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G7" i="2"/>
  <c r="P7" i="2" s="1"/>
  <c r="N7" i="2"/>
  <c r="O7" i="2"/>
  <c r="E8" i="2"/>
  <c r="N8" i="2" s="1"/>
  <c r="F8" i="2"/>
  <c r="O8" i="2" s="1"/>
  <c r="G8" i="2"/>
  <c r="P8" i="2"/>
  <c r="E9" i="2"/>
  <c r="F9" i="2"/>
  <c r="G9" i="2"/>
  <c r="P9" i="2" s="1"/>
  <c r="N9" i="2"/>
  <c r="O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D5" i="2"/>
  <c r="D6" i="2"/>
  <c r="D7" i="2"/>
  <c r="D8" i="2"/>
  <c r="D9" i="2"/>
  <c r="D10" i="2"/>
  <c r="D11" i="2"/>
  <c r="D12" i="2"/>
  <c r="D13" i="2"/>
  <c r="D14" i="2"/>
  <c r="D15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T3" i="8" s="1"/>
  <c r="Q3" i="8"/>
  <c r="S3" i="8" s="1"/>
  <c r="R3" i="8"/>
  <c r="C5" i="12" l="1"/>
  <c r="D5" i="12"/>
  <c r="E5" i="12" l="1"/>
  <c r="H5" i="12" s="1"/>
  <c r="F5" i="12"/>
  <c r="C4" i="12"/>
  <c r="F4" i="12" s="1"/>
  <c r="D4" i="12"/>
  <c r="E4" i="12" s="1"/>
  <c r="H4" i="12" s="1"/>
  <c r="C3" i="12"/>
  <c r="D3" i="12"/>
  <c r="E3" i="12" s="1"/>
  <c r="H3" i="12" s="1"/>
  <c r="F3" i="12"/>
  <c r="D2" i="12"/>
  <c r="F2" i="12" s="1"/>
  <c r="C2" i="12"/>
  <c r="E2" i="12" l="1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E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H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F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H660" i="11" s="1"/>
  <c r="B660" i="11"/>
  <c r="D660" i="11" s="1"/>
  <c r="A661" i="11"/>
  <c r="C661" i="11" s="1"/>
  <c r="B661" i="11"/>
  <c r="D661" i="11" s="1"/>
  <c r="A662" i="11"/>
  <c r="C662" i="11" s="1"/>
  <c r="E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H691" i="11" s="1"/>
  <c r="J691" i="11" s="1"/>
  <c r="A692" i="11"/>
  <c r="C692" i="11" s="1"/>
  <c r="B692" i="11"/>
  <c r="D692" i="11" s="1"/>
  <c r="A693" i="11"/>
  <c r="C693" i="11" s="1"/>
  <c r="B693" i="11"/>
  <c r="D693" i="11" s="1"/>
  <c r="H693" i="11" s="1"/>
  <c r="A694" i="11"/>
  <c r="C694" i="11" s="1"/>
  <c r="B694" i="11"/>
  <c r="D694" i="11" s="1"/>
  <c r="A695" i="11"/>
  <c r="C695" i="11" s="1"/>
  <c r="B695" i="11"/>
  <c r="D695" i="11" s="1"/>
  <c r="E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A700" i="11"/>
  <c r="C700" i="11" s="1"/>
  <c r="B700" i="11"/>
  <c r="D700" i="11" s="1"/>
  <c r="A701" i="11"/>
  <c r="C701" i="11" s="1"/>
  <c r="B701" i="11"/>
  <c r="D701" i="11" s="1"/>
  <c r="A702" i="11"/>
  <c r="C702" i="11" s="1"/>
  <c r="F702" i="11" s="1"/>
  <c r="B702" i="11"/>
  <c r="D702" i="11" s="1"/>
  <c r="A703" i="11"/>
  <c r="C703" i="11" s="1"/>
  <c r="B703" i="11"/>
  <c r="D703" i="11" s="1"/>
  <c r="A704" i="11"/>
  <c r="C704" i="11" s="1"/>
  <c r="H704" i="11" s="1"/>
  <c r="B704" i="11"/>
  <c r="D704" i="11" s="1"/>
  <c r="A705" i="11"/>
  <c r="C705" i="11" s="1"/>
  <c r="B705" i="11"/>
  <c r="D705" i="11" s="1"/>
  <c r="A706" i="11"/>
  <c r="C706" i="11" s="1"/>
  <c r="F706" i="11" s="1"/>
  <c r="B706" i="11"/>
  <c r="D706" i="11" s="1"/>
  <c r="A707" i="11"/>
  <c r="C707" i="11" s="1"/>
  <c r="B707" i="11"/>
  <c r="D707" i="11" s="1"/>
  <c r="A708" i="11"/>
  <c r="C708" i="11" s="1"/>
  <c r="H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F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H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J723" i="11" s="1"/>
  <c r="B723" i="11"/>
  <c r="D723" i="11" s="1"/>
  <c r="A724" i="11"/>
  <c r="C724" i="11" s="1"/>
  <c r="B724" i="11"/>
  <c r="D724" i="11" s="1"/>
  <c r="A725" i="11"/>
  <c r="C725" i="11" s="1"/>
  <c r="H725" i="11" s="1"/>
  <c r="J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F734" i="11" s="1"/>
  <c r="A735" i="11"/>
  <c r="C735" i="11" s="1"/>
  <c r="B735" i="11"/>
  <c r="D735" i="11" s="1"/>
  <c r="A736" i="11"/>
  <c r="C736" i="11" s="1"/>
  <c r="B736" i="11"/>
  <c r="D736" i="11" s="1"/>
  <c r="H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E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E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E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F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F789" i="11" s="1"/>
  <c r="A790" i="11"/>
  <c r="C790" i="11" s="1"/>
  <c r="B790" i="11"/>
  <c r="D790" i="11" s="1"/>
  <c r="E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H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B824" i="11"/>
  <c r="D824" i="11" s="1"/>
  <c r="A825" i="11"/>
  <c r="B825" i="11"/>
  <c r="D825" i="11" s="1"/>
  <c r="A826" i="11"/>
  <c r="C826" i="11" s="1"/>
  <c r="F826" i="11" s="1"/>
  <c r="B826" i="11"/>
  <c r="D826" i="11" s="1"/>
  <c r="A827" i="11"/>
  <c r="B827" i="11"/>
  <c r="A828" i="11"/>
  <c r="C828" i="11" s="1"/>
  <c r="H828" i="11" s="1"/>
  <c r="B828" i="11"/>
  <c r="D828" i="11" s="1"/>
  <c r="A829" i="11"/>
  <c r="B829" i="11"/>
  <c r="D829" i="11" s="1"/>
  <c r="A830" i="1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E834" i="11" s="1"/>
  <c r="B834" i="11"/>
  <c r="D834" i="11" s="1"/>
  <c r="A835" i="11"/>
  <c r="B835" i="11"/>
  <c r="A836" i="11"/>
  <c r="C836" i="11" s="1"/>
  <c r="B836" i="11"/>
  <c r="A837" i="11"/>
  <c r="B837" i="11"/>
  <c r="D837" i="11" s="1"/>
  <c r="A838" i="1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A843" i="11"/>
  <c r="B843" i="11"/>
  <c r="D843" i="11" s="1"/>
  <c r="A844" i="11"/>
  <c r="C844" i="11" s="1"/>
  <c r="B844" i="11"/>
  <c r="A845" i="11"/>
  <c r="B845" i="11"/>
  <c r="D845" i="11" s="1"/>
  <c r="A846" i="11"/>
  <c r="C846" i="11" s="1"/>
  <c r="H846" i="11" s="1"/>
  <c r="B846" i="11"/>
  <c r="D846" i="11" s="1"/>
  <c r="A847" i="11"/>
  <c r="B847" i="11"/>
  <c r="D847" i="11" s="1"/>
  <c r="A848" i="11"/>
  <c r="B848" i="11"/>
  <c r="D848" i="11" s="1"/>
  <c r="A849" i="11"/>
  <c r="B849" i="11"/>
  <c r="A850" i="11"/>
  <c r="C850" i="11" s="1"/>
  <c r="B850" i="11"/>
  <c r="A851" i="11"/>
  <c r="K851" i="11" s="1"/>
  <c r="B851" i="11"/>
  <c r="A852" i="11"/>
  <c r="C852" i="11" s="1"/>
  <c r="B852" i="1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A858" i="11"/>
  <c r="B858" i="11"/>
  <c r="D858" i="11" s="1"/>
  <c r="A859" i="11"/>
  <c r="B859" i="11"/>
  <c r="D859" i="11" s="1"/>
  <c r="A860" i="11"/>
  <c r="B860" i="11"/>
  <c r="D860" i="11" s="1"/>
  <c r="A861" i="11"/>
  <c r="B861" i="11"/>
  <c r="A862" i="11"/>
  <c r="C862" i="11" s="1"/>
  <c r="B862" i="11"/>
  <c r="D862" i="11"/>
  <c r="A863" i="1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B876" i="11"/>
  <c r="D876" i="11" s="1"/>
  <c r="A877" i="11"/>
  <c r="B877" i="11"/>
  <c r="A878" i="11"/>
  <c r="B878" i="11"/>
  <c r="A879" i="11"/>
  <c r="B879" i="11"/>
  <c r="L879" i="11" s="1"/>
  <c r="A880" i="11"/>
  <c r="C880" i="11" s="1"/>
  <c r="B880" i="11"/>
  <c r="A881" i="11"/>
  <c r="B881" i="11"/>
  <c r="C881" i="11"/>
  <c r="A882" i="11"/>
  <c r="C882" i="11" s="1"/>
  <c r="B882" i="11"/>
  <c r="D882" i="11" s="1"/>
  <c r="A883" i="11"/>
  <c r="B883" i="11"/>
  <c r="A884" i="11"/>
  <c r="C884" i="11" s="1"/>
  <c r="B884" i="11"/>
  <c r="A885" i="1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B890" i="11"/>
  <c r="A891" i="11"/>
  <c r="C891" i="11" s="1"/>
  <c r="B891" i="11"/>
  <c r="D891" i="11" s="1"/>
  <c r="A892" i="11"/>
  <c r="B892" i="11"/>
  <c r="A893" i="11"/>
  <c r="C893" i="11" s="1"/>
  <c r="B893" i="11"/>
  <c r="D893" i="11" s="1"/>
  <c r="A894" i="11"/>
  <c r="C894" i="11" s="1"/>
  <c r="B894" i="11"/>
  <c r="A895" i="11"/>
  <c r="B895" i="11"/>
  <c r="D895" i="11" s="1"/>
  <c r="A896" i="11"/>
  <c r="C896" i="11" s="1"/>
  <c r="B896" i="11"/>
  <c r="L896" i="11" s="1"/>
  <c r="A897" i="11"/>
  <c r="K897" i="11" s="1"/>
  <c r="B897" i="1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B901" i="11"/>
  <c r="A902" i="11"/>
  <c r="B902" i="11"/>
  <c r="A903" i="11"/>
  <c r="K903" i="11" s="1"/>
  <c r="B903" i="11"/>
  <c r="D903" i="11" s="1"/>
  <c r="A904" i="11"/>
  <c r="B904" i="11"/>
  <c r="D904" i="11" s="1"/>
  <c r="C904" i="11"/>
  <c r="A905" i="11"/>
  <c r="B905" i="11"/>
  <c r="D905" i="11" s="1"/>
  <c r="A906" i="11"/>
  <c r="C906" i="11" s="1"/>
  <c r="B906" i="11"/>
  <c r="L906" i="11" s="1"/>
  <c r="A907" i="11"/>
  <c r="B907" i="11"/>
  <c r="D907" i="11" s="1"/>
  <c r="A908" i="11"/>
  <c r="C908" i="11" s="1"/>
  <c r="B908" i="11"/>
  <c r="D908" i="11" s="1"/>
  <c r="A909" i="11"/>
  <c r="K909" i="11" s="1"/>
  <c r="B909" i="11"/>
  <c r="D909" i="11" s="1"/>
  <c r="C909" i="11"/>
  <c r="F909" i="11" s="1"/>
  <c r="A910" i="11"/>
  <c r="B910" i="11"/>
  <c r="D910" i="11" s="1"/>
  <c r="A911" i="11"/>
  <c r="C911" i="11" s="1"/>
  <c r="B911" i="11"/>
  <c r="A912" i="11"/>
  <c r="C912" i="11" s="1"/>
  <c r="B912" i="11"/>
  <c r="A913" i="11"/>
  <c r="B913" i="11"/>
  <c r="D913" i="11" s="1"/>
  <c r="A914" i="11"/>
  <c r="B914" i="11"/>
  <c r="A915" i="11"/>
  <c r="B915" i="11"/>
  <c r="A916" i="11"/>
  <c r="C916" i="11" s="1"/>
  <c r="B916" i="11"/>
  <c r="A917" i="11"/>
  <c r="B917" i="11"/>
  <c r="A918" i="11"/>
  <c r="C918" i="11" s="1"/>
  <c r="B918" i="11"/>
  <c r="D918" i="11" s="1"/>
  <c r="A919" i="11"/>
  <c r="B919" i="11"/>
  <c r="A920" i="11"/>
  <c r="M920" i="11" s="1"/>
  <c r="B920" i="11"/>
  <c r="A921" i="11"/>
  <c r="B921" i="1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A929" i="11"/>
  <c r="B929" i="11"/>
  <c r="D929" i="11" s="1"/>
  <c r="A930" i="11"/>
  <c r="C930" i="11" s="1"/>
  <c r="B930" i="11"/>
  <c r="A931" i="11"/>
  <c r="B931" i="1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A940" i="11"/>
  <c r="B940" i="11"/>
  <c r="D940" i="11" s="1"/>
  <c r="A941" i="11"/>
  <c r="B941" i="11"/>
  <c r="D941" i="11" s="1"/>
  <c r="A942" i="11"/>
  <c r="B942" i="1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A956" i="11"/>
  <c r="C956" i="11" s="1"/>
  <c r="B956" i="11"/>
  <c r="D956" i="11" s="1"/>
  <c r="A957" i="11"/>
  <c r="B957" i="11"/>
  <c r="A958" i="11"/>
  <c r="B958" i="1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A967" i="11"/>
  <c r="K967" i="11" s="1"/>
  <c r="B967" i="11"/>
  <c r="D967" i="11" s="1"/>
  <c r="C967" i="11"/>
  <c r="A968" i="11"/>
  <c r="B968" i="11"/>
  <c r="D968" i="11" s="1"/>
  <c r="A969" i="1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H976" i="11" s="1"/>
  <c r="A977" i="11"/>
  <c r="B977" i="11"/>
  <c r="A978" i="11"/>
  <c r="C978" i="11" s="1"/>
  <c r="B978" i="11"/>
  <c r="L978" i="11" s="1"/>
  <c r="D978" i="11"/>
  <c r="A979" i="11"/>
  <c r="C979" i="11" s="1"/>
  <c r="B979" i="11"/>
  <c r="A980" i="11"/>
  <c r="B980" i="11"/>
  <c r="A981" i="11"/>
  <c r="B981" i="11"/>
  <c r="A982" i="11"/>
  <c r="M982" i="11" s="1"/>
  <c r="B982" i="11"/>
  <c r="A983" i="11"/>
  <c r="B983" i="11"/>
  <c r="N983" i="11" s="1"/>
  <c r="A984" i="11"/>
  <c r="K984" i="11" s="1"/>
  <c r="B984" i="11"/>
  <c r="A985" i="11"/>
  <c r="B985" i="11"/>
  <c r="N985" i="11" s="1"/>
  <c r="A986" i="11"/>
  <c r="C986" i="11" s="1"/>
  <c r="B986" i="11"/>
  <c r="N986" i="11" s="1"/>
  <c r="A987" i="11"/>
  <c r="B987" i="11"/>
  <c r="N987" i="11" s="1"/>
  <c r="A988" i="11"/>
  <c r="K988" i="11" s="1"/>
  <c r="B988" i="11"/>
  <c r="A989" i="1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N996" i="11"/>
  <c r="M995" i="11"/>
  <c r="D987" i="11"/>
  <c r="L985" i="11"/>
  <c r="M983" i="11"/>
  <c r="K981" i="11"/>
  <c r="N979" i="11"/>
  <c r="N978" i="11"/>
  <c r="M976" i="11"/>
  <c r="K976" i="11"/>
  <c r="L974" i="11"/>
  <c r="L968" i="11"/>
  <c r="K966" i="11"/>
  <c r="K965" i="11"/>
  <c r="M961" i="11"/>
  <c r="M960" i="11"/>
  <c r="N958" i="11"/>
  <c r="N953" i="11"/>
  <c r="L953" i="11"/>
  <c r="L951" i="11"/>
  <c r="M950" i="11"/>
  <c r="N947" i="11"/>
  <c r="L946" i="11"/>
  <c r="N942" i="11"/>
  <c r="N941" i="11"/>
  <c r="N937" i="11"/>
  <c r="L937" i="11"/>
  <c r="N936" i="11"/>
  <c r="L932" i="11"/>
  <c r="L931" i="11"/>
  <c r="L930" i="11"/>
  <c r="N925" i="11"/>
  <c r="L925" i="11"/>
  <c r="L921" i="11"/>
  <c r="N920" i="11"/>
  <c r="N919" i="11"/>
  <c r="L916" i="11"/>
  <c r="N915" i="11"/>
  <c r="L914" i="11"/>
  <c r="M911" i="11"/>
  <c r="K911" i="11"/>
  <c r="N910" i="11"/>
  <c r="L910" i="11"/>
  <c r="N909" i="11"/>
  <c r="M908" i="11"/>
  <c r="M907" i="11"/>
  <c r="M906" i="11"/>
  <c r="K906" i="11"/>
  <c r="N905" i="11"/>
  <c r="L905" i="11"/>
  <c r="N904" i="11"/>
  <c r="L904" i="11"/>
  <c r="N903" i="11"/>
  <c r="M902" i="11"/>
  <c r="K901" i="11"/>
  <c r="N899" i="11"/>
  <c r="M896" i="11"/>
  <c r="K896" i="11"/>
  <c r="K895" i="11"/>
  <c r="N893" i="11"/>
  <c r="M892" i="11"/>
  <c r="M891" i="11"/>
  <c r="K891" i="11"/>
  <c r="M890" i="11"/>
  <c r="M886" i="11"/>
  <c r="K886" i="11"/>
  <c r="K885" i="11"/>
  <c r="N882" i="11"/>
  <c r="L882" i="11"/>
  <c r="M880" i="11"/>
  <c r="M879" i="11"/>
  <c r="L878" i="11"/>
  <c r="M876" i="11"/>
  <c r="N872" i="11"/>
  <c r="N871" i="11"/>
  <c r="M869" i="11"/>
  <c r="K869" i="11"/>
  <c r="N867" i="11"/>
  <c r="N866" i="11"/>
  <c r="L866" i="11"/>
  <c r="K863" i="11"/>
  <c r="N862" i="11"/>
  <c r="L862" i="11"/>
  <c r="L861" i="11"/>
  <c r="M860" i="11"/>
  <c r="N857" i="11"/>
  <c r="N856" i="11"/>
  <c r="L856" i="11"/>
  <c r="K854" i="11"/>
  <c r="N852" i="11"/>
  <c r="L851" i="11"/>
  <c r="N850" i="11"/>
  <c r="N849" i="11"/>
  <c r="M848" i="11"/>
  <c r="M846" i="11"/>
  <c r="M845" i="11"/>
  <c r="L844" i="11"/>
  <c r="N843" i="11"/>
  <c r="L842" i="11"/>
  <c r="N841" i="11"/>
  <c r="L841" i="11"/>
  <c r="K838" i="11"/>
  <c r="L836" i="11"/>
  <c r="N835" i="11"/>
  <c r="N834" i="11"/>
  <c r="L834" i="11"/>
  <c r="N833" i="11"/>
  <c r="M832" i="11"/>
  <c r="M830" i="11"/>
  <c r="N828" i="11"/>
  <c r="L828" i="11"/>
  <c r="M826" i="11"/>
  <c r="K826" i="11"/>
  <c r="M824" i="11"/>
  <c r="L823" i="11"/>
  <c r="N822" i="11"/>
  <c r="L822" i="11"/>
  <c r="L821" i="11"/>
  <c r="M820" i="11"/>
  <c r="K1001" i="11"/>
  <c r="C999" i="11"/>
  <c r="M998" i="11"/>
  <c r="K997" i="11"/>
  <c r="D994" i="11"/>
  <c r="N993" i="11"/>
  <c r="L993" i="11"/>
  <c r="M991" i="11"/>
  <c r="K991" i="11"/>
  <c r="K990" i="11"/>
  <c r="C989" i="11"/>
  <c r="M989" i="11"/>
  <c r="K989" i="11"/>
  <c r="C988" i="11"/>
  <c r="M988" i="11"/>
  <c r="C987" i="11"/>
  <c r="M987" i="11"/>
  <c r="K987" i="11"/>
  <c r="M986" i="11"/>
  <c r="K986" i="11"/>
  <c r="C985" i="11"/>
  <c r="M985" i="11"/>
  <c r="K985" i="11"/>
  <c r="C984" i="11"/>
  <c r="L983" i="11"/>
  <c r="K982" i="11"/>
  <c r="L981" i="11"/>
  <c r="M979" i="11"/>
  <c r="K979" i="11"/>
  <c r="M978" i="11"/>
  <c r="K978" i="11"/>
  <c r="L977" i="11"/>
  <c r="N976" i="11"/>
  <c r="L976" i="11"/>
  <c r="L972" i="11"/>
  <c r="L970" i="11"/>
  <c r="K969" i="11"/>
  <c r="M967" i="11"/>
  <c r="N966" i="11"/>
  <c r="M963" i="11"/>
  <c r="N960" i="11"/>
  <c r="N959" i="11"/>
  <c r="N956" i="11"/>
  <c r="L956" i="11"/>
  <c r="N955" i="11"/>
  <c r="N954" i="11"/>
  <c r="L954" i="11"/>
  <c r="M952" i="11"/>
  <c r="L950" i="11"/>
  <c r="L949" i="11"/>
  <c r="M946" i="11"/>
  <c r="N945" i="11"/>
  <c r="L944" i="11"/>
  <c r="N943" i="11"/>
  <c r="L943" i="11"/>
  <c r="N940" i="11"/>
  <c r="L940" i="11"/>
  <c r="N939" i="11"/>
  <c r="N938" i="11"/>
  <c r="L938" i="11"/>
  <c r="L934" i="11"/>
  <c r="N933" i="11"/>
  <c r="N929" i="11"/>
  <c r="L929" i="11"/>
  <c r="L928" i="11"/>
  <c r="N927" i="11"/>
  <c r="L927" i="11"/>
  <c r="N924" i="11"/>
  <c r="L924" i="11"/>
  <c r="N923" i="11"/>
  <c r="N922" i="11"/>
  <c r="L922" i="11"/>
  <c r="N918" i="11"/>
  <c r="L918" i="11"/>
  <c r="N917" i="11"/>
  <c r="M914" i="11"/>
  <c r="N913" i="11"/>
  <c r="N912" i="11"/>
  <c r="L911" i="11"/>
  <c r="K910" i="11"/>
  <c r="M909" i="11"/>
  <c r="L908" i="11"/>
  <c r="N907" i="11"/>
  <c r="L907" i="11"/>
  <c r="M904" i="11"/>
  <c r="K904" i="11"/>
  <c r="L902" i="11"/>
  <c r="N901" i="11"/>
  <c r="M900" i="11"/>
  <c r="K900" i="11"/>
  <c r="M898" i="11"/>
  <c r="K898" i="11"/>
  <c r="N897" i="11"/>
  <c r="N895" i="11"/>
  <c r="L895" i="11"/>
  <c r="M894" i="11"/>
  <c r="K894" i="11"/>
  <c r="K893" i="11"/>
  <c r="N891" i="11"/>
  <c r="L891" i="11"/>
  <c r="K889" i="11"/>
  <c r="M888" i="11"/>
  <c r="K888" i="11"/>
  <c r="K887" i="11"/>
  <c r="N885" i="11"/>
  <c r="M884" i="11"/>
  <c r="K884" i="11"/>
  <c r="K883" i="11"/>
  <c r="M882" i="11"/>
  <c r="K882" i="11"/>
  <c r="L880" i="11"/>
  <c r="K878" i="11"/>
  <c r="N876" i="11"/>
  <c r="L876" i="11"/>
  <c r="N874" i="11"/>
  <c r="L874" i="11"/>
  <c r="M871" i="11"/>
  <c r="K871" i="11"/>
  <c r="N870" i="11"/>
  <c r="L870" i="11"/>
  <c r="N869" i="11"/>
  <c r="L869" i="11"/>
  <c r="M867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K852" i="11"/>
  <c r="M850" i="11"/>
  <c r="K850" i="11"/>
  <c r="N848" i="11"/>
  <c r="L848" i="11"/>
  <c r="N847" i="11"/>
  <c r="L847" i="11"/>
  <c r="N846" i="11"/>
  <c r="L846" i="11"/>
  <c r="N845" i="11"/>
  <c r="L845" i="11"/>
  <c r="K844" i="11"/>
  <c r="M842" i="11"/>
  <c r="K842" i="11"/>
  <c r="N840" i="11"/>
  <c r="L840" i="11"/>
  <c r="N839" i="11"/>
  <c r="L839" i="11"/>
  <c r="N838" i="11"/>
  <c r="L838" i="11"/>
  <c r="N837" i="11"/>
  <c r="L837" i="11"/>
  <c r="K836" i="11"/>
  <c r="K835" i="11"/>
  <c r="M834" i="11"/>
  <c r="N832" i="11"/>
  <c r="L832" i="11"/>
  <c r="N831" i="11"/>
  <c r="N830" i="11"/>
  <c r="L830" i="11"/>
  <c r="N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60" i="11"/>
  <c r="E789" i="11"/>
  <c r="F732" i="11"/>
  <c r="J732" i="11" s="1"/>
  <c r="E854" i="11"/>
  <c r="E832" i="11"/>
  <c r="E809" i="11"/>
  <c r="E804" i="11"/>
  <c r="E734" i="11"/>
  <c r="E723" i="11"/>
  <c r="E856" i="11"/>
  <c r="E822" i="11"/>
  <c r="F803" i="11"/>
  <c r="F769" i="11"/>
  <c r="F741" i="11"/>
  <c r="E736" i="11"/>
  <c r="F725" i="11"/>
  <c r="F684" i="11"/>
  <c r="F538" i="11"/>
  <c r="F526" i="11"/>
  <c r="E743" i="11"/>
  <c r="H856" i="11"/>
  <c r="F854" i="11"/>
  <c r="E803" i="11"/>
  <c r="F801" i="11"/>
  <c r="J801" i="11" s="1"/>
  <c r="K801" i="11" s="1"/>
  <c r="M801" i="11" s="1"/>
  <c r="E799" i="11"/>
  <c r="E777" i="11"/>
  <c r="E769" i="11"/>
  <c r="E761" i="11"/>
  <c r="H732" i="11"/>
  <c r="E729" i="11"/>
  <c r="F723" i="11"/>
  <c r="F722" i="11"/>
  <c r="H712" i="11"/>
  <c r="E709" i="11"/>
  <c r="E693" i="11"/>
  <c r="F691" i="11"/>
  <c r="F614" i="11"/>
  <c r="H612" i="11"/>
  <c r="F832" i="11"/>
  <c r="F828" i="11"/>
  <c r="H869" i="11"/>
  <c r="F846" i="11"/>
  <c r="H803" i="11"/>
  <c r="H801" i="11"/>
  <c r="H789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C647" i="9" s="1"/>
  <c r="G647" i="9" s="1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C655" i="9" s="1"/>
  <c r="G655" i="9" s="1"/>
  <c r="A656" i="9"/>
  <c r="B656" i="9"/>
  <c r="A657" i="9"/>
  <c r="B657" i="9"/>
  <c r="A658" i="9"/>
  <c r="B658" i="9"/>
  <c r="A659" i="9"/>
  <c r="B659" i="9"/>
  <c r="C659" i="9" s="1"/>
  <c r="G659" i="9" s="1"/>
  <c r="A660" i="9"/>
  <c r="B660" i="9"/>
  <c r="A661" i="9"/>
  <c r="B661" i="9"/>
  <c r="A662" i="9"/>
  <c r="B662" i="9"/>
  <c r="A663" i="9"/>
  <c r="B663" i="9"/>
  <c r="C663" i="9" s="1"/>
  <c r="G663" i="9" s="1"/>
  <c r="A664" i="9"/>
  <c r="B664" i="9"/>
  <c r="A665" i="9"/>
  <c r="B665" i="9"/>
  <c r="C665" i="9" s="1"/>
  <c r="G665" i="9" s="1"/>
  <c r="A666" i="9"/>
  <c r="B666" i="9"/>
  <c r="A667" i="9"/>
  <c r="B667" i="9"/>
  <c r="C667" i="9" s="1"/>
  <c r="G667" i="9" s="1"/>
  <c r="A668" i="9"/>
  <c r="B668" i="9"/>
  <c r="A669" i="9"/>
  <c r="B669" i="9"/>
  <c r="A670" i="9"/>
  <c r="B670" i="9"/>
  <c r="A671" i="9"/>
  <c r="B671" i="9"/>
  <c r="C671" i="9" s="1"/>
  <c r="G671" i="9" s="1"/>
  <c r="A672" i="9"/>
  <c r="B672" i="9"/>
  <c r="A673" i="9"/>
  <c r="B673" i="9"/>
  <c r="C673" i="9" s="1"/>
  <c r="G673" i="9" s="1"/>
  <c r="A674" i="9"/>
  <c r="B674" i="9"/>
  <c r="A675" i="9"/>
  <c r="B675" i="9"/>
  <c r="C675" i="9" s="1"/>
  <c r="G675" i="9" s="1"/>
  <c r="A676" i="9"/>
  <c r="B676" i="9"/>
  <c r="A677" i="9"/>
  <c r="B677" i="9"/>
  <c r="A678" i="9"/>
  <c r="B678" i="9"/>
  <c r="A679" i="9"/>
  <c r="B679" i="9"/>
  <c r="C679" i="9" s="1"/>
  <c r="G679" i="9" s="1"/>
  <c r="A680" i="9"/>
  <c r="B680" i="9"/>
  <c r="A681" i="9"/>
  <c r="B681" i="9"/>
  <c r="C681" i="9" s="1"/>
  <c r="G681" i="9" s="1"/>
  <c r="A682" i="9"/>
  <c r="B682" i="9"/>
  <c r="A683" i="9"/>
  <c r="B683" i="9"/>
  <c r="C683" i="9" s="1"/>
  <c r="G683" i="9" s="1"/>
  <c r="A684" i="9"/>
  <c r="B684" i="9"/>
  <c r="A685" i="9"/>
  <c r="B685" i="9"/>
  <c r="A686" i="9"/>
  <c r="B686" i="9"/>
  <c r="A687" i="9"/>
  <c r="B687" i="9"/>
  <c r="C687" i="9" s="1"/>
  <c r="G687" i="9" s="1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D878" i="5"/>
  <c r="E874" i="5"/>
  <c r="F993" i="11"/>
  <c r="C791" i="9"/>
  <c r="E987" i="11"/>
  <c r="E993" i="11"/>
  <c r="C921" i="9"/>
  <c r="I828" i="11"/>
  <c r="J828" i="11"/>
  <c r="C917" i="9"/>
  <c r="C925" i="9"/>
  <c r="G916" i="9"/>
  <c r="C919" i="9"/>
  <c r="C923" i="9"/>
  <c r="C432" i="9"/>
  <c r="C1000" i="9"/>
  <c r="C984" i="9"/>
  <c r="C976" i="9"/>
  <c r="C968" i="9"/>
  <c r="C952" i="9"/>
  <c r="C944" i="9"/>
  <c r="C936" i="9"/>
  <c r="C918" i="9"/>
  <c r="C910" i="9"/>
  <c r="C902" i="9"/>
  <c r="C886" i="9"/>
  <c r="C878" i="9"/>
  <c r="C870" i="9"/>
  <c r="C854" i="9"/>
  <c r="C846" i="9"/>
  <c r="C838" i="9"/>
  <c r="C822" i="9"/>
  <c r="C800" i="9"/>
  <c r="C760" i="9"/>
  <c r="C696" i="9"/>
  <c r="C664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526" i="9"/>
  <c r="G542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D926" i="5"/>
  <c r="I922" i="5"/>
  <c r="D906" i="5"/>
  <c r="D902" i="5"/>
  <c r="I890" i="5"/>
  <c r="G908" i="5"/>
  <c r="D990" i="5"/>
  <c r="D982" i="5"/>
  <c r="D950" i="5"/>
  <c r="D942" i="5"/>
  <c r="G928" i="5"/>
  <c r="G920" i="5"/>
  <c r="G904" i="5"/>
  <c r="G1000" i="5"/>
  <c r="G968" i="5"/>
  <c r="G956" i="5"/>
  <c r="K45" i="4"/>
  <c r="F923" i="5"/>
  <c r="E890" i="5"/>
  <c r="F871" i="5"/>
  <c r="I966" i="5"/>
  <c r="I982" i="5"/>
  <c r="F895" i="5"/>
  <c r="E991" i="2"/>
  <c r="F991" i="2"/>
  <c r="G991" i="2"/>
  <c r="F911" i="5"/>
  <c r="F879" i="5"/>
  <c r="I991" i="2"/>
  <c r="J991" i="2"/>
  <c r="E942" i="5"/>
  <c r="E946" i="5"/>
  <c r="E962" i="5"/>
  <c r="E966" i="5"/>
  <c r="E982" i="5"/>
  <c r="E990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727" i="11" l="1"/>
  <c r="H727" i="11"/>
  <c r="J727" i="11" s="1"/>
  <c r="F727" i="11"/>
  <c r="J736" i="11"/>
  <c r="F850" i="11"/>
  <c r="I789" i="11"/>
  <c r="J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H917" i="11" s="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N928" i="11"/>
  <c r="D926" i="11"/>
  <c r="L926" i="11"/>
  <c r="N926" i="11"/>
  <c r="D920" i="11"/>
  <c r="L920" i="11"/>
  <c r="D916" i="11"/>
  <c r="F916" i="11" s="1"/>
  <c r="N916" i="11"/>
  <c r="D914" i="11"/>
  <c r="N914" i="11"/>
  <c r="D912" i="11"/>
  <c r="L912" i="11"/>
  <c r="K907" i="11"/>
  <c r="C907" i="11"/>
  <c r="D901" i="11"/>
  <c r="L901" i="11"/>
  <c r="D897" i="11"/>
  <c r="E897" i="11" s="1"/>
  <c r="L897" i="11"/>
  <c r="D889" i="11"/>
  <c r="N889" i="11"/>
  <c r="H884" i="11"/>
  <c r="I884" i="11" s="1"/>
  <c r="D878" i="11"/>
  <c r="N878" i="11"/>
  <c r="D872" i="11"/>
  <c r="L872" i="11"/>
  <c r="D868" i="11"/>
  <c r="L868" i="11"/>
  <c r="N868" i="11"/>
  <c r="I767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M895" i="11"/>
  <c r="D883" i="11"/>
  <c r="N883" i="11"/>
  <c r="E991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J769" i="11" s="1"/>
  <c r="F767" i="11"/>
  <c r="H761" i="11"/>
  <c r="F759" i="1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I533" i="11" s="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J976" i="11"/>
  <c r="I976" i="1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I679" i="11" s="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67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M957" i="11"/>
  <c r="K957" i="11"/>
  <c r="C951" i="11"/>
  <c r="M951" i="11"/>
  <c r="K951" i="11"/>
  <c r="C947" i="11"/>
  <c r="H947" i="11" s="1"/>
  <c r="M947" i="11"/>
  <c r="K947" i="11"/>
  <c r="C941" i="11"/>
  <c r="M941" i="11"/>
  <c r="K941" i="11"/>
  <c r="C935" i="11"/>
  <c r="M935" i="11"/>
  <c r="K935" i="11"/>
  <c r="C929" i="11"/>
  <c r="M929" i="11"/>
  <c r="K929" i="11"/>
  <c r="C925" i="11"/>
  <c r="M925" i="11"/>
  <c r="K925" i="11"/>
  <c r="C921" i="11"/>
  <c r="M921" i="11"/>
  <c r="K921" i="11"/>
  <c r="C913" i="1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F809" i="11"/>
  <c r="F665" i="11"/>
  <c r="E665" i="11"/>
  <c r="I993" i="11"/>
  <c r="J993" i="11"/>
  <c r="H775" i="1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N961" i="11"/>
  <c r="L961" i="11"/>
  <c r="I695" i="11"/>
  <c r="K963" i="11"/>
  <c r="K999" i="11"/>
  <c r="C1001" i="11"/>
  <c r="L883" i="11"/>
  <c r="K961" i="11"/>
  <c r="M965" i="11"/>
  <c r="C966" i="11"/>
  <c r="C964" i="11"/>
  <c r="C962" i="11"/>
  <c r="C960" i="11"/>
  <c r="E956" i="11"/>
  <c r="E938" i="11"/>
  <c r="E936" i="11"/>
  <c r="E934" i="11"/>
  <c r="H930" i="11"/>
  <c r="F928" i="11"/>
  <c r="E918" i="11"/>
  <c r="H916" i="11"/>
  <c r="F869" i="11"/>
  <c r="H978" i="11"/>
  <c r="F978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9" i="11"/>
  <c r="H951" i="11"/>
  <c r="H949" i="11"/>
  <c r="H941" i="11"/>
  <c r="F927" i="11"/>
  <c r="H915" i="11"/>
  <c r="H889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E659" i="11"/>
  <c r="E907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J508" i="11" s="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I684" i="11"/>
  <c r="J684" i="11"/>
  <c r="F583" i="11"/>
  <c r="C558" i="9"/>
  <c r="D558" i="9" s="1"/>
  <c r="G558" i="9"/>
  <c r="E689" i="11"/>
  <c r="H667" i="11"/>
  <c r="J667" i="11" s="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I676" i="11" s="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I557" i="11" s="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F999" i="4" s="1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F993" i="4"/>
  <c r="G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E884" i="4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J526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I658" i="11"/>
  <c r="J658" i="11"/>
  <c r="K658" i="11" s="1"/>
  <c r="M658" i="11" s="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64" i="11"/>
  <c r="E953" i="11"/>
  <c r="H953" i="11"/>
  <c r="F948" i="11"/>
  <c r="H948" i="11"/>
  <c r="I948" i="11" s="1"/>
  <c r="E945" i="11"/>
  <c r="F945" i="11"/>
  <c r="H945" i="1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F861" i="11" s="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J655" i="11" s="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F972" i="11" s="1"/>
  <c r="M972" i="11"/>
  <c r="K972" i="11"/>
  <c r="F966" i="11"/>
  <c r="E966" i="11"/>
  <c r="E963" i="11"/>
  <c r="H963" i="11"/>
  <c r="F963" i="11"/>
  <c r="H961" i="11"/>
  <c r="J961" i="11" s="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J929" i="11" s="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J730" i="11" s="1"/>
  <c r="E685" i="11"/>
  <c r="H685" i="11"/>
  <c r="F518" i="11"/>
  <c r="H518" i="11"/>
  <c r="J518" i="11" s="1"/>
  <c r="L518" i="11" s="1"/>
  <c r="N518" i="11" s="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C873" i="11"/>
  <c r="E873" i="11" s="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F929" i="11"/>
  <c r="F921" i="11"/>
  <c r="H918" i="11"/>
  <c r="I918" i="11" s="1"/>
  <c r="F913" i="11"/>
  <c r="I913" i="11" s="1"/>
  <c r="E908" i="11"/>
  <c r="H902" i="1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J585" i="11" s="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J614" i="11"/>
  <c r="I655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H973" i="11"/>
  <c r="E973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J903" i="11"/>
  <c r="I903" i="11"/>
  <c r="I963" i="11"/>
  <c r="J963" i="11"/>
  <c r="E720" i="11"/>
  <c r="I741" i="11"/>
  <c r="J741" i="11"/>
  <c r="F728" i="11"/>
  <c r="J728" i="11" s="1"/>
  <c r="F798" i="11"/>
  <c r="E874" i="11"/>
  <c r="F701" i="11"/>
  <c r="E337" i="9"/>
  <c r="G337" i="9"/>
  <c r="H810" i="11"/>
  <c r="E810" i="11"/>
  <c r="F810" i="11"/>
  <c r="I929" i="11"/>
  <c r="I425" i="11"/>
  <c r="F465" i="11"/>
  <c r="I485" i="11"/>
  <c r="J485" i="11"/>
  <c r="K485" i="11" s="1"/>
  <c r="M485" i="11" s="1"/>
  <c r="F663" i="11"/>
  <c r="I663" i="11" s="1"/>
  <c r="F694" i="11"/>
  <c r="J978" i="11"/>
  <c r="I978" i="11"/>
  <c r="H784" i="11"/>
  <c r="F705" i="11"/>
  <c r="J712" i="11"/>
  <c r="J557" i="11"/>
  <c r="I909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F659" i="11"/>
  <c r="F690" i="11"/>
  <c r="F746" i="11"/>
  <c r="F971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G953" i="4" s="1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S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J970" i="4"/>
  <c r="M968" i="4"/>
  <c r="J968" i="4"/>
  <c r="M965" i="4"/>
  <c r="J965" i="4"/>
  <c r="K931" i="4"/>
  <c r="AR931" i="4"/>
  <c r="G931" i="4" s="1"/>
  <c r="K928" i="4"/>
  <c r="N928" i="4" s="1"/>
  <c r="H928" i="4"/>
  <c r="K927" i="4"/>
  <c r="AR927" i="4"/>
  <c r="E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L1001" i="4"/>
  <c r="I1001" i="4"/>
  <c r="L998" i="4"/>
  <c r="I998" i="4"/>
  <c r="L994" i="4"/>
  <c r="Q994" i="4" s="1"/>
  <c r="I994" i="4"/>
  <c r="I992" i="4"/>
  <c r="L992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P906" i="4" s="1"/>
  <c r="AR906" i="4"/>
  <c r="G906" i="4" s="1"/>
  <c r="K905" i="4"/>
  <c r="H905" i="4"/>
  <c r="AR905" i="4"/>
  <c r="E905" i="4" s="1"/>
  <c r="AR904" i="4"/>
  <c r="G904" i="4" s="1"/>
  <c r="H904" i="4"/>
  <c r="K904" i="4"/>
  <c r="K903" i="4"/>
  <c r="N903" i="4" s="1"/>
  <c r="R903" i="4" s="1"/>
  <c r="AR903" i="4"/>
  <c r="K902" i="4"/>
  <c r="AR902" i="4"/>
  <c r="H902" i="4"/>
  <c r="K896" i="4"/>
  <c r="P896" i="4" s="1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AR889" i="4"/>
  <c r="K888" i="4"/>
  <c r="P888" i="4" s="1"/>
  <c r="H888" i="4"/>
  <c r="K887" i="4"/>
  <c r="P887" i="4" s="1"/>
  <c r="AR887" i="4"/>
  <c r="H887" i="4"/>
  <c r="K886" i="4"/>
  <c r="N886" i="4" s="1"/>
  <c r="R886" i="4" s="1"/>
  <c r="AR886" i="4"/>
  <c r="K885" i="4"/>
  <c r="AR885" i="4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P878" i="4" s="1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P960" i="4" s="1"/>
  <c r="S960" i="4" s="1"/>
  <c r="U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M902" i="4"/>
  <c r="J902" i="4"/>
  <c r="M892" i="4"/>
  <c r="J892" i="4"/>
  <c r="M882" i="4"/>
  <c r="P882" i="4" s="1"/>
  <c r="J882" i="4"/>
  <c r="M873" i="4"/>
  <c r="J873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H909" i="4"/>
  <c r="P908" i="4"/>
  <c r="L906" i="4"/>
  <c r="I906" i="4"/>
  <c r="L894" i="4"/>
  <c r="I894" i="4"/>
  <c r="Q888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P876" i="4"/>
  <c r="P102" i="4"/>
  <c r="N904" i="4"/>
  <c r="R904" i="4" s="1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P928" i="4"/>
  <c r="N38" i="4"/>
  <c r="R38" i="4" s="1"/>
  <c r="N985" i="4"/>
  <c r="R985" i="4" s="1"/>
  <c r="N884" i="4"/>
  <c r="N59" i="4"/>
  <c r="R59" i="4" s="1"/>
  <c r="J979" i="4"/>
  <c r="M979" i="4"/>
  <c r="N979" i="4" s="1"/>
  <c r="R979" i="4" s="1"/>
  <c r="Q977" i="4"/>
  <c r="D956" i="4"/>
  <c r="N946" i="4"/>
  <c r="R946" i="4" s="1"/>
  <c r="P879" i="4"/>
  <c r="G919" i="4"/>
  <c r="F946" i="4"/>
  <c r="G997" i="4"/>
  <c r="F893" i="4"/>
  <c r="Q70" i="4"/>
  <c r="P70" i="4"/>
  <c r="Q984" i="4"/>
  <c r="E937" i="4"/>
  <c r="N908" i="4"/>
  <c r="R908" i="4" s="1"/>
  <c r="N687" i="4"/>
  <c r="R687" i="4" s="1"/>
  <c r="Q686" i="4"/>
  <c r="P679" i="4"/>
  <c r="P673" i="4"/>
  <c r="N110" i="4"/>
  <c r="R110" i="4" s="1"/>
  <c r="P912" i="4"/>
  <c r="N970" i="4"/>
  <c r="Q78" i="4"/>
  <c r="P104" i="4"/>
  <c r="Q998" i="4"/>
  <c r="N997" i="4"/>
  <c r="R997" i="4" s="1"/>
  <c r="N993" i="4"/>
  <c r="R993" i="4" s="1"/>
  <c r="Q975" i="4"/>
  <c r="N959" i="4"/>
  <c r="R959" i="4" s="1"/>
  <c r="Q953" i="4"/>
  <c r="E951" i="4"/>
  <c r="F943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I593" i="11" s="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J589" i="11"/>
  <c r="K589" i="11" s="1"/>
  <c r="M589" i="11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L563" i="11" s="1"/>
  <c r="N563" i="11" s="1"/>
  <c r="I575" i="11"/>
  <c r="E626" i="11"/>
  <c r="F605" i="11"/>
  <c r="F652" i="11"/>
  <c r="J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J594" i="11"/>
  <c r="E593" i="11"/>
  <c r="I583" i="11"/>
  <c r="E639" i="11"/>
  <c r="E613" i="11"/>
  <c r="F611" i="11"/>
  <c r="I611" i="11" s="1"/>
  <c r="F609" i="11"/>
  <c r="J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T599" i="4" s="1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2" i="11"/>
  <c r="L612" i="11" s="1"/>
  <c r="N612" i="11" s="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J597" i="11" s="1"/>
  <c r="K597" i="11" s="1"/>
  <c r="M597" i="11" s="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K626" i="11" s="1"/>
  <c r="M626" i="11" s="1"/>
  <c r="I616" i="11"/>
  <c r="I613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E581" i="11"/>
  <c r="F595" i="11"/>
  <c r="I595" i="11" s="1"/>
  <c r="H608" i="11"/>
  <c r="I608" i="11" s="1"/>
  <c r="F615" i="11"/>
  <c r="I615" i="11" s="1"/>
  <c r="E617" i="11"/>
  <c r="F619" i="11"/>
  <c r="H624" i="11"/>
  <c r="I624" i="11" s="1"/>
  <c r="F647" i="11"/>
  <c r="F651" i="1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I667" i="11"/>
  <c r="J679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587" i="11"/>
  <c r="K587" i="11" s="1"/>
  <c r="M587" i="11" s="1"/>
  <c r="J615" i="11"/>
  <c r="J651" i="11"/>
  <c r="K651" i="11" s="1"/>
  <c r="M651" i="11" s="1"/>
  <c r="J663" i="11"/>
  <c r="K663" i="11" s="1"/>
  <c r="M663" i="11" s="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809" i="11"/>
  <c r="J665" i="11"/>
  <c r="L665" i="11" s="1"/>
  <c r="N665" i="11" s="1"/>
  <c r="J707" i="11"/>
  <c r="J811" i="11"/>
  <c r="K811" i="11" s="1"/>
  <c r="M811" i="11" s="1"/>
  <c r="J747" i="11"/>
  <c r="J715" i="11"/>
  <c r="I728" i="11"/>
  <c r="I692" i="11"/>
  <c r="J604" i="11"/>
  <c r="J742" i="11"/>
  <c r="I736" i="11"/>
  <c r="I712" i="11"/>
  <c r="I756" i="11"/>
  <c r="I754" i="11"/>
  <c r="I7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P938" i="4"/>
  <c r="P110" i="4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S132" i="4" s="1"/>
  <c r="U132" i="4" s="1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997" i="4"/>
  <c r="R910" i="4"/>
  <c r="R789" i="4"/>
  <c r="S789" i="4"/>
  <c r="N736" i="4"/>
  <c r="R736" i="4" s="1"/>
  <c r="P736" i="4"/>
  <c r="N870" i="4"/>
  <c r="S870" i="4" s="1"/>
  <c r="N878" i="4"/>
  <c r="E878" i="4"/>
  <c r="Q884" i="4"/>
  <c r="T884" i="4" s="1"/>
  <c r="P884" i="4"/>
  <c r="S884" i="4" s="1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H974" i="4"/>
  <c r="K973" i="4"/>
  <c r="AR973" i="4"/>
  <c r="P972" i="4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S108" i="4" s="1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T9" i="4" s="1"/>
  <c r="P9" i="4"/>
  <c r="S9" i="4" s="1"/>
  <c r="U9" i="4" s="1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938" i="4"/>
  <c r="U938" i="4" s="1"/>
  <c r="S727" i="4"/>
  <c r="U727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T51" i="4" s="1"/>
  <c r="G126" i="5"/>
  <c r="F544" i="5"/>
  <c r="E544" i="5"/>
  <c r="Q696" i="4"/>
  <c r="Q700" i="4"/>
  <c r="N764" i="4"/>
  <c r="R764" i="4" s="1"/>
  <c r="Q348" i="4"/>
  <c r="S912" i="4"/>
  <c r="U912" i="4" s="1"/>
  <c r="Q916" i="4"/>
  <c r="F134" i="5"/>
  <c r="I134" i="5"/>
  <c r="G134" i="5"/>
  <c r="Q28" i="4"/>
  <c r="Q968" i="4"/>
  <c r="T968" i="4" s="1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F122" i="5"/>
  <c r="D105" i="5"/>
  <c r="E105" i="5" s="1"/>
  <c r="D101" i="5"/>
  <c r="G101" i="5" s="1"/>
  <c r="G99" i="5"/>
  <c r="D97" i="5"/>
  <c r="I97" i="5" s="1"/>
  <c r="D93" i="5"/>
  <c r="G93" i="5" s="1"/>
  <c r="G91" i="5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G63" i="5"/>
  <c r="E63" i="5"/>
  <c r="D61" i="5"/>
  <c r="G61" i="5" s="1"/>
  <c r="D57" i="5"/>
  <c r="F57" i="5" s="1"/>
  <c r="I55" i="5"/>
  <c r="D53" i="5"/>
  <c r="G53" i="5" s="1"/>
  <c r="D49" i="5"/>
  <c r="E49" i="5" s="1"/>
  <c r="D45" i="5"/>
  <c r="I45" i="5" s="1"/>
  <c r="G33" i="5"/>
  <c r="D31" i="5"/>
  <c r="G31" i="5" s="1"/>
  <c r="G29" i="5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S409" i="4" s="1"/>
  <c r="P405" i="4"/>
  <c r="S405" i="4" s="1"/>
  <c r="U405" i="4" s="1"/>
  <c r="Q110" i="4"/>
  <c r="T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V917" i="4"/>
  <c r="T888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20" i="5"/>
  <c r="G120" i="5"/>
  <c r="F128" i="5"/>
  <c r="G128" i="5"/>
  <c r="F136" i="5"/>
  <c r="Q698" i="4"/>
  <c r="Q714" i="4"/>
  <c r="P714" i="4"/>
  <c r="S714" i="4" s="1"/>
  <c r="U714" i="4" s="1"/>
  <c r="G17" i="5"/>
  <c r="E71" i="5"/>
  <c r="I71" i="5"/>
  <c r="E14" i="5"/>
  <c r="Q118" i="4"/>
  <c r="N118" i="4"/>
  <c r="R118" i="4" s="1"/>
  <c r="Q134" i="4"/>
  <c r="N134" i="4"/>
  <c r="R134" i="4" s="1"/>
  <c r="Q160" i="4"/>
  <c r="P160" i="4"/>
  <c r="T954" i="4"/>
  <c r="N978" i="4"/>
  <c r="P978" i="4"/>
  <c r="G685" i="5"/>
  <c r="G693" i="5"/>
  <c r="I693" i="5"/>
  <c r="G701" i="5"/>
  <c r="E518" i="5"/>
  <c r="G540" i="5"/>
  <c r="F146" i="5"/>
  <c r="I16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D978" i="4"/>
  <c r="F912" i="4"/>
  <c r="F906" i="4"/>
  <c r="F960" i="4"/>
  <c r="D954" i="4"/>
  <c r="D968" i="4"/>
  <c r="F916" i="4"/>
  <c r="S904" i="4"/>
  <c r="S908" i="4"/>
  <c r="T993" i="4"/>
  <c r="U985" i="4"/>
  <c r="V985" i="4"/>
  <c r="R970" i="4"/>
  <c r="T970" i="4"/>
  <c r="P954" i="4"/>
  <c r="S954" i="4" s="1"/>
  <c r="N934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P608" i="4"/>
  <c r="P606" i="4"/>
  <c r="N600" i="4"/>
  <c r="R600" i="4" s="1"/>
  <c r="P968" i="4"/>
  <c r="S968" i="4" s="1"/>
  <c r="N164" i="4"/>
  <c r="R164" i="4" s="1"/>
  <c r="N156" i="4"/>
  <c r="P164" i="4"/>
  <c r="N61" i="4"/>
  <c r="R61" i="4" s="1"/>
  <c r="N45" i="4"/>
  <c r="P36" i="4"/>
  <c r="N28" i="4"/>
  <c r="N681" i="4"/>
  <c r="R681" i="4" s="1"/>
  <c r="S59" i="4"/>
  <c r="P38" i="4"/>
  <c r="P158" i="4"/>
  <c r="P118" i="4"/>
  <c r="G14" i="5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G132" i="5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I27" i="5"/>
  <c r="E47" i="5"/>
  <c r="I47" i="5"/>
  <c r="I79" i="5"/>
  <c r="Q72" i="4"/>
  <c r="T72" i="4" s="1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G181" i="5"/>
  <c r="I181" i="5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Q995" i="4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Q894" i="4"/>
  <c r="T894" i="4" s="1"/>
  <c r="P891" i="4"/>
  <c r="N891" i="4"/>
  <c r="P889" i="4"/>
  <c r="Q880" i="4"/>
  <c r="Q879" i="4"/>
  <c r="N879" i="4"/>
  <c r="R879" i="4" s="1"/>
  <c r="Q878" i="4"/>
  <c r="T878" i="4" s="1"/>
  <c r="Q876" i="4"/>
  <c r="P875" i="4"/>
  <c r="N875" i="4"/>
  <c r="P873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T180" i="4" s="1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T94" i="4" s="1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E75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Q135" i="4"/>
  <c r="N135" i="4"/>
  <c r="Q131" i="4"/>
  <c r="T131" i="4" s="1"/>
  <c r="P131" i="4"/>
  <c r="S131" i="4" s="1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S50" i="4" s="1"/>
  <c r="P44" i="4"/>
  <c r="S44" i="4" s="1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S12" i="4" s="1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E156" i="5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G139" i="5"/>
  <c r="E138" i="5"/>
  <c r="I137" i="5"/>
  <c r="E134" i="5"/>
  <c r="E132" i="5"/>
  <c r="E128" i="5"/>
  <c r="G123" i="5"/>
  <c r="G121" i="5"/>
  <c r="I121" i="5"/>
  <c r="E120" i="5"/>
  <c r="E116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F95" i="5"/>
  <c r="D94" i="5"/>
  <c r="I94" i="5" s="1"/>
  <c r="D92" i="5"/>
  <c r="E92" i="5" s="1"/>
  <c r="D90" i="5"/>
  <c r="I90" i="5" s="1"/>
  <c r="D88" i="5"/>
  <c r="E88" i="5" s="1"/>
  <c r="F87" i="5"/>
  <c r="D86" i="5"/>
  <c r="E86" i="5" s="1"/>
  <c r="F85" i="5"/>
  <c r="D84" i="5"/>
  <c r="F83" i="5"/>
  <c r="D82" i="5"/>
  <c r="I82" i="5" s="1"/>
  <c r="D80" i="5"/>
  <c r="E80" i="5" s="1"/>
  <c r="F79" i="5"/>
  <c r="D78" i="5"/>
  <c r="I78" i="5" s="1"/>
  <c r="D76" i="5"/>
  <c r="E76" i="5" s="1"/>
  <c r="F75" i="5"/>
  <c r="D74" i="5"/>
  <c r="E74" i="5" s="1"/>
  <c r="D72" i="5"/>
  <c r="E72" i="5" s="1"/>
  <c r="F71" i="5"/>
  <c r="D70" i="5"/>
  <c r="E70" i="5" s="1"/>
  <c r="D68" i="5"/>
  <c r="D66" i="5"/>
  <c r="I66" i="5" s="1"/>
  <c r="D64" i="5"/>
  <c r="E64" i="5" s="1"/>
  <c r="F63" i="5"/>
  <c r="D62" i="5"/>
  <c r="I62" i="5" s="1"/>
  <c r="F61" i="5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F29" i="5"/>
  <c r="D28" i="5"/>
  <c r="F27" i="5"/>
  <c r="E26" i="5"/>
  <c r="D21" i="5"/>
  <c r="D20" i="5"/>
  <c r="F19" i="5"/>
  <c r="D18" i="5"/>
  <c r="D16" i="5"/>
  <c r="F16" i="5" s="1"/>
  <c r="I11" i="5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U433" i="4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106" i="4" l="1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S368" i="4"/>
  <c r="F959" i="4"/>
  <c r="J647" i="11"/>
  <c r="I380" i="11"/>
  <c r="D941" i="4"/>
  <c r="Q903" i="4"/>
  <c r="T903" i="4" s="1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I858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J884" i="11"/>
  <c r="F902" i="11"/>
  <c r="J902" i="11" s="1"/>
  <c r="E842" i="11"/>
  <c r="F842" i="11"/>
  <c r="F838" i="11"/>
  <c r="H838" i="11"/>
  <c r="E848" i="11"/>
  <c r="F848" i="11"/>
  <c r="I26" i="11"/>
  <c r="S69" i="4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I33" i="5"/>
  <c r="T22" i="4"/>
  <c r="T107" i="4"/>
  <c r="G152" i="5"/>
  <c r="T136" i="4"/>
  <c r="I141" i="5"/>
  <c r="I85" i="5"/>
  <c r="S92" i="4"/>
  <c r="F69" i="5"/>
  <c r="E121" i="5"/>
  <c r="E123" i="5"/>
  <c r="S97" i="4"/>
  <c r="S115" i="4"/>
  <c r="T6" i="4"/>
  <c r="G19" i="5"/>
  <c r="T44" i="4"/>
  <c r="S20" i="4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V145" i="4" s="1"/>
  <c r="F130" i="5"/>
  <c r="E42" i="5"/>
  <c r="F45" i="5"/>
  <c r="E111" i="5"/>
  <c r="G119" i="5"/>
  <c r="E124" i="5"/>
  <c r="S84" i="4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E15" i="5"/>
  <c r="I51" i="5"/>
  <c r="T41" i="4"/>
  <c r="S66" i="4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G409" i="5"/>
  <c r="S136" i="4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V30" i="4" s="1"/>
  <c r="S100" i="4"/>
  <c r="F36" i="5"/>
  <c r="S80" i="4"/>
  <c r="E93" i="5"/>
  <c r="I31" i="5"/>
  <c r="G22" i="5"/>
  <c r="V110" i="4"/>
  <c r="W110" i="4" s="1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V10" i="4" s="1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S804" i="4"/>
  <c r="U804" i="4" s="1"/>
  <c r="S773" i="4"/>
  <c r="U773" i="4" s="1"/>
  <c r="F877" i="4"/>
  <c r="N958" i="4"/>
  <c r="R958" i="4" s="1"/>
  <c r="N872" i="4"/>
  <c r="P902" i="4"/>
  <c r="S902" i="4" s="1"/>
  <c r="Q927" i="4"/>
  <c r="N972" i="4"/>
  <c r="R972" i="4" s="1"/>
  <c r="R872" i="4"/>
  <c r="T872" i="4"/>
  <c r="T995" i="4"/>
  <c r="P974" i="4"/>
  <c r="E972" i="4"/>
  <c r="P872" i="4"/>
  <c r="S872" i="4" s="1"/>
  <c r="N876" i="4"/>
  <c r="N905" i="4"/>
  <c r="R905" i="4" s="1"/>
  <c r="N880" i="4"/>
  <c r="R880" i="4" s="1"/>
  <c r="S896" i="4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S958" i="4"/>
  <c r="U958" i="4" s="1"/>
  <c r="T972" i="4"/>
  <c r="S972" i="4"/>
  <c r="U972" i="4" s="1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S880" i="4" s="1"/>
  <c r="E873" i="4"/>
  <c r="D907" i="4"/>
  <c r="Q992" i="4"/>
  <c r="P924" i="4"/>
  <c r="T880" i="4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V383" i="4" s="1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I477" i="11"/>
  <c r="I510" i="11"/>
  <c r="S437" i="4"/>
  <c r="U437" i="4" s="1"/>
  <c r="T416" i="4"/>
  <c r="T610" i="4"/>
  <c r="V610" i="4" s="1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V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V586" i="4" s="1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1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S22" i="4"/>
  <c r="T560" i="4"/>
  <c r="S562" i="4"/>
  <c r="U562" i="4" s="1"/>
  <c r="S615" i="4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T301" i="4"/>
  <c r="S27" i="4"/>
  <c r="T979" i="4"/>
  <c r="S981" i="4"/>
  <c r="V944" i="4"/>
  <c r="W944" i="4" s="1"/>
  <c r="X944" i="4" s="1"/>
  <c r="S993" i="4"/>
  <c r="U993" i="4" s="1"/>
  <c r="E54" i="5"/>
  <c r="E62" i="5"/>
  <c r="E94" i="5"/>
  <c r="S979" i="4"/>
  <c r="S983" i="4"/>
  <c r="U983" i="4" s="1"/>
  <c r="S998" i="4"/>
  <c r="U998" i="4" s="1"/>
  <c r="T983" i="4"/>
  <c r="V983" i="4" s="1"/>
  <c r="W983" i="4" s="1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V284" i="4" s="1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V848" i="4" s="1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T846" i="4" s="1"/>
  <c r="E701" i="5"/>
  <c r="S848" i="4"/>
  <c r="E843" i="5"/>
  <c r="I849" i="5"/>
  <c r="E859" i="5"/>
  <c r="S719" i="4"/>
  <c r="U719" i="4" s="1"/>
  <c r="V836" i="4"/>
  <c r="Q859" i="4"/>
  <c r="T859" i="4" s="1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V300" i="4" s="1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V759" i="4" s="1"/>
  <c r="S777" i="4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X912" i="4" s="1"/>
  <c r="T144" i="4"/>
  <c r="T684" i="4"/>
  <c r="V830" i="4"/>
  <c r="V884" i="4"/>
  <c r="W884" i="4" s="1"/>
  <c r="X884" i="4" s="1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X39" i="4" s="1"/>
  <c r="Y39" i="4" s="1"/>
  <c r="S89" i="4"/>
  <c r="U89" i="4" s="1"/>
  <c r="T119" i="4"/>
  <c r="S123" i="4"/>
  <c r="V123" i="4" s="1"/>
  <c r="V128" i="4"/>
  <c r="W128" i="4" s="1"/>
  <c r="X128" i="4" s="1"/>
  <c r="Y128" i="4" s="1"/>
  <c r="S147" i="4"/>
  <c r="V147" i="4" s="1"/>
  <c r="S151" i="4"/>
  <c r="S155" i="4"/>
  <c r="T659" i="4"/>
  <c r="V677" i="4"/>
  <c r="W677" i="4" s="1"/>
  <c r="X677" i="4" s="1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X656" i="4" s="1"/>
  <c r="T660" i="4"/>
  <c r="T664" i="4"/>
  <c r="V668" i="4"/>
  <c r="V692" i="4"/>
  <c r="W692" i="4" s="1"/>
  <c r="X692" i="4" s="1"/>
  <c r="T718" i="4"/>
  <c r="S737" i="4"/>
  <c r="S857" i="4"/>
  <c r="V857" i="4" s="1"/>
  <c r="S891" i="4"/>
  <c r="S913" i="4"/>
  <c r="V928" i="4"/>
  <c r="S951" i="4"/>
  <c r="U951" i="4" s="1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V124" i="4"/>
  <c r="W124" i="4" s="1"/>
  <c r="X124" i="4" s="1"/>
  <c r="Y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T784" i="4"/>
  <c r="U85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S676" i="4"/>
  <c r="T726" i="4"/>
  <c r="T870" i="4"/>
  <c r="E976" i="4"/>
  <c r="G897" i="4"/>
  <c r="F934" i="4"/>
  <c r="V116" i="4"/>
  <c r="W116" i="4" s="1"/>
  <c r="X116" i="4" s="1"/>
  <c r="Y116" i="4" s="1"/>
  <c r="E898" i="4"/>
  <c r="E944" i="4"/>
  <c r="I49" i="5"/>
  <c r="G49" i="5"/>
  <c r="G73" i="5"/>
  <c r="E533" i="5"/>
  <c r="S660" i="4"/>
  <c r="U660" i="4" s="1"/>
  <c r="T728" i="4"/>
  <c r="V728" i="4" s="1"/>
  <c r="W728" i="4" s="1"/>
  <c r="X728" i="4" s="1"/>
  <c r="I713" i="5"/>
  <c r="S627" i="4"/>
  <c r="T808" i="4"/>
  <c r="S977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V60" i="4" s="1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V190" i="4" s="1"/>
  <c r="W190" i="4" s="1"/>
  <c r="X190" i="4" s="1"/>
  <c r="S192" i="4"/>
  <c r="U192" i="4" s="1"/>
  <c r="S199" i="4"/>
  <c r="U199" i="4" s="1"/>
  <c r="E199" i="5"/>
  <c r="T187" i="4"/>
  <c r="T205" i="4"/>
  <c r="T213" i="4"/>
  <c r="V213" i="4" s="1"/>
  <c r="W213" i="4" s="1"/>
  <c r="X213" i="4" s="1"/>
  <c r="S208" i="4"/>
  <c r="U208" i="4" s="1"/>
  <c r="T286" i="4"/>
  <c r="T222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W765" i="4"/>
  <c r="X765" i="4" s="1"/>
  <c r="Y765" i="4" s="1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31" i="4"/>
  <c r="U931" i="4" s="1"/>
  <c r="S963" i="4"/>
  <c r="U963" i="4" s="1"/>
  <c r="E807" i="5"/>
  <c r="E803" i="5"/>
  <c r="G779" i="5"/>
  <c r="G763" i="5"/>
  <c r="I755" i="5"/>
  <c r="G593" i="5"/>
  <c r="E541" i="5"/>
  <c r="I505" i="5"/>
  <c r="E745" i="5"/>
  <c r="V5" i="4"/>
  <c r="W5" i="4" s="1"/>
  <c r="X5" i="4" s="1"/>
  <c r="Y5" i="4" s="1"/>
  <c r="E19" i="5"/>
  <c r="E85" i="5"/>
  <c r="E69" i="5"/>
  <c r="E61" i="5"/>
  <c r="E31" i="5"/>
  <c r="S16" i="4"/>
  <c r="S11" i="4"/>
  <c r="T11" i="4"/>
  <c r="T4" i="4"/>
  <c r="S6" i="4"/>
  <c r="U6" i="4" s="1"/>
  <c r="S15" i="4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V113" i="4" s="1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S873" i="4"/>
  <c r="U873" i="4" s="1"/>
  <c r="Q889" i="4"/>
  <c r="V910" i="4"/>
  <c r="W910" i="4" s="1"/>
  <c r="V938" i="4"/>
  <c r="W938" i="4" s="1"/>
  <c r="X938" i="4" s="1"/>
  <c r="Q939" i="4"/>
  <c r="P941" i="4"/>
  <c r="S941" i="4" s="1"/>
  <c r="U941" i="4" s="1"/>
  <c r="S945" i="4"/>
  <c r="T945" i="4"/>
  <c r="Q964" i="4"/>
  <c r="T971" i="4"/>
  <c r="V972" i="4"/>
  <c r="W972" i="4" s="1"/>
  <c r="T981" i="4"/>
  <c r="V981" i="4" s="1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V92" i="4" s="1"/>
  <c r="T84" i="4"/>
  <c r="V84" i="4" s="1"/>
  <c r="I105" i="5"/>
  <c r="I89" i="5"/>
  <c r="I57" i="5"/>
  <c r="E27" i="5"/>
  <c r="S922" i="4"/>
  <c r="T922" i="4"/>
  <c r="T82" i="4"/>
  <c r="S18" i="4"/>
  <c r="T18" i="4"/>
  <c r="T861" i="4"/>
  <c r="S118" i="4"/>
  <c r="S164" i="4"/>
  <c r="U164" i="4" s="1"/>
  <c r="T592" i="4"/>
  <c r="S812" i="4"/>
  <c r="S663" i="4"/>
  <c r="U663" i="4" s="1"/>
  <c r="N940" i="4"/>
  <c r="R940" i="4" s="1"/>
  <c r="S635" i="4"/>
  <c r="V635" i="4" s="1"/>
  <c r="N942" i="4"/>
  <c r="V970" i="4"/>
  <c r="W970" i="4" s="1"/>
  <c r="Y970" i="4" s="1"/>
  <c r="S557" i="4"/>
  <c r="U557" i="4" s="1"/>
  <c r="S861" i="4"/>
  <c r="S120" i="4"/>
  <c r="V120" i="4" s="1"/>
  <c r="S888" i="4"/>
  <c r="V888" i="4" s="1"/>
  <c r="S154" i="4"/>
  <c r="V886" i="4"/>
  <c r="W886" i="4" s="1"/>
  <c r="I145" i="5"/>
  <c r="F575" i="5"/>
  <c r="N974" i="4"/>
  <c r="T164" i="4"/>
  <c r="T134" i="4"/>
  <c r="T118" i="4"/>
  <c r="V118" i="4" s="1"/>
  <c r="T696" i="4"/>
  <c r="V696" i="4" s="1"/>
  <c r="T672" i="4"/>
  <c r="T168" i="4"/>
  <c r="S61" i="4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V174" i="4" s="1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W409" i="4" s="1"/>
  <c r="X409" i="4" s="1"/>
  <c r="Y409" i="4" s="1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X972" i="4"/>
  <c r="Y972" i="4"/>
  <c r="Y88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R43" i="4"/>
  <c r="T43" i="4"/>
  <c r="V50" i="4"/>
  <c r="U50" i="4"/>
  <c r="R52" i="4"/>
  <c r="T52" i="4"/>
  <c r="T58" i="4"/>
  <c r="S64" i="4"/>
  <c r="R64" i="4"/>
  <c r="R65" i="4"/>
  <c r="T65" i="4"/>
  <c r="R73" i="4"/>
  <c r="S73" i="4"/>
  <c r="T73" i="4"/>
  <c r="V97" i="4"/>
  <c r="U97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R37" i="4"/>
  <c r="S37" i="4"/>
  <c r="R46" i="4"/>
  <c r="T46" i="4"/>
  <c r="U47" i="4"/>
  <c r="V48" i="4"/>
  <c r="U48" i="4"/>
  <c r="S52" i="4"/>
  <c r="Q63" i="4"/>
  <c r="N63" i="4"/>
  <c r="R63" i="4" s="1"/>
  <c r="P63" i="4"/>
  <c r="N105" i="4"/>
  <c r="R105" i="4" s="1"/>
  <c r="P105" i="4"/>
  <c r="U107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R815" i="4"/>
  <c r="S815" i="4"/>
  <c r="R816" i="4"/>
  <c r="S816" i="4"/>
  <c r="U818" i="4"/>
  <c r="V818" i="4"/>
  <c r="T819" i="4"/>
  <c r="T843" i="4"/>
  <c r="R859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V945" i="4"/>
  <c r="Y948" i="4"/>
  <c r="X948" i="4"/>
  <c r="G949" i="4"/>
  <c r="E949" i="4"/>
  <c r="F949" i="4"/>
  <c r="V951" i="4"/>
  <c r="V953" i="4"/>
  <c r="U953" i="4"/>
  <c r="Q957" i="4"/>
  <c r="N957" i="4"/>
  <c r="R957" i="4" s="1"/>
  <c r="D957" i="4"/>
  <c r="P957" i="4"/>
  <c r="U959" i="4"/>
  <c r="V959" i="4"/>
  <c r="X960" i="4"/>
  <c r="N965" i="4"/>
  <c r="R965" i="4" s="1"/>
  <c r="P965" i="4"/>
  <c r="Q965" i="4"/>
  <c r="D965" i="4"/>
  <c r="R142" i="4"/>
  <c r="T142" i="4"/>
  <c r="T126" i="4"/>
  <c r="Y912" i="4"/>
  <c r="R535" i="4"/>
  <c r="T535" i="4"/>
  <c r="S535" i="4"/>
  <c r="R740" i="4"/>
  <c r="T740" i="4"/>
  <c r="V625" i="4"/>
  <c r="W625" i="4" s="1"/>
  <c r="X625" i="4" s="1"/>
  <c r="S54" i="4"/>
  <c r="R156" i="4"/>
  <c r="T156" i="4"/>
  <c r="S156" i="4"/>
  <c r="V20" i="4"/>
  <c r="U20" i="4"/>
  <c r="V606" i="4"/>
  <c r="U606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X985" i="4"/>
  <c r="AI985" i="4" s="1"/>
  <c r="Y985" i="4"/>
  <c r="AH985" i="4" s="1"/>
  <c r="U80" i="4"/>
  <c r="V80" i="4"/>
  <c r="U136" i="4"/>
  <c r="V136" i="4"/>
  <c r="U904" i="4"/>
  <c r="V904" i="4"/>
  <c r="U880" i="4"/>
  <c r="V880" i="4"/>
  <c r="U872" i="4"/>
  <c r="V872" i="4"/>
  <c r="U848" i="4"/>
  <c r="V662" i="4"/>
  <c r="U662" i="4"/>
  <c r="V638" i="4"/>
  <c r="W638" i="4" s="1"/>
  <c r="Y886" i="4"/>
  <c r="X886" i="4"/>
  <c r="R978" i="4"/>
  <c r="T978" i="4"/>
  <c r="T974" i="4"/>
  <c r="T963" i="4"/>
  <c r="T182" i="4"/>
  <c r="U166" i="4"/>
  <c r="V34" i="4"/>
  <c r="U34" i="4"/>
  <c r="R748" i="4"/>
  <c r="T748" i="4"/>
  <c r="S681" i="4"/>
  <c r="S927" i="4"/>
  <c r="S58" i="4"/>
  <c r="U10" i="4"/>
  <c r="U61" i="4"/>
  <c r="U572" i="4"/>
  <c r="T738" i="4"/>
  <c r="T746" i="4"/>
  <c r="T754" i="4"/>
  <c r="T762" i="4"/>
  <c r="S911" i="4"/>
  <c r="T555" i="4"/>
  <c r="T999" i="4"/>
  <c r="U696" i="4"/>
  <c r="U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U171" i="4"/>
  <c r="V171" i="4"/>
  <c r="Y727" i="4"/>
  <c r="AK727" i="4" s="1"/>
  <c r="T931" i="4"/>
  <c r="R943" i="4"/>
  <c r="S943" i="4"/>
  <c r="U11" i="4"/>
  <c r="R589" i="4"/>
  <c r="S589" i="4"/>
  <c r="V6" i="4"/>
  <c r="R13" i="4"/>
  <c r="S13" i="4"/>
  <c r="R14" i="4"/>
  <c r="S14" i="4"/>
  <c r="U15" i="4"/>
  <c r="U17" i="4"/>
  <c r="V17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V91" i="4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V547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D929" i="4"/>
  <c r="S967" i="4"/>
  <c r="G969" i="4"/>
  <c r="E969" i="4"/>
  <c r="U979" i="4"/>
  <c r="V979" i="4"/>
  <c r="R980" i="4"/>
  <c r="T980" i="4"/>
  <c r="U986" i="4"/>
  <c r="V986" i="4"/>
  <c r="U989" i="4"/>
  <c r="U992" i="4"/>
  <c r="V996" i="4"/>
  <c r="U996" i="4"/>
  <c r="U1000" i="4"/>
  <c r="T151" i="4"/>
  <c r="V151" i="4" s="1"/>
  <c r="U88" i="4"/>
  <c r="V88" i="4"/>
  <c r="U84" i="4"/>
  <c r="V834" i="4"/>
  <c r="U822" i="4"/>
  <c r="V822" i="4"/>
  <c r="U922" i="4"/>
  <c r="U838" i="4"/>
  <c r="V838" i="4"/>
  <c r="U806" i="4"/>
  <c r="V806" i="4"/>
  <c r="U798" i="4"/>
  <c r="V798" i="4"/>
  <c r="U794" i="4"/>
  <c r="V794" i="4"/>
  <c r="U18" i="4"/>
  <c r="R990" i="4"/>
  <c r="T990" i="4"/>
  <c r="V519" i="4"/>
  <c r="U519" i="4"/>
  <c r="S177" i="4"/>
  <c r="S25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U759" i="4"/>
  <c r="U823" i="4"/>
  <c r="V823" i="4"/>
  <c r="S555" i="4"/>
  <c r="R942" i="4"/>
  <c r="S942" i="4"/>
  <c r="T942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U624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X110" i="4"/>
  <c r="Y110" i="4" s="1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V168" i="4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R588" i="4"/>
  <c r="S588" i="4"/>
  <c r="S595" i="4"/>
  <c r="U601" i="4"/>
  <c r="V601" i="4"/>
  <c r="S639" i="4"/>
  <c r="V641" i="4"/>
  <c r="V649" i="4"/>
  <c r="W649" i="4" s="1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V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U537" i="4"/>
  <c r="V537" i="4"/>
  <c r="S142" i="4"/>
  <c r="S126" i="4"/>
  <c r="T104" i="4"/>
  <c r="U100" i="4"/>
  <c r="V100" i="4"/>
  <c r="U92" i="4"/>
  <c r="U72" i="4"/>
  <c r="V72" i="4"/>
  <c r="U810" i="4"/>
  <c r="V810" i="4"/>
  <c r="U786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V521" i="4"/>
  <c r="S803" i="4"/>
  <c r="S795" i="4"/>
  <c r="S771" i="4"/>
  <c r="S763" i="4"/>
  <c r="T607" i="4"/>
  <c r="T47" i="4"/>
  <c r="V47" i="4" s="1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812" i="4"/>
  <c r="V812" i="4"/>
  <c r="X997" i="4"/>
  <c r="Y997" i="4"/>
  <c r="V643" i="4"/>
  <c r="U711" i="4"/>
  <c r="V711" i="4"/>
  <c r="S743" i="4"/>
  <c r="S775" i="4"/>
  <c r="S863" i="4"/>
  <c r="U699" i="4"/>
  <c r="R934" i="4"/>
  <c r="V954" i="4"/>
  <c r="U954" i="4"/>
  <c r="T991" i="4"/>
  <c r="U861" i="4"/>
  <c r="AF985" i="4"/>
  <c r="U120" i="4"/>
  <c r="U908" i="4"/>
  <c r="V908" i="4"/>
  <c r="U896" i="4"/>
  <c r="V896" i="4"/>
  <c r="V650" i="4"/>
  <c r="U630" i="4"/>
  <c r="U604" i="4"/>
  <c r="S978" i="4"/>
  <c r="U160" i="4"/>
  <c r="V160" i="4"/>
  <c r="V714" i="4"/>
  <c r="W714" i="4" s="1"/>
  <c r="T698" i="4"/>
  <c r="U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T752" i="4"/>
  <c r="T756" i="4"/>
  <c r="V756" i="4" s="1"/>
  <c r="V655" i="4"/>
  <c r="S783" i="4"/>
  <c r="T992" i="4"/>
  <c r="T1000" i="4"/>
  <c r="V1000" i="4" s="1"/>
  <c r="W1000" i="4" s="1"/>
  <c r="W917" i="4"/>
  <c r="V549" i="4"/>
  <c r="S700" i="4"/>
  <c r="W836" i="4"/>
  <c r="S669" i="4"/>
  <c r="U669" i="4" s="1"/>
  <c r="Q3" i="4"/>
  <c r="T3" i="4" s="1"/>
  <c r="P3" i="4"/>
  <c r="S3" i="4" s="1"/>
  <c r="S820" i="4"/>
  <c r="AJ912" i="4"/>
  <c r="AF912" i="4"/>
  <c r="AK912" i="4"/>
  <c r="S600" i="4"/>
  <c r="T523" i="4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V536" i="4" s="1"/>
  <c r="T550" i="4"/>
  <c r="S512" i="4"/>
  <c r="T540" i="4"/>
  <c r="S544" i="4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U499" i="4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X400" i="4" s="1"/>
  <c r="Y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5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W270" i="4"/>
  <c r="X270" i="4" s="1"/>
  <c r="Y270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458" i="4"/>
  <c r="U530" i="4"/>
  <c r="U434" i="4"/>
  <c r="S438" i="4"/>
  <c r="T442" i="4"/>
  <c r="S484" i="4"/>
  <c r="T494" i="4"/>
  <c r="S522" i="4"/>
  <c r="T410" i="4"/>
  <c r="T450" i="4"/>
  <c r="S454" i="4"/>
  <c r="T472" i="4"/>
  <c r="V472" i="4" s="1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U536" i="4"/>
  <c r="S450" i="4"/>
  <c r="U512" i="4"/>
  <c r="U544" i="4"/>
  <c r="T404" i="4"/>
  <c r="U436" i="4"/>
  <c r="S440" i="4"/>
  <c r="T478" i="4"/>
  <c r="T520" i="4"/>
  <c r="S548" i="4"/>
  <c r="T470" i="4"/>
  <c r="T488" i="4"/>
  <c r="S518" i="4"/>
  <c r="U538" i="4"/>
  <c r="T438" i="4"/>
  <c r="T408" i="4"/>
  <c r="T414" i="4"/>
  <c r="S452" i="4"/>
  <c r="T462" i="4"/>
  <c r="T506" i="4"/>
  <c r="S510" i="4"/>
  <c r="T532" i="4"/>
  <c r="V532" i="4" s="1"/>
  <c r="S444" i="4"/>
  <c r="T454" i="4"/>
  <c r="T460" i="4"/>
  <c r="T480" i="4"/>
  <c r="T486" i="4"/>
  <c r="S500" i="4"/>
  <c r="T512" i="4"/>
  <c r="T554" i="4"/>
  <c r="T436" i="4"/>
  <c r="V436" i="4" s="1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18" i="4" l="1"/>
  <c r="V26" i="4"/>
  <c r="V15" i="4"/>
  <c r="V41" i="4"/>
  <c r="V27" i="4"/>
  <c r="V11" i="4"/>
  <c r="V109" i="4"/>
  <c r="AF884" i="4"/>
  <c r="AK884" i="4"/>
  <c r="AI884" i="4"/>
  <c r="AH884" i="4"/>
  <c r="AG884" i="4"/>
  <c r="AJ884" i="4"/>
  <c r="V538" i="4"/>
  <c r="V879" i="4"/>
  <c r="V499" i="4"/>
  <c r="U53" i="4"/>
  <c r="V53" i="4"/>
  <c r="W636" i="4"/>
  <c r="U464" i="4"/>
  <c r="V464" i="4"/>
  <c r="S974" i="4"/>
  <c r="R974" i="4"/>
  <c r="V154" i="4"/>
  <c r="U154" i="4"/>
  <c r="V984" i="4"/>
  <c r="U984" i="4"/>
  <c r="T940" i="4"/>
  <c r="AK985" i="4"/>
  <c r="AG985" i="4"/>
  <c r="AJ985" i="4"/>
  <c r="AI912" i="4"/>
  <c r="AG912" i="4"/>
  <c r="AH912" i="4"/>
  <c r="T964" i="4"/>
  <c r="AL405" i="4"/>
  <c r="AR405" i="4" s="1"/>
  <c r="V941" i="4"/>
  <c r="V531" i="4"/>
  <c r="U525" i="4"/>
  <c r="V893" i="4"/>
  <c r="V784" i="4"/>
  <c r="V583" i="4"/>
  <c r="W583" i="4" s="1"/>
  <c r="X583" i="4" s="1"/>
  <c r="V661" i="4"/>
  <c r="I991" i="11"/>
  <c r="J991" i="11"/>
  <c r="U902" i="4"/>
  <c r="V508" i="4"/>
  <c r="V787" i="4"/>
  <c r="V931" i="4"/>
  <c r="Y944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V854" i="4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V31" i="4"/>
  <c r="V61" i="4"/>
  <c r="U19" i="4"/>
  <c r="U30" i="4"/>
  <c r="W30" i="4" s="1"/>
  <c r="Z9" i="4"/>
  <c r="AL9" i="4" s="1"/>
  <c r="AR9" i="4" s="1"/>
  <c r="U31" i="4"/>
  <c r="AF9" i="4"/>
  <c r="AK9" i="4"/>
  <c r="AE9" i="4"/>
  <c r="AG9" i="4"/>
  <c r="V79" i="4"/>
  <c r="AI9" i="4"/>
  <c r="AB9" i="4"/>
  <c r="AN9" i="4" s="1"/>
  <c r="AT9" i="4" s="1"/>
  <c r="AC9" i="4"/>
  <c r="V89" i="4"/>
  <c r="AA9" i="4"/>
  <c r="AM9" i="4" s="1"/>
  <c r="AS9" i="4" s="1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AK972" i="4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854" i="4"/>
  <c r="X854" i="4" s="1"/>
  <c r="AM405" i="4"/>
  <c r="AS405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U174" i="4"/>
  <c r="W174" i="4" s="1"/>
  <c r="X174" i="4" s="1"/>
  <c r="S929" i="4"/>
  <c r="Y938" i="4"/>
  <c r="AH241" i="4"/>
  <c r="AC241" i="4"/>
  <c r="AJ241" i="4"/>
  <c r="AP241" i="4" s="1"/>
  <c r="AV241" i="4" s="1"/>
  <c r="V311" i="4"/>
  <c r="W109" i="4"/>
  <c r="V963" i="4"/>
  <c r="AE241" i="4"/>
  <c r="AA241" i="4"/>
  <c r="AK241" i="4"/>
  <c r="V554" i="4"/>
  <c r="W554" i="4" s="1"/>
  <c r="X554" i="4" s="1"/>
  <c r="Y554" i="4" s="1"/>
  <c r="V992" i="4"/>
  <c r="W47" i="4"/>
  <c r="X47" i="4" s="1"/>
  <c r="Y47" i="4" s="1"/>
  <c r="U784" i="4"/>
  <c r="X970" i="4"/>
  <c r="AK970" i="4" s="1"/>
  <c r="AF972" i="4"/>
  <c r="T958" i="4"/>
  <c r="V958" i="4" s="1"/>
  <c r="W958" i="4" s="1"/>
  <c r="V306" i="4"/>
  <c r="W306" i="4" s="1"/>
  <c r="V652" i="4"/>
  <c r="W652" i="4" s="1"/>
  <c r="X652" i="4" s="1"/>
  <c r="Y652" i="4" s="1"/>
  <c r="W15" i="4"/>
  <c r="W789" i="4"/>
  <c r="X789" i="4" s="1"/>
  <c r="Y789" i="4" s="1"/>
  <c r="V707" i="4"/>
  <c r="W707" i="4" s="1"/>
  <c r="V612" i="4"/>
  <c r="W612" i="4" s="1"/>
  <c r="X612" i="4" s="1"/>
  <c r="Y612" i="4" s="1"/>
  <c r="W661" i="4"/>
  <c r="T882" i="4"/>
  <c r="V882" i="4" s="1"/>
  <c r="W882" i="4" s="1"/>
  <c r="AG960" i="4"/>
  <c r="V770" i="4"/>
  <c r="W17" i="4"/>
  <c r="W11" i="4"/>
  <c r="X11" i="4" s="1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AG972" i="4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AJ972" i="4"/>
  <c r="AH972" i="4"/>
  <c r="U874" i="4"/>
  <c r="V448" i="4"/>
  <c r="W448" i="4" s="1"/>
  <c r="X448" i="4" s="1"/>
  <c r="Y448" i="4" s="1"/>
  <c r="AI972" i="4"/>
  <c r="T988" i="4"/>
  <c r="S926" i="4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W874" i="4" s="1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B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W675" i="4" s="1"/>
  <c r="X675" i="4" s="1"/>
  <c r="Y675" i="4" s="1"/>
  <c r="U598" i="4"/>
  <c r="V543" i="4"/>
  <c r="W543" i="4" s="1"/>
  <c r="X543" i="4" s="1"/>
  <c r="Y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44" i="4"/>
  <c r="X844" i="4" s="1"/>
  <c r="Y844" i="4" s="1"/>
  <c r="W88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53" i="4"/>
  <c r="X53" i="4" s="1"/>
  <c r="Y5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S988" i="4"/>
  <c r="T926" i="4"/>
  <c r="V926" i="4" s="1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322" i="4"/>
  <c r="X322" i="4" s="1"/>
  <c r="Y322" i="4" s="1"/>
  <c r="W896" i="4"/>
  <c r="X896" i="4" s="1"/>
  <c r="W176" i="4"/>
  <c r="W71" i="4"/>
  <c r="W872" i="4"/>
  <c r="X872" i="4" s="1"/>
  <c r="W904" i="4"/>
  <c r="W136" i="4"/>
  <c r="W905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2" i="4"/>
  <c r="W160" i="4"/>
  <c r="X160" i="4" s="1"/>
  <c r="Y160" i="4" s="1"/>
  <c r="W102" i="4"/>
  <c r="W92" i="4"/>
  <c r="X92" i="4" s="1"/>
  <c r="Y92" i="4" s="1"/>
  <c r="W995" i="4"/>
  <c r="Y995" i="4" s="1"/>
  <c r="V982" i="4"/>
  <c r="W941" i="4"/>
  <c r="W79" i="4"/>
  <c r="X79" i="4" s="1"/>
  <c r="AJ960" i="4"/>
  <c r="W984" i="4"/>
  <c r="X984" i="4" s="1"/>
  <c r="W959" i="4"/>
  <c r="W951" i="4"/>
  <c r="W857" i="4"/>
  <c r="R936" i="4"/>
  <c r="S936" i="4"/>
  <c r="T930" i="4"/>
  <c r="W89" i="4"/>
  <c r="W69" i="4"/>
  <c r="X69" i="4" s="1"/>
  <c r="Y69" i="4" s="1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X759" i="4" s="1"/>
  <c r="W59" i="4"/>
  <c r="X59" i="4" s="1"/>
  <c r="W118" i="4"/>
  <c r="W151" i="4"/>
  <c r="X151" i="4" s="1"/>
  <c r="Y151" i="4" s="1"/>
  <c r="W931" i="4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X22" i="4" s="1"/>
  <c r="Y22" i="4" s="1"/>
  <c r="W922" i="4"/>
  <c r="W996" i="4"/>
  <c r="Y996" i="4" s="1"/>
  <c r="W163" i="4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X113" i="4" s="1"/>
  <c r="S42" i="4"/>
  <c r="U42" i="4" s="1"/>
  <c r="W27" i="4"/>
  <c r="X27" i="4" s="1"/>
  <c r="Y27" i="4" s="1"/>
  <c r="W547" i="4"/>
  <c r="X547" i="4" s="1"/>
  <c r="Y547" i="4" s="1"/>
  <c r="W131" i="4"/>
  <c r="X131" i="4" s="1"/>
  <c r="W879" i="4"/>
  <c r="W61" i="4"/>
  <c r="X61" i="4" s="1"/>
  <c r="W10" i="4"/>
  <c r="W848" i="4"/>
  <c r="W880" i="4"/>
  <c r="S957" i="4"/>
  <c r="W107" i="4"/>
  <c r="W123" i="4"/>
  <c r="X123" i="4" s="1"/>
  <c r="Y123" i="4" s="1"/>
  <c r="W97" i="4"/>
  <c r="S892" i="4"/>
  <c r="U892" i="4" s="1"/>
  <c r="W18" i="4"/>
  <c r="X18" i="4" s="1"/>
  <c r="Y18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V875" i="4"/>
  <c r="T42" i="4"/>
  <c r="W8" i="4"/>
  <c r="W170" i="4"/>
  <c r="W145" i="4"/>
  <c r="W31" i="4"/>
  <c r="X31" i="4" s="1"/>
  <c r="Y31" i="4" s="1"/>
  <c r="S950" i="4"/>
  <c r="U950" i="4" s="1"/>
  <c r="T973" i="4"/>
  <c r="V973" i="4" s="1"/>
  <c r="W973" i="4" s="1"/>
  <c r="Y973" i="4" s="1"/>
  <c r="T966" i="4"/>
  <c r="S885" i="4"/>
  <c r="W40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Z648" i="4"/>
  <c r="AF648" i="4"/>
  <c r="AJ648" i="4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H648" i="4"/>
  <c r="AG648" i="4"/>
  <c r="AE648" i="4"/>
  <c r="W586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W492" i="4"/>
  <c r="X492" i="4" s="1"/>
  <c r="W410" i="4"/>
  <c r="X410" i="4" s="1"/>
  <c r="Y41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W756" i="4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AA648" i="4"/>
  <c r="AD648" i="4"/>
  <c r="AC648" i="4"/>
  <c r="W643" i="4"/>
  <c r="X643" i="4" s="1"/>
  <c r="W521" i="4"/>
  <c r="W778" i="4"/>
  <c r="X778" i="4" s="1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AA727" i="4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W519" i="4"/>
  <c r="AD437" i="4"/>
  <c r="W666" i="4"/>
  <c r="W594" i="4"/>
  <c r="W665" i="4"/>
  <c r="W527" i="4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X51" i="4" s="1"/>
  <c r="Y51" i="4" s="1"/>
  <c r="U988" i="4"/>
  <c r="S919" i="4"/>
  <c r="U919" i="4" s="1"/>
  <c r="T918" i="4"/>
  <c r="S900" i="4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X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908" i="4"/>
  <c r="X908" i="4" s="1"/>
  <c r="W120" i="4"/>
  <c r="X120" i="4" s="1"/>
  <c r="Y120" i="4" s="1"/>
  <c r="W38" i="4"/>
  <c r="W515" i="4"/>
  <c r="W623" i="4"/>
  <c r="X623" i="4" s="1"/>
  <c r="Y623" i="4" s="1"/>
  <c r="W129" i="4"/>
  <c r="X129" i="4" s="1"/>
  <c r="AC727" i="4"/>
  <c r="W48" i="4"/>
  <c r="W935" i="4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784" i="4"/>
  <c r="X784" i="4" s="1"/>
  <c r="W893" i="4"/>
  <c r="S965" i="4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U926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X40" i="4"/>
  <c r="Y40" i="4" s="1"/>
  <c r="AG40" i="4" s="1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V950" i="4" s="1"/>
  <c r="W950" i="4" s="1"/>
  <c r="Y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Y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756" i="4"/>
  <c r="X166" i="4"/>
  <c r="X961" i="4"/>
  <c r="Y961" i="4"/>
  <c r="X787" i="4"/>
  <c r="Y787" i="4" s="1"/>
  <c r="AK132" i="4"/>
  <c r="AJ132" i="4"/>
  <c r="AG132" i="4"/>
  <c r="AI132" i="4"/>
  <c r="AH132" i="4"/>
  <c r="AF132" i="4"/>
  <c r="AF709" i="4"/>
  <c r="AG709" i="4"/>
  <c r="AK709" i="4"/>
  <c r="AH709" i="4"/>
  <c r="AI709" i="4"/>
  <c r="AJ709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109" i="4"/>
  <c r="Y109" i="4" s="1"/>
  <c r="X989" i="4"/>
  <c r="Y989" i="4"/>
  <c r="X941" i="4"/>
  <c r="Y941" i="4"/>
  <c r="X89" i="4"/>
  <c r="Y8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X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974" i="4"/>
  <c r="V974" i="4"/>
  <c r="X888" i="4"/>
  <c r="Y888" i="4"/>
  <c r="X950" i="4"/>
  <c r="Y954" i="4"/>
  <c r="AJ954" i="4" s="1"/>
  <c r="X954" i="4"/>
  <c r="U775" i="4"/>
  <c r="V775" i="4"/>
  <c r="Y711" i="4"/>
  <c r="Z711" i="4" s="1"/>
  <c r="X812" i="4"/>
  <c r="Y812" i="4"/>
  <c r="V618" i="4"/>
  <c r="U618" i="4"/>
  <c r="X102" i="4"/>
  <c r="Y102" i="4" s="1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97" i="4"/>
  <c r="X897" i="4"/>
  <c r="Y873" i="4"/>
  <c r="X873" i="4"/>
  <c r="U859" i="4"/>
  <c r="V859" i="4"/>
  <c r="U843" i="4"/>
  <c r="V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X586" i="4"/>
  <c r="Y586" i="4" s="1"/>
  <c r="X176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V55" i="4"/>
  <c r="U55" i="4"/>
  <c r="U46" i="4"/>
  <c r="V46" i="4"/>
  <c r="X8" i="4"/>
  <c r="Y8" i="4" s="1"/>
  <c r="V4" i="4"/>
  <c r="U4" i="4"/>
  <c r="X170" i="4"/>
  <c r="Y170" i="4" s="1"/>
  <c r="V7" i="4"/>
  <c r="U7" i="4"/>
  <c r="S2" i="4"/>
  <c r="U716" i="4"/>
  <c r="V716" i="4"/>
  <c r="U167" i="4"/>
  <c r="V167" i="4"/>
  <c r="AC732" i="4"/>
  <c r="AO732" i="4" s="1"/>
  <c r="AU732" i="4" s="1"/>
  <c r="AA732" i="4"/>
  <c r="AM732" i="4" s="1"/>
  <c r="AD732" i="4"/>
  <c r="AB732" i="4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940" i="4"/>
  <c r="U847" i="4"/>
  <c r="V847" i="4"/>
  <c r="W847" i="4" s="1"/>
  <c r="U90" i="4"/>
  <c r="V90" i="4"/>
  <c r="U149" i="4"/>
  <c r="V149" i="4"/>
  <c r="U541" i="4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Z910" i="4"/>
  <c r="AL910" i="4" s="1"/>
  <c r="AS910" i="4"/>
  <c r="AJ910" i="4"/>
  <c r="AK910" i="4"/>
  <c r="AI910" i="4"/>
  <c r="AH910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U70" i="4"/>
  <c r="V70" i="4"/>
  <c r="V65" i="4"/>
  <c r="U65" i="4"/>
  <c r="W26" i="4"/>
  <c r="W6" i="4"/>
  <c r="V16" i="4"/>
  <c r="W16" i="4" s="1"/>
  <c r="AB727" i="4"/>
  <c r="AE727" i="4"/>
  <c r="AQ727" i="4" s="1"/>
  <c r="AW727" i="4" s="1"/>
  <c r="Z727" i="4"/>
  <c r="X163" i="4"/>
  <c r="Y163" i="4" s="1"/>
  <c r="U119" i="4"/>
  <c r="V119" i="4"/>
  <c r="U111" i="4"/>
  <c r="V111" i="4"/>
  <c r="V93" i="4"/>
  <c r="U93" i="4"/>
  <c r="V85" i="4"/>
  <c r="U85" i="4"/>
  <c r="W77" i="4"/>
  <c r="W60" i="4"/>
  <c r="W696" i="4"/>
  <c r="AA172" i="4"/>
  <c r="Z172" i="4"/>
  <c r="AC172" i="4"/>
  <c r="AO172" i="4" s="1"/>
  <c r="AU172" i="4" s="1"/>
  <c r="AB172" i="4"/>
  <c r="AN172" i="4" s="1"/>
  <c r="AT172" i="4" s="1"/>
  <c r="AD172" i="4"/>
  <c r="AE172" i="4"/>
  <c r="U911" i="4"/>
  <c r="V911" i="4"/>
  <c r="W134" i="4"/>
  <c r="V58" i="4"/>
  <c r="U58" i="4"/>
  <c r="V681" i="4"/>
  <c r="U681" i="4"/>
  <c r="W34" i="4"/>
  <c r="AC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I727" i="4"/>
  <c r="AO727" i="4" s="1"/>
  <c r="AU727" i="4" s="1"/>
  <c r="AF727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57" i="4"/>
  <c r="X818" i="4"/>
  <c r="Y818" i="4" s="1"/>
  <c r="U816" i="4"/>
  <c r="V816" i="4"/>
  <c r="U815" i="4"/>
  <c r="V815" i="4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X935" i="4"/>
  <c r="Y935" i="4"/>
  <c r="U183" i="4"/>
  <c r="V183" i="4"/>
  <c r="V159" i="4"/>
  <c r="U159" i="4"/>
  <c r="U143" i="4"/>
  <c r="V143" i="4"/>
  <c r="V64" i="4"/>
  <c r="U64" i="4"/>
  <c r="X12" i="4"/>
  <c r="V511" i="4"/>
  <c r="W511" i="4" s="1"/>
  <c r="Z970" i="4"/>
  <c r="AE970" i="4"/>
  <c r="AQ970" i="4" s="1"/>
  <c r="AW970" i="4"/>
  <c r="AB970" i="4"/>
  <c r="AC970" i="4"/>
  <c r="AD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C5" i="4"/>
  <c r="Z5" i="4"/>
  <c r="AL5" i="4" s="1"/>
  <c r="AR5" i="4" s="1"/>
  <c r="AA5" i="4"/>
  <c r="AB5" i="4"/>
  <c r="AN5" i="4" s="1"/>
  <c r="AT5" i="4" s="1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549" i="4"/>
  <c r="Y549" i="4" s="1"/>
  <c r="AB549" i="4" s="1"/>
  <c r="X958" i="4"/>
  <c r="Y958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AG888" i="4"/>
  <c r="AI888" i="4"/>
  <c r="AG954" i="4"/>
  <c r="U863" i="4"/>
  <c r="U743" i="4"/>
  <c r="V743" i="4"/>
  <c r="AI711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AG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AG897" i="4"/>
  <c r="AF897" i="4"/>
  <c r="AI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Q776" i="4" s="1"/>
  <c r="AW776" i="4" s="1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AC709" i="4"/>
  <c r="AE709" i="4"/>
  <c r="AD709" i="4"/>
  <c r="AP709" i="4" s="1"/>
  <c r="AV709" i="4" s="1"/>
  <c r="AB709" i="4"/>
  <c r="AA709" i="4"/>
  <c r="Z709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AI759" i="4"/>
  <c r="U45" i="4"/>
  <c r="V45" i="4"/>
  <c r="X118" i="4"/>
  <c r="AA124" i="4"/>
  <c r="Z124" i="4"/>
  <c r="AE124" i="4"/>
  <c r="AB124" i="4"/>
  <c r="AD124" i="4"/>
  <c r="AC124" i="4"/>
  <c r="V177" i="4"/>
  <c r="U177" i="4"/>
  <c r="X519" i="4"/>
  <c r="Z845" i="4"/>
  <c r="AC845" i="4"/>
  <c r="AE845" i="4"/>
  <c r="Y922" i="4"/>
  <c r="X922" i="4"/>
  <c r="AF1000" i="4"/>
  <c r="AG1000" i="4"/>
  <c r="AJ1000" i="4"/>
  <c r="AI1000" i="4"/>
  <c r="AH1000" i="4"/>
  <c r="AK1000" i="4"/>
  <c r="AJ989" i="4"/>
  <c r="AI989" i="4"/>
  <c r="W986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7" i="4"/>
  <c r="Y527" i="4" s="1"/>
  <c r="X525" i="4"/>
  <c r="Y525" i="4" s="1"/>
  <c r="T185" i="4"/>
  <c r="V185" i="4" s="1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G931" i="4"/>
  <c r="AK931" i="4"/>
  <c r="AI931" i="4"/>
  <c r="AF931" i="4"/>
  <c r="AJ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Y879" i="4"/>
  <c r="X879" i="4"/>
  <c r="X10" i="4"/>
  <c r="U955" i="4"/>
  <c r="V955" i="4"/>
  <c r="U927" i="4"/>
  <c r="V927" i="4"/>
  <c r="X830" i="4"/>
  <c r="Y830" i="4" s="1"/>
  <c r="AD830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848" i="4"/>
  <c r="Y872" i="4"/>
  <c r="X880" i="4"/>
  <c r="Y880" i="4"/>
  <c r="X904" i="4"/>
  <c r="Y904" i="4"/>
  <c r="X136" i="4"/>
  <c r="X893" i="4"/>
  <c r="Y893" i="4"/>
  <c r="U871" i="4"/>
  <c r="V871" i="4"/>
  <c r="AG727" i="4"/>
  <c r="AH727" i="4"/>
  <c r="Y615" i="4"/>
  <c r="AF615" i="4" s="1"/>
  <c r="W918" i="4"/>
  <c r="W658" i="4"/>
  <c r="U156" i="4"/>
  <c r="V156" i="4"/>
  <c r="Y140" i="4"/>
  <c r="AD140" i="4" s="1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I96" i="4"/>
  <c r="V965" i="4"/>
  <c r="U965" i="4"/>
  <c r="AH961" i="4"/>
  <c r="AJ961" i="4"/>
  <c r="AI961" i="4"/>
  <c r="AG961" i="4"/>
  <c r="AF961" i="4"/>
  <c r="AK961" i="4"/>
  <c r="Y959" i="4"/>
  <c r="X959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U807" i="4"/>
  <c r="V807" i="4"/>
  <c r="X790" i="4"/>
  <c r="Y656" i="4"/>
  <c r="AC656" i="4" s="1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52" i="4"/>
  <c r="V52" i="4"/>
  <c r="X48" i="4"/>
  <c r="Y48" i="4" s="1"/>
  <c r="AK935" i="4"/>
  <c r="AI935" i="4"/>
  <c r="Y733" i="4"/>
  <c r="AI733" i="4" s="1"/>
  <c r="Y725" i="4"/>
  <c r="AA725" i="4" s="1"/>
  <c r="Y677" i="4"/>
  <c r="AE677" i="4" s="1"/>
  <c r="Y495" i="4"/>
  <c r="Z495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W589" i="4" s="1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E769" i="4"/>
  <c r="AB769" i="4"/>
  <c r="AA769" i="4"/>
  <c r="AC769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D781" i="4"/>
  <c r="AE781" i="4"/>
  <c r="AB781" i="4"/>
  <c r="AC781" i="4"/>
  <c r="AO781" i="4" s="1"/>
  <c r="AU781" i="4" s="1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D542" i="10"/>
  <c r="D646" i="10"/>
  <c r="D818" i="10"/>
  <c r="D842" i="10"/>
  <c r="D329" i="10"/>
  <c r="D689" i="10"/>
  <c r="D933" i="10"/>
  <c r="D905" i="10"/>
  <c r="D815" i="10"/>
  <c r="D724" i="10"/>
  <c r="D603" i="10"/>
  <c r="D734" i="10"/>
  <c r="D704" i="10"/>
  <c r="D713" i="10"/>
  <c r="D904" i="10"/>
  <c r="D378" i="10"/>
  <c r="D288" i="10"/>
  <c r="D379" i="10"/>
  <c r="D949" i="10"/>
  <c r="D486" i="10"/>
  <c r="D852" i="10"/>
  <c r="D345" i="10"/>
  <c r="D789" i="10"/>
  <c r="D717" i="10"/>
  <c r="D627" i="10"/>
  <c r="D472" i="10"/>
  <c r="D594" i="10"/>
  <c r="D249" i="10"/>
  <c r="D443" i="10"/>
  <c r="D641" i="10"/>
  <c r="D355" i="10"/>
  <c r="D477" i="10"/>
  <c r="D441" i="10"/>
  <c r="D760" i="10"/>
  <c r="D341" i="10"/>
  <c r="D996" i="10"/>
  <c r="D586" i="10"/>
  <c r="D416" i="10"/>
  <c r="D367" i="10"/>
  <c r="D821" i="10"/>
  <c r="D891" i="10"/>
  <c r="D870" i="10"/>
  <c r="D372" i="10"/>
  <c r="D470" i="10"/>
  <c r="D295" i="10"/>
  <c r="D875" i="10"/>
  <c r="D364" i="10"/>
  <c r="D328" i="10"/>
  <c r="D415" i="10"/>
  <c r="D448" i="10"/>
  <c r="D979" i="10"/>
  <c r="D374" i="10"/>
  <c r="D609" i="10"/>
  <c r="D775" i="10"/>
  <c r="D922" i="10"/>
  <c r="D527" i="10"/>
  <c r="D810" i="10"/>
  <c r="D375" i="10"/>
  <c r="D444" i="10"/>
  <c r="D458" i="10"/>
  <c r="D270" i="10"/>
  <c r="D845" i="10"/>
  <c r="D811" i="10"/>
  <c r="D814" i="10"/>
  <c r="D954" i="10"/>
  <c r="D959" i="10"/>
  <c r="D881" i="10"/>
  <c r="D235" i="10"/>
  <c r="D318" i="10"/>
  <c r="D772" i="10"/>
  <c r="D827" i="10"/>
  <c r="D977" i="10"/>
  <c r="D631" i="10"/>
  <c r="D796" i="10"/>
  <c r="D387" i="10"/>
  <c r="D750" i="10"/>
  <c r="D571" i="10"/>
  <c r="D539" i="10"/>
  <c r="D268" i="10"/>
  <c r="D359" i="10"/>
  <c r="D697" i="10"/>
  <c r="D688" i="10"/>
  <c r="D896" i="10"/>
  <c r="D926" i="10"/>
  <c r="D432" i="10"/>
  <c r="D279" i="10"/>
  <c r="D428" i="10"/>
  <c r="D465" i="10"/>
  <c r="D255" i="10"/>
  <c r="D596" i="10"/>
  <c r="D948" i="10"/>
  <c r="D927" i="10"/>
  <c r="D436" i="10"/>
  <c r="D469" i="10"/>
  <c r="D867" i="10"/>
  <c r="D649" i="10"/>
  <c r="D967" i="10"/>
  <c r="D914" i="10"/>
  <c r="D287" i="10"/>
  <c r="D973" i="10"/>
  <c r="D576" i="10"/>
  <c r="D607" i="10"/>
  <c r="D624" i="10"/>
  <c r="D567" i="10"/>
  <c r="D835" i="10"/>
  <c r="D566" i="10"/>
  <c r="D562" i="10"/>
  <c r="D705" i="10"/>
  <c r="D377" i="10"/>
  <c r="D912" i="10"/>
  <c r="D324" i="10"/>
  <c r="D522" i="10"/>
  <c r="D872" i="10"/>
  <c r="D837" i="10"/>
  <c r="D536" i="10"/>
  <c r="D483" i="10"/>
  <c r="D749" i="10"/>
  <c r="D890" i="10"/>
  <c r="D485" i="10"/>
  <c r="D729" i="10"/>
  <c r="D394" i="10"/>
  <c r="D326" i="10"/>
  <c r="D698" i="10"/>
  <c r="D467" i="10"/>
  <c r="D514" i="10"/>
  <c r="D574" i="10"/>
  <c r="D573" i="10"/>
  <c r="D767" i="10"/>
  <c r="D902" i="10"/>
  <c r="D703" i="10"/>
  <c r="D2" i="10"/>
  <c r="D929" i="10"/>
  <c r="D832" i="10"/>
  <c r="D732" i="10"/>
  <c r="D936" i="10"/>
  <c r="D696" i="10"/>
  <c r="D820" i="10"/>
  <c r="D793" i="10"/>
  <c r="D692" i="10"/>
  <c r="D991" i="10"/>
  <c r="D331" i="10"/>
  <c r="D556" i="10"/>
  <c r="D258" i="10"/>
  <c r="D250" i="10"/>
  <c r="D299" i="10"/>
  <c r="D595" i="10"/>
  <c r="D946" i="10"/>
  <c r="D925" i="10"/>
  <c r="D939" i="10"/>
  <c r="D985" i="10"/>
  <c r="D663" i="10"/>
  <c r="D813" i="10"/>
  <c r="D309" i="10"/>
  <c r="D708" i="10"/>
  <c r="D352" i="10"/>
  <c r="D957" i="10"/>
  <c r="D691" i="10"/>
  <c r="D831" i="10"/>
  <c r="D993" i="10"/>
  <c r="D878" i="10"/>
  <c r="D682" i="10"/>
  <c r="D317" i="10"/>
  <c r="D282" i="10"/>
  <c r="D390" i="10"/>
  <c r="D947" i="10"/>
  <c r="D580" i="10"/>
  <c r="D305" i="10"/>
  <c r="D466" i="10"/>
  <c r="D474" i="10"/>
  <c r="D531" i="10"/>
  <c r="D709" i="10"/>
  <c r="D758" i="10"/>
  <c r="D260" i="10"/>
  <c r="D577" i="10"/>
  <c r="D781" i="10"/>
  <c r="D406" i="10"/>
  <c r="D463" i="10"/>
  <c r="D388" i="10"/>
  <c r="D981" i="10"/>
  <c r="D414" i="10"/>
  <c r="D992" i="10"/>
  <c r="D621" i="10"/>
  <c r="D242" i="10"/>
  <c r="D797" i="10"/>
  <c r="D323" i="10"/>
  <c r="D277" i="10"/>
  <c r="D712" i="10"/>
  <c r="D700" i="10"/>
  <c r="D476" i="10"/>
  <c r="D823" i="10"/>
  <c r="D1001" i="10"/>
  <c r="D839" i="10"/>
  <c r="D526" i="10"/>
  <c r="D308" i="10"/>
  <c r="D517" i="10"/>
  <c r="D605" i="10"/>
  <c r="D745" i="10"/>
  <c r="D278" i="10"/>
  <c r="D784" i="10"/>
  <c r="D980" i="10"/>
  <c r="D776" i="10"/>
  <c r="D828" i="10"/>
  <c r="D362" i="10"/>
  <c r="D968" i="10"/>
  <c r="D854" i="10"/>
  <c r="D451" i="10"/>
  <c r="D504" i="10"/>
  <c r="D460" i="10"/>
  <c r="D321" i="10"/>
  <c r="D435" i="10"/>
  <c r="D360" i="10"/>
  <c r="D920" i="10"/>
  <c r="D805" i="10"/>
  <c r="D420" i="10"/>
  <c r="D970" i="10"/>
  <c r="D667" i="10"/>
  <c r="D723" i="10"/>
  <c r="D788" i="10"/>
  <c r="D430" i="10"/>
  <c r="D518" i="10"/>
  <c r="D446" i="10"/>
  <c r="D404" i="10"/>
  <c r="D508" i="10"/>
  <c r="D358" i="10"/>
  <c r="D382" i="10"/>
  <c r="D849" i="10"/>
  <c r="D880" i="10"/>
  <c r="D768" i="10"/>
  <c r="D751" i="10"/>
  <c r="D314" i="10"/>
  <c r="D670" i="10"/>
  <c r="D687" i="10"/>
  <c r="D855" i="10"/>
  <c r="D273" i="10"/>
  <c r="D492" i="10"/>
  <c r="D408" i="10"/>
  <c r="D731" i="10"/>
  <c r="D913" i="10"/>
  <c r="D529" i="10"/>
  <c r="D883" i="10"/>
  <c r="D301" i="10"/>
  <c r="D754" i="10"/>
  <c r="D598" i="10"/>
  <c r="D681" i="10"/>
  <c r="D652" i="10"/>
  <c r="D840" i="10"/>
  <c r="D456" i="10"/>
  <c r="D327" i="10"/>
  <c r="D612" i="10"/>
  <c r="D930" i="10"/>
  <c r="D298" i="10"/>
  <c r="D506" i="10"/>
  <c r="D389" i="10"/>
  <c r="D677" i="10"/>
  <c r="D940" i="10"/>
  <c r="D876" i="10"/>
  <c r="D597" i="10"/>
  <c r="D610" i="10"/>
  <c r="D965" i="10"/>
  <c r="D418" i="10"/>
  <c r="D695" i="10"/>
  <c r="D385" i="10"/>
  <c r="D683" i="10"/>
  <c r="D239" i="10"/>
  <c r="D371" i="10"/>
  <c r="D264" i="10"/>
  <c r="D236" i="10"/>
  <c r="D619" i="10"/>
  <c r="D509" i="10"/>
  <c r="D846" i="10"/>
  <c r="D765" i="10"/>
  <c r="D507" i="10"/>
  <c r="D330" i="10"/>
  <c r="D868" i="10"/>
  <c r="D763" i="10"/>
  <c r="D659" i="10"/>
  <c r="D787" i="10"/>
  <c r="D410" i="10"/>
  <c r="D604" i="10"/>
  <c r="D386" i="10"/>
  <c r="D919" i="10"/>
  <c r="D960" i="10"/>
  <c r="D838" i="10"/>
  <c r="D442" i="10"/>
  <c r="D675" i="10"/>
  <c r="D459" i="10"/>
  <c r="D366" i="10"/>
  <c r="D281" i="10"/>
  <c r="D569" i="10"/>
  <c r="D332" i="10"/>
  <c r="D259" i="10"/>
  <c r="D886" i="10"/>
  <c r="D592" i="10"/>
  <c r="D851" i="10"/>
  <c r="D588" i="10"/>
  <c r="D780" i="10"/>
  <c r="D234" i="10"/>
  <c r="D873" i="10"/>
  <c r="D587" i="10"/>
  <c r="D966" i="10"/>
  <c r="D706" i="10"/>
  <c r="D639" i="10"/>
  <c r="D982" i="10"/>
  <c r="D633" i="10"/>
  <c r="D725" i="10"/>
  <c r="D545" i="10"/>
  <c r="D422" i="10"/>
  <c r="D349" i="10"/>
  <c r="D370" i="10"/>
  <c r="D581" i="10"/>
  <c r="D673" i="10"/>
  <c r="D932" i="10"/>
  <c r="D380" i="10"/>
  <c r="D817" i="10"/>
  <c r="D859" i="10"/>
  <c r="D403" i="10"/>
  <c r="D816" i="10"/>
  <c r="D737" i="10"/>
  <c r="D995" i="10"/>
  <c r="D740" i="10"/>
  <c r="D707" i="10"/>
  <c r="D863" i="10"/>
  <c r="D648" i="10"/>
  <c r="D412" i="10"/>
  <c r="D528" i="10"/>
  <c r="D955" i="10"/>
  <c r="D439" i="10"/>
  <c r="D711" i="10"/>
  <c r="D343" i="10"/>
  <c r="D655" i="10"/>
  <c r="D877" i="10"/>
  <c r="D950" i="10"/>
  <c r="D537" i="10"/>
  <c r="D841" i="10"/>
  <c r="D475" i="10"/>
  <c r="D714" i="10"/>
  <c r="D994" i="10"/>
  <c r="D969" i="10"/>
  <c r="D373" i="10"/>
  <c r="D998" i="10"/>
  <c r="D801" i="10"/>
  <c r="D521" i="10"/>
  <c r="D452" i="10"/>
  <c r="D454" i="10"/>
  <c r="D752" i="10"/>
  <c r="D593" i="10"/>
  <c r="D525" i="10"/>
  <c r="D658" i="10"/>
  <c r="D676" i="10"/>
  <c r="D989" i="10"/>
  <c r="D744" i="10"/>
  <c r="D276" i="10"/>
  <c r="D974" i="10"/>
  <c r="D738" i="10"/>
  <c r="D608" i="10"/>
  <c r="D431" i="10"/>
  <c r="D500" i="10"/>
  <c r="D312" i="10"/>
  <c r="D271" i="10"/>
  <c r="D866" i="10"/>
  <c r="D748" i="10"/>
  <c r="D941" i="10"/>
  <c r="D999" i="10"/>
  <c r="D361" i="10"/>
  <c r="D257" i="10"/>
  <c r="D499" i="10"/>
  <c r="D908" i="10"/>
  <c r="D445" i="10"/>
  <c r="D449" i="10"/>
  <c r="D770" i="10"/>
  <c r="D660" i="10"/>
  <c r="D944" i="10"/>
  <c r="D951" i="10"/>
  <c r="D293" i="10"/>
  <c r="D505" i="10"/>
  <c r="D812" i="10"/>
  <c r="D553" i="10"/>
  <c r="D348" i="10"/>
  <c r="D716" i="10"/>
  <c r="D530" i="10"/>
  <c r="D513" i="10"/>
  <c r="D590" i="10"/>
  <c r="D425" i="10"/>
  <c r="D830" i="10"/>
  <c r="D438" i="10"/>
  <c r="D391" i="10"/>
  <c r="D857" i="10"/>
  <c r="D283" i="10"/>
  <c r="D617" i="10"/>
  <c r="D353" i="10"/>
  <c r="D952" i="10"/>
  <c r="D256" i="10"/>
  <c r="D265" i="10"/>
  <c r="D402" i="10"/>
  <c r="D473" i="10"/>
  <c r="D962" i="10"/>
  <c r="D307" i="10"/>
  <c r="D809" i="10"/>
  <c r="D534" i="10"/>
  <c r="D286" i="10"/>
  <c r="D964" i="10"/>
  <c r="D653" i="10"/>
  <c r="D645" i="10"/>
  <c r="D457" i="10"/>
  <c r="D601" i="10"/>
  <c r="D722" i="10"/>
  <c r="D686" i="10"/>
  <c r="D918" i="10"/>
  <c r="D679" i="10"/>
  <c r="D720" i="10"/>
  <c r="D654" i="10"/>
  <c r="D482" i="10"/>
  <c r="D351" i="10"/>
  <c r="D764" i="10"/>
  <c r="D335" i="10"/>
  <c r="D515" i="10"/>
  <c r="D769" i="10"/>
  <c r="D496" i="10"/>
  <c r="D829" i="10"/>
  <c r="D294" i="10"/>
  <c r="D614" i="10"/>
  <c r="D365" i="10"/>
  <c r="D484" i="10"/>
  <c r="D800" i="10"/>
  <c r="D393" i="10"/>
  <c r="D637" i="10"/>
  <c r="D400" i="10"/>
  <c r="D917" i="10"/>
  <c r="D684" i="10"/>
  <c r="D440" i="10"/>
  <c r="D523" i="10"/>
  <c r="D642" i="10"/>
  <c r="D803" i="10"/>
  <c r="D524" i="10"/>
  <c r="D405" i="10"/>
  <c r="D246" i="10"/>
  <c r="D874" i="10"/>
  <c r="D244" i="10"/>
  <c r="D464" i="10"/>
  <c r="D924" i="10"/>
  <c r="D296" i="10"/>
  <c r="D369" i="10"/>
  <c r="D616" i="10"/>
  <c r="D290" i="10"/>
  <c r="D558" i="10"/>
  <c r="D336" i="10"/>
  <c r="D620" i="10"/>
  <c r="D559" i="10"/>
  <c r="D424" i="10"/>
  <c r="D685" i="10"/>
  <c r="D898" i="10"/>
  <c r="D887" i="10"/>
  <c r="D417" i="10"/>
  <c r="D640" i="10"/>
  <c r="D434" i="10"/>
  <c r="D693" i="10"/>
  <c r="D511" i="10"/>
  <c r="D777" i="10"/>
  <c r="D561" i="10"/>
  <c r="D997" i="10"/>
  <c r="D782" i="10"/>
  <c r="D300" i="10"/>
  <c r="D549" i="10"/>
  <c r="D238" i="10"/>
  <c r="D694" i="10"/>
  <c r="D910" i="10"/>
  <c r="D316" i="10"/>
  <c r="D672" i="10"/>
  <c r="D718" i="10"/>
  <c r="D368" i="10"/>
  <c r="D894" i="10"/>
  <c r="D739" i="10"/>
  <c r="D497" i="10"/>
  <c r="D421" i="10"/>
  <c r="D267" i="10"/>
  <c r="D280" i="10"/>
  <c r="D630" i="10"/>
  <c r="D462" i="10"/>
  <c r="D916" i="10"/>
  <c r="D516" i="10"/>
  <c r="D753" i="10"/>
  <c r="D487" i="10"/>
  <c r="D272" i="10"/>
  <c r="D489" i="10"/>
  <c r="D746" i="10"/>
  <c r="D807" i="10"/>
  <c r="D333" i="10"/>
  <c r="D634" i="10"/>
  <c r="D728" i="10"/>
  <c r="D494" i="10"/>
  <c r="D381" i="10"/>
  <c r="D572" i="10"/>
  <c r="D978" i="10"/>
  <c r="D664" i="10"/>
  <c r="D302" i="10"/>
  <c r="D865" i="10"/>
  <c r="D427" i="10"/>
  <c r="D747" i="10"/>
  <c r="D532" i="10"/>
  <c r="D844" i="10"/>
  <c r="D808" i="10"/>
  <c r="D678" i="10"/>
  <c r="D628" i="10"/>
  <c r="D599" i="10"/>
  <c r="D310" i="10"/>
  <c r="D269" i="10"/>
  <c r="D533" i="10"/>
  <c r="D662" i="10"/>
  <c r="D245" i="10"/>
  <c r="D958" i="10"/>
  <c r="D453" i="10"/>
  <c r="D304" i="10"/>
  <c r="D643" i="10"/>
  <c r="D570" i="10"/>
  <c r="D790" i="10"/>
  <c r="D988" i="10"/>
  <c r="D252" i="10"/>
  <c r="D702" i="10"/>
  <c r="D850" i="10"/>
  <c r="D538" i="10"/>
  <c r="D629" i="10"/>
  <c r="D766" i="10"/>
  <c r="D909" i="10"/>
  <c r="D799" i="10"/>
  <c r="D495" i="10"/>
  <c r="D510" i="10"/>
  <c r="D54" i="10"/>
  <c r="D23" i="10"/>
  <c r="D93" i="10"/>
  <c r="D65" i="10"/>
  <c r="D80" i="10"/>
  <c r="D145" i="10"/>
  <c r="D83" i="10"/>
  <c r="D205" i="10"/>
  <c r="D26" i="10"/>
  <c r="D3" i="10"/>
  <c r="D111" i="10"/>
  <c r="D181" i="10"/>
  <c r="D192" i="10"/>
  <c r="D229" i="10"/>
  <c r="D153" i="10"/>
  <c r="D101" i="10"/>
  <c r="D171" i="10"/>
  <c r="D91" i="10"/>
  <c r="D85" i="10"/>
  <c r="D100" i="10"/>
  <c r="D88" i="10"/>
  <c r="D133" i="10"/>
  <c r="D109" i="10"/>
  <c r="D10" i="10"/>
  <c r="D52" i="10"/>
  <c r="D196" i="10"/>
  <c r="D77" i="10"/>
  <c r="D200" i="10"/>
  <c r="D82" i="10"/>
  <c r="D158" i="10"/>
  <c r="D47" i="10"/>
  <c r="D121" i="10"/>
  <c r="D72" i="10"/>
  <c r="D148" i="10"/>
  <c r="D34" i="10"/>
  <c r="D197" i="10"/>
  <c r="D216" i="10"/>
  <c r="D49" i="10"/>
  <c r="D16" i="10"/>
  <c r="D21" i="10"/>
  <c r="D114" i="10"/>
  <c r="D146" i="10"/>
  <c r="D89" i="10"/>
  <c r="D144" i="10"/>
  <c r="D19" i="10"/>
  <c r="D126" i="10"/>
  <c r="D43" i="10"/>
  <c r="D167" i="10"/>
  <c r="D135" i="10"/>
  <c r="D150" i="10"/>
  <c r="D68" i="10"/>
  <c r="D159" i="10"/>
  <c r="D222" i="10"/>
  <c r="D118" i="10"/>
  <c r="D92" i="10"/>
  <c r="D187" i="10"/>
  <c r="D27" i="10"/>
  <c r="D855" i="3"/>
  <c r="D551" i="3"/>
  <c r="D783" i="3"/>
  <c r="D792" i="3"/>
  <c r="D537" i="3"/>
  <c r="D445" i="3"/>
  <c r="D540" i="3"/>
  <c r="D890" i="3"/>
  <c r="D453" i="3"/>
  <c r="D577" i="3"/>
  <c r="D706" i="3"/>
  <c r="D977" i="3"/>
  <c r="D881" i="3"/>
  <c r="D983" i="3"/>
  <c r="D686" i="3"/>
  <c r="D778" i="3"/>
  <c r="D641" i="3"/>
  <c r="D528" i="3"/>
  <c r="D461" i="3"/>
  <c r="D545" i="3"/>
  <c r="D883" i="3"/>
  <c r="D952" i="3"/>
  <c r="D582" i="3"/>
  <c r="D939" i="3"/>
  <c r="D617" i="3"/>
  <c r="D521" i="3"/>
  <c r="D599" i="3"/>
  <c r="D987" i="3"/>
  <c r="D652" i="3"/>
  <c r="D795" i="3"/>
  <c r="D575" i="3"/>
  <c r="D892" i="3"/>
  <c r="D609" i="3"/>
  <c r="D861" i="3"/>
  <c r="D666" i="3"/>
  <c r="D559" i="3"/>
  <c r="D885" i="3"/>
  <c r="D477" i="3"/>
  <c r="D749" i="3"/>
  <c r="D624" i="3"/>
  <c r="D874" i="3"/>
  <c r="D769" i="3"/>
  <c r="D612" i="3"/>
  <c r="D671" i="3"/>
  <c r="D863" i="3"/>
  <c r="D817" i="3"/>
  <c r="D903" i="3"/>
  <c r="D518" i="3"/>
  <c r="D956" i="3"/>
  <c r="D961" i="3"/>
  <c r="D851" i="3"/>
  <c r="D986" i="3"/>
  <c r="D827" i="3"/>
  <c r="D455" i="3"/>
  <c r="D721" i="3"/>
  <c r="D981" i="3"/>
  <c r="D628" i="3"/>
  <c r="D865" i="3"/>
  <c r="D846" i="3"/>
  <c r="D991" i="3"/>
  <c r="D951" i="3"/>
  <c r="D965" i="3"/>
  <c r="D929" i="3"/>
  <c r="D753" i="3"/>
  <c r="D796" i="3"/>
  <c r="D539" i="3"/>
  <c r="D479" i="3"/>
  <c r="D877" i="3"/>
  <c r="D555" i="3"/>
  <c r="D544" i="3"/>
  <c r="D726" i="3"/>
  <c r="D632" i="3"/>
  <c r="D801" i="3"/>
  <c r="D688" i="3"/>
  <c r="D602" i="3"/>
  <c r="D517" i="3"/>
  <c r="D967" i="3"/>
  <c r="D534" i="3"/>
  <c r="D945" i="3"/>
  <c r="D886" i="3"/>
  <c r="D848" i="3"/>
  <c r="D968" i="3"/>
  <c r="D936" i="3"/>
  <c r="D922" i="3"/>
  <c r="D959" i="3"/>
  <c r="D595" i="3"/>
  <c r="D958" i="3"/>
  <c r="D454" i="3"/>
  <c r="D499" i="3"/>
  <c r="D691" i="3"/>
  <c r="D797" i="3"/>
  <c r="D712" i="3"/>
  <c r="D480" i="3"/>
  <c r="D978" i="3"/>
  <c r="D807" i="3"/>
  <c r="D520" i="3"/>
  <c r="D826" i="3"/>
  <c r="D667" i="3"/>
  <c r="D564" i="3"/>
  <c r="D781" i="3"/>
  <c r="D842" i="3"/>
  <c r="D690" i="3"/>
  <c r="D864" i="3"/>
  <c r="D904" i="3"/>
  <c r="D975" i="3"/>
  <c r="D543" i="3"/>
  <c r="D754" i="3"/>
  <c r="D739" i="3"/>
  <c r="D665" i="3"/>
  <c r="D963" i="3"/>
  <c r="D629" i="3"/>
  <c r="D780" i="3"/>
  <c r="D585" i="3"/>
  <c r="D505" i="3"/>
  <c r="D761" i="3"/>
  <c r="D970" i="3"/>
  <c r="D961" i="10"/>
  <c r="D934" i="10"/>
  <c r="D935" i="10"/>
  <c r="D858" i="10"/>
  <c r="D397" i="10"/>
  <c r="D942" i="10"/>
  <c r="D340" i="10"/>
  <c r="D461" i="10"/>
  <c r="D275" i="10"/>
  <c r="D756" i="10"/>
  <c r="D656" i="10"/>
  <c r="D488" i="10"/>
  <c r="D785" i="10"/>
  <c r="D311" i="10"/>
  <c r="D885" i="10"/>
  <c r="D383" i="10"/>
  <c r="D762" i="10"/>
  <c r="D834" i="10"/>
  <c r="D478" i="10"/>
  <c r="D498" i="10"/>
  <c r="D635" i="10"/>
  <c r="D690" i="10"/>
  <c r="D956" i="10"/>
  <c r="D426" i="10"/>
  <c r="D884" i="10"/>
  <c r="D543" i="10"/>
  <c r="D701" i="10"/>
  <c r="D864" i="10"/>
  <c r="D401" i="10"/>
  <c r="D710" i="10"/>
  <c r="D240" i="10"/>
  <c r="D945" i="10"/>
  <c r="D774" i="10"/>
  <c r="D396" i="10"/>
  <c r="D363" i="10"/>
  <c r="D344" i="10"/>
  <c r="D806" i="10"/>
  <c r="D384" i="10"/>
  <c r="D825" i="10"/>
  <c r="D923" i="10"/>
  <c r="D468" i="10"/>
  <c r="D247" i="10"/>
  <c r="D647" i="10"/>
  <c r="D319" i="10"/>
  <c r="D493" i="10"/>
  <c r="D1000" i="10"/>
  <c r="D491" i="10"/>
  <c r="D606" i="10"/>
  <c r="D450" i="10"/>
  <c r="D719" i="10"/>
  <c r="D346" i="10"/>
  <c r="D555" i="10"/>
  <c r="D551" i="10"/>
  <c r="D861" i="10"/>
  <c r="D237" i="10"/>
  <c r="D437" i="10"/>
  <c r="D411" i="10"/>
  <c r="D337" i="10"/>
  <c r="D544" i="10"/>
  <c r="D892" i="10"/>
  <c r="D853" i="10"/>
  <c r="D638" i="10"/>
  <c r="D735" i="10"/>
  <c r="D843" i="10"/>
  <c r="D560" i="10"/>
  <c r="D433" i="10"/>
  <c r="D699" i="10"/>
  <c r="D600" i="10"/>
  <c r="D901" i="10"/>
  <c r="D320" i="10"/>
  <c r="D636" i="10"/>
  <c r="D625" i="10"/>
  <c r="D284" i="10"/>
  <c r="D778" i="10"/>
  <c r="D540" i="10"/>
  <c r="D541" i="10"/>
  <c r="D334" i="10"/>
  <c r="D869" i="10"/>
  <c r="D409" i="10"/>
  <c r="D937" i="10"/>
  <c r="D657" i="10"/>
  <c r="D73" i="10"/>
  <c r="D166" i="10"/>
  <c r="D120" i="10"/>
  <c r="D33" i="10"/>
  <c r="D138" i="10"/>
  <c r="D99" i="10"/>
  <c r="D25" i="10"/>
  <c r="D94" i="10"/>
  <c r="D231" i="10"/>
  <c r="D119" i="10"/>
  <c r="D40" i="10"/>
  <c r="D215" i="10"/>
  <c r="D75" i="10"/>
  <c r="D211" i="10"/>
  <c r="D53" i="10"/>
  <c r="D86" i="10"/>
  <c r="D117" i="10"/>
  <c r="D123" i="10"/>
  <c r="D112" i="10"/>
  <c r="D113" i="10"/>
  <c r="D115" i="10"/>
  <c r="D24" i="10"/>
  <c r="D224" i="10"/>
  <c r="D233" i="10"/>
  <c r="D5" i="10"/>
  <c r="D219" i="10"/>
  <c r="D74" i="10"/>
  <c r="D124" i="10"/>
  <c r="D57" i="10"/>
  <c r="D130" i="10"/>
  <c r="D96" i="10"/>
  <c r="D160" i="10"/>
  <c r="D69" i="10"/>
  <c r="D36" i="10"/>
  <c r="D70" i="10"/>
  <c r="D12" i="10"/>
  <c r="D71" i="10"/>
  <c r="D9" i="10"/>
  <c r="D156" i="10"/>
  <c r="D67" i="10"/>
  <c r="D201" i="10"/>
  <c r="D62" i="10"/>
  <c r="D202" i="10"/>
  <c r="D127" i="10"/>
  <c r="D157" i="10"/>
  <c r="D143" i="10"/>
  <c r="D152" i="10"/>
  <c r="D6" i="10"/>
  <c r="D164" i="10"/>
  <c r="D176" i="10"/>
  <c r="D213" i="10"/>
  <c r="D194" i="10"/>
  <c r="D232" i="10"/>
  <c r="D210" i="10"/>
  <c r="D102" i="10"/>
  <c r="D190" i="10"/>
  <c r="D81" i="10"/>
  <c r="D41" i="10"/>
  <c r="D756" i="3"/>
  <c r="D698" i="3"/>
  <c r="D554" i="3"/>
  <c r="D875" i="3"/>
  <c r="D803" i="3"/>
  <c r="D522" i="3"/>
  <c r="D992" i="3"/>
  <c r="D747" i="3"/>
  <c r="D662" i="3"/>
  <c r="D508" i="3"/>
  <c r="D456" i="3"/>
  <c r="D588" i="3"/>
  <c r="D806" i="3"/>
  <c r="D443" i="3"/>
  <c r="D622" i="3"/>
  <c r="D942" i="3"/>
  <c r="D762" i="3"/>
  <c r="D960" i="3"/>
  <c r="D457" i="3"/>
  <c r="D650" i="3"/>
  <c r="D930" i="3"/>
  <c r="D658" i="3"/>
  <c r="D576" i="3"/>
  <c r="D948" i="3"/>
  <c r="D999" i="3"/>
  <c r="D893" i="3"/>
  <c r="D635" i="3"/>
  <c r="D745" i="3"/>
  <c r="D741" i="3"/>
  <c r="D964" i="3"/>
  <c r="D914" i="3"/>
  <c r="D759" i="3"/>
  <c r="D511" i="3"/>
  <c r="D715" i="3"/>
  <c r="D760" i="3"/>
  <c r="D793" i="3"/>
  <c r="D660" i="3"/>
  <c r="D621" i="3"/>
  <c r="D503" i="3"/>
  <c r="D927" i="3"/>
  <c r="D643" i="3"/>
  <c r="D623" i="3"/>
  <c r="D1001" i="3"/>
  <c r="D772" i="3"/>
  <c r="D640" i="3"/>
  <c r="D971" i="3"/>
  <c r="D839" i="3"/>
  <c r="D462" i="3"/>
  <c r="D940" i="3"/>
  <c r="D768" i="3"/>
  <c r="D593" i="3"/>
  <c r="D547" i="3"/>
  <c r="D755" i="3"/>
  <c r="D467" i="3"/>
  <c r="D557" i="3"/>
  <c r="D815" i="3"/>
  <c r="D670" i="3"/>
  <c r="D921" i="3"/>
  <c r="D819" i="3"/>
  <c r="D907" i="3"/>
  <c r="D696" i="3"/>
  <c r="D644" i="3"/>
  <c r="D742" i="3"/>
  <c r="D638" i="3"/>
  <c r="D771" i="3"/>
  <c r="D974" i="3"/>
  <c r="D889" i="3"/>
  <c r="D591" i="3"/>
  <c r="D695" i="3"/>
  <c r="D988" i="3"/>
  <c r="D843" i="3"/>
  <c r="D899" i="3"/>
  <c r="D636" i="3"/>
  <c r="D823" i="3"/>
  <c r="D481" i="3"/>
  <c r="D680" i="3"/>
  <c r="D573" i="3"/>
  <c r="D950" i="3"/>
  <c r="D852" i="3"/>
  <c r="D469" i="3"/>
  <c r="D829" i="3"/>
  <c r="D993" i="3"/>
  <c r="D682" i="3"/>
  <c r="D533" i="3"/>
  <c r="D777" i="3"/>
  <c r="D516" i="3"/>
  <c r="D787" i="3"/>
  <c r="D627" i="3"/>
  <c r="D765" i="3"/>
  <c r="D836" i="3"/>
  <c r="D673" i="3"/>
  <c r="D982" i="3"/>
  <c r="D606" i="3"/>
  <c r="D923" i="3"/>
  <c r="D490" i="3"/>
  <c r="D784" i="3"/>
  <c r="D779" i="3"/>
  <c r="D476" i="3"/>
  <c r="D598" i="3"/>
  <c r="D584" i="3"/>
  <c r="D524" i="3"/>
  <c r="D510" i="3"/>
  <c r="D751" i="3"/>
  <c r="D957" i="3"/>
  <c r="D985" i="3"/>
  <c r="D655" i="3"/>
  <c r="D538" i="3"/>
  <c r="D920" i="3"/>
  <c r="D475" i="3"/>
  <c r="D580" i="3"/>
  <c r="D451" i="3"/>
  <c r="D642" i="3"/>
  <c r="D446" i="3"/>
  <c r="D995" i="3"/>
  <c r="D484" i="3"/>
  <c r="D548" i="3"/>
  <c r="D833" i="10"/>
  <c r="D622" i="10"/>
  <c r="D804" i="10"/>
  <c r="D730" i="10"/>
  <c r="D903" i="10"/>
  <c r="D671" i="10"/>
  <c r="D429" i="10"/>
  <c r="D241" i="10"/>
  <c r="D520" i="10"/>
  <c r="D743" i="10"/>
  <c r="D315" i="10"/>
  <c r="D253" i="10"/>
  <c r="D862" i="10"/>
  <c r="D447" i="10"/>
  <c r="D668" i="10"/>
  <c r="D826" i="10"/>
  <c r="D546" i="10"/>
  <c r="D338" i="10"/>
  <c r="D786" i="10"/>
  <c r="D548" i="10"/>
  <c r="D953" i="10"/>
  <c r="D779" i="10"/>
  <c r="D915" i="10"/>
  <c r="D669" i="10"/>
  <c r="D822" i="10"/>
  <c r="D297" i="10"/>
  <c r="D547" i="10"/>
  <c r="D591" i="10"/>
  <c r="D773" i="10"/>
  <c r="D552" i="10"/>
  <c r="D274" i="10"/>
  <c r="D289" i="10"/>
  <c r="D931" i="10"/>
  <c r="D490" i="10"/>
  <c r="D262" i="10"/>
  <c r="D611" i="10"/>
  <c r="D632" i="10"/>
  <c r="D911" i="10"/>
  <c r="D665" i="10"/>
  <c r="D568" i="10"/>
  <c r="D60" i="10"/>
  <c r="D58" i="10"/>
  <c r="D98" i="10"/>
  <c r="D103" i="10"/>
  <c r="D182" i="10"/>
  <c r="D168" i="10"/>
  <c r="D63" i="10"/>
  <c r="D116" i="10"/>
  <c r="D87" i="10"/>
  <c r="D104" i="10"/>
  <c r="D30" i="10"/>
  <c r="D227" i="10"/>
  <c r="D179" i="10"/>
  <c r="D35" i="10"/>
  <c r="D14" i="10"/>
  <c r="D18" i="10"/>
  <c r="D139" i="10"/>
  <c r="D8" i="10"/>
  <c r="D195" i="10"/>
  <c r="D217" i="10"/>
  <c r="D193" i="10"/>
  <c r="D137" i="10"/>
  <c r="D165" i="10"/>
  <c r="D151" i="10"/>
  <c r="D172" i="10"/>
  <c r="D134" i="10"/>
  <c r="D128" i="10"/>
  <c r="D20" i="10"/>
  <c r="D51" i="10"/>
  <c r="D790" i="3"/>
  <c r="D458" i="3"/>
  <c r="D579" i="3"/>
  <c r="D997" i="3"/>
  <c r="D605" i="3"/>
  <c r="D924" i="3"/>
  <c r="D513" i="3"/>
  <c r="D947" i="3"/>
  <c r="D860" i="3"/>
  <c r="D943" i="3"/>
  <c r="D468" i="3"/>
  <c r="D727" i="3"/>
  <c r="D610" i="3"/>
  <c r="D656" i="3"/>
  <c r="D844" i="3"/>
  <c r="D808" i="3"/>
  <c r="D785" i="3"/>
  <c r="D949" i="3"/>
  <c r="D884" i="3"/>
  <c r="D882" i="3"/>
  <c r="D604" i="3"/>
  <c r="D495" i="3"/>
  <c r="D717" i="3"/>
  <c r="D932" i="3"/>
  <c r="D873" i="3"/>
  <c r="D816" i="3"/>
  <c r="D657" i="3"/>
  <c r="D646" i="3"/>
  <c r="D707" i="3"/>
  <c r="D653" i="3"/>
  <c r="D805" i="3"/>
  <c r="D639" i="3"/>
  <c r="D550" i="3"/>
  <c r="D799" i="3"/>
  <c r="D818" i="3"/>
  <c r="D862" i="3"/>
  <c r="D724" i="3"/>
  <c r="D531" i="3"/>
  <c r="D738" i="3"/>
  <c r="D789" i="3"/>
  <c r="D506" i="3"/>
  <c r="D581" i="3"/>
  <c r="D648" i="3"/>
  <c r="D935" i="3"/>
  <c r="D905" i="3"/>
  <c r="D661" i="3"/>
  <c r="D869" i="3"/>
  <c r="D492" i="3"/>
  <c r="D928" i="3"/>
  <c r="D549" i="3"/>
  <c r="D460" i="3"/>
  <c r="D916" i="3"/>
  <c r="D493" i="3"/>
  <c r="D946" i="3"/>
  <c r="D734" i="3"/>
  <c r="D424" i="3"/>
  <c r="D700" i="3"/>
  <c r="D794" i="3"/>
  <c r="D969" i="3"/>
  <c r="D497" i="3"/>
  <c r="D515" i="3"/>
  <c r="D735" i="3"/>
  <c r="D901" i="3"/>
  <c r="D542" i="3"/>
  <c r="D758" i="3"/>
  <c r="D895" i="3"/>
  <c r="D713" i="3"/>
  <c r="D1000" i="3"/>
  <c r="D535" i="3"/>
  <c r="D791" i="3"/>
  <c r="D394" i="3"/>
  <c r="D397" i="3"/>
  <c r="D339" i="3"/>
  <c r="D366" i="3"/>
  <c r="D340" i="3"/>
  <c r="D329" i="3"/>
  <c r="D431" i="3"/>
  <c r="D405" i="3"/>
  <c r="D428" i="3"/>
  <c r="D828" i="3"/>
  <c r="D800" i="3"/>
  <c r="D614" i="3"/>
  <c r="D354" i="3"/>
  <c r="D326" i="3"/>
  <c r="D361" i="3"/>
  <c r="D343" i="3"/>
  <c r="D331" i="3"/>
  <c r="D318" i="3"/>
  <c r="D371" i="3"/>
  <c r="D416" i="3"/>
  <c r="D436" i="3"/>
  <c r="D820" i="3"/>
  <c r="D562" i="3"/>
  <c r="D909" i="3"/>
  <c r="D471" i="3"/>
  <c r="D355" i="3"/>
  <c r="D349" i="3"/>
  <c r="D359" i="3"/>
  <c r="D352" i="3"/>
  <c r="D382" i="3"/>
  <c r="D350" i="3"/>
  <c r="D337" i="3"/>
  <c r="D420" i="3"/>
  <c r="D441" i="3"/>
  <c r="D440" i="3"/>
  <c r="D496" i="3"/>
  <c r="D750" i="3"/>
  <c r="D915" i="3"/>
  <c r="D834" i="3"/>
  <c r="D913" i="3"/>
  <c r="D333" i="3"/>
  <c r="D306" i="3"/>
  <c r="D380" i="3"/>
  <c r="D330" i="3"/>
  <c r="D357" i="3"/>
  <c r="D341" i="3"/>
  <c r="D351" i="3"/>
  <c r="D433" i="3"/>
  <c r="D38" i="3"/>
  <c r="D189" i="3"/>
  <c r="D188" i="3"/>
  <c r="D175" i="3"/>
  <c r="D165" i="3"/>
  <c r="D241" i="3"/>
  <c r="D257" i="3"/>
  <c r="D282" i="3"/>
  <c r="D281" i="3"/>
  <c r="D202" i="3"/>
  <c r="D221" i="3"/>
  <c r="D169" i="3"/>
  <c r="D192" i="3"/>
  <c r="D203" i="3"/>
  <c r="D176" i="3"/>
  <c r="D271" i="3"/>
  <c r="D276" i="3"/>
  <c r="D293" i="3"/>
  <c r="D207" i="3"/>
  <c r="D233" i="3"/>
  <c r="D222" i="3"/>
  <c r="D186" i="3"/>
  <c r="D196" i="3"/>
  <c r="D250" i="3"/>
  <c r="D272" i="3"/>
  <c r="D263" i="3"/>
  <c r="D206" i="3"/>
  <c r="D162" i="3"/>
  <c r="D205" i="3"/>
  <c r="D240" i="3"/>
  <c r="D168" i="3"/>
  <c r="D248" i="3"/>
  <c r="D253" i="3"/>
  <c r="D260" i="3"/>
  <c r="D277" i="3"/>
  <c r="D292" i="3"/>
  <c r="D150" i="3"/>
  <c r="D158" i="3"/>
  <c r="D153" i="3"/>
  <c r="D151" i="3"/>
  <c r="D46" i="3"/>
  <c r="D104" i="3"/>
  <c r="D79" i="3"/>
  <c r="D44" i="3"/>
  <c r="D36" i="3"/>
  <c r="D42" i="3"/>
  <c r="D50" i="3"/>
  <c r="D70" i="3"/>
  <c r="D6" i="3"/>
  <c r="D28" i="3"/>
  <c r="D69" i="3"/>
  <c r="D86" i="3"/>
  <c r="D62" i="3"/>
  <c r="D91" i="3"/>
  <c r="D52" i="3"/>
  <c r="D81" i="3"/>
  <c r="D93" i="3"/>
  <c r="D10" i="3"/>
  <c r="D95" i="3"/>
  <c r="D17" i="3"/>
  <c r="D75" i="3"/>
  <c r="D56" i="3"/>
  <c r="D35" i="3"/>
  <c r="D48" i="3"/>
  <c r="D57" i="3"/>
  <c r="D51" i="3"/>
  <c r="D61" i="3"/>
  <c r="D132" i="3"/>
  <c r="D399" i="10"/>
  <c r="D550" i="10"/>
  <c r="D602" i="10"/>
  <c r="D792" i="10"/>
  <c r="D342" i="10"/>
  <c r="D741" i="10"/>
  <c r="D938" i="10"/>
  <c r="D615" i="10"/>
  <c r="D759" i="10"/>
  <c r="D893" i="10"/>
  <c r="D895" i="10"/>
  <c r="D313" i="10"/>
  <c r="D395" i="10"/>
  <c r="D512" i="10"/>
  <c r="D575" i="10"/>
  <c r="D481" i="10"/>
  <c r="D721" i="10"/>
  <c r="D243" i="10"/>
  <c r="D455" i="10"/>
  <c r="D795" i="10"/>
  <c r="D987" i="10"/>
  <c r="D376" i="10"/>
  <c r="D984" i="10"/>
  <c r="D248" i="10"/>
  <c r="D583" i="10"/>
  <c r="D661" i="10"/>
  <c r="D666" i="10"/>
  <c r="D783" i="10"/>
  <c r="D306" i="10"/>
  <c r="D519" i="10"/>
  <c r="D733" i="10"/>
  <c r="D907" i="10"/>
  <c r="D771" i="10"/>
  <c r="D413" i="10"/>
  <c r="D897" i="10"/>
  <c r="D651" i="10"/>
  <c r="D900" i="10"/>
  <c r="D251" i="10"/>
  <c r="D557" i="10"/>
  <c r="D650" i="10"/>
  <c r="D170" i="10"/>
  <c r="D11" i="10"/>
  <c r="D132" i="10"/>
  <c r="D13" i="10"/>
  <c r="D169" i="10"/>
  <c r="D125" i="10"/>
  <c r="D90" i="10"/>
  <c r="D44" i="10"/>
  <c r="D122" i="10"/>
  <c r="D66" i="10"/>
  <c r="D15" i="10"/>
  <c r="D230" i="10"/>
  <c r="D175" i="10"/>
  <c r="D218" i="10"/>
  <c r="D105" i="10"/>
  <c r="D61" i="10"/>
  <c r="D173" i="10"/>
  <c r="D106" i="10"/>
  <c r="D198" i="10"/>
  <c r="D185" i="10"/>
  <c r="D180" i="10"/>
  <c r="D110" i="10"/>
  <c r="D161" i="10"/>
  <c r="D37" i="10"/>
  <c r="D48" i="10"/>
  <c r="D226" i="10"/>
  <c r="D206" i="10"/>
  <c r="D154" i="10"/>
  <c r="D46" i="10"/>
  <c r="D766" i="3"/>
  <c r="D744" i="3"/>
  <c r="D630" i="3"/>
  <c r="D601" i="3"/>
  <c r="D926" i="3"/>
  <c r="D526" i="3"/>
  <c r="D710" i="3"/>
  <c r="D802" i="3"/>
  <c r="D592" i="3"/>
  <c r="D989" i="3"/>
  <c r="D634" i="3"/>
  <c r="D737" i="3"/>
  <c r="D962" i="3"/>
  <c r="D472" i="3"/>
  <c r="D465" i="3"/>
  <c r="D574" i="3"/>
  <c r="D973" i="3"/>
  <c r="D891" i="3"/>
  <c r="D853" i="3"/>
  <c r="D990" i="3"/>
  <c r="D870" i="3"/>
  <c r="D586" i="3"/>
  <c r="D464" i="3"/>
  <c r="D703" i="3"/>
  <c r="D567" i="3"/>
  <c r="D811" i="3"/>
  <c r="D887" i="3"/>
  <c r="D692" i="3"/>
  <c r="D814" i="3"/>
  <c r="D501" i="3"/>
  <c r="D683" i="3"/>
  <c r="D514" i="3"/>
  <c r="D976" i="3"/>
  <c r="D525" i="3"/>
  <c r="D563" i="3"/>
  <c r="D835" i="3"/>
  <c r="D900" i="3"/>
  <c r="D529" i="3"/>
  <c r="D838" i="3"/>
  <c r="D804" i="3"/>
  <c r="D729" i="3"/>
  <c r="D944" i="3"/>
  <c r="D857" i="3"/>
  <c r="D833" i="3"/>
  <c r="D693" i="3"/>
  <c r="D704" i="3"/>
  <c r="D483" i="3"/>
  <c r="D731" i="3"/>
  <c r="D485" i="3"/>
  <c r="D728" i="3"/>
  <c r="D896" i="3"/>
  <c r="D955" i="3"/>
  <c r="D736" i="3"/>
  <c r="D732" i="3"/>
  <c r="D767" i="3"/>
  <c r="D509" i="3"/>
  <c r="D597" i="3"/>
  <c r="D837" i="3"/>
  <c r="D938" i="3"/>
  <c r="D473" i="3"/>
  <c r="D482" i="3"/>
  <c r="D687" i="3"/>
  <c r="D953" i="3"/>
  <c r="D918" i="3"/>
  <c r="D996" i="3"/>
  <c r="D850" i="3"/>
  <c r="D723" i="3"/>
  <c r="D775" i="3"/>
  <c r="D519" i="3"/>
  <c r="D866" i="3"/>
  <c r="D375" i="3"/>
  <c r="D395" i="3"/>
  <c r="D327" i="3"/>
  <c r="D334" i="3"/>
  <c r="D335" i="3"/>
  <c r="D364" i="3"/>
  <c r="D418" i="3"/>
  <c r="D427" i="3"/>
  <c r="D677" i="3"/>
  <c r="D618" i="3"/>
  <c r="D679" i="3"/>
  <c r="D810" i="3"/>
  <c r="D385" i="3"/>
  <c r="D325" i="3"/>
  <c r="D348" i="3"/>
  <c r="D399" i="3"/>
  <c r="D301" i="3"/>
  <c r="D321" i="3"/>
  <c r="D304" i="3"/>
  <c r="D419" i="3"/>
  <c r="D411" i="3"/>
  <c r="D849" i="3"/>
  <c r="D979" i="3"/>
  <c r="D786" i="3"/>
  <c r="D423" i="3"/>
  <c r="D391" i="3"/>
  <c r="D311" i="3"/>
  <c r="D390" i="3"/>
  <c r="D307" i="3"/>
  <c r="D358" i="3"/>
  <c r="D363" i="3"/>
  <c r="D312" i="3"/>
  <c r="D415" i="3"/>
  <c r="D409" i="3"/>
  <c r="D782" i="3"/>
  <c r="D711" i="3"/>
  <c r="D720" i="3"/>
  <c r="D709" i="3"/>
  <c r="D668" i="3"/>
  <c r="D773" i="3"/>
  <c r="D370" i="3"/>
  <c r="D387" i="3"/>
  <c r="D376" i="3"/>
  <c r="D383" i="3"/>
  <c r="D317" i="3"/>
  <c r="D356" i="3"/>
  <c r="D305" i="3"/>
  <c r="D412" i="3"/>
  <c r="D209" i="3"/>
  <c r="D228" i="3"/>
  <c r="D199" i="3"/>
  <c r="D185" i="3"/>
  <c r="D231" i="3"/>
  <c r="D246" i="3"/>
  <c r="D261" i="3"/>
  <c r="D279" i="3"/>
  <c r="D298" i="3"/>
  <c r="D224" i="3"/>
  <c r="D184" i="3"/>
  <c r="D164" i="3"/>
  <c r="D244" i="3"/>
  <c r="D234" i="3"/>
  <c r="D171" i="3"/>
  <c r="D275" i="3"/>
  <c r="D274" i="3"/>
  <c r="D289" i="3"/>
  <c r="D197" i="3"/>
  <c r="D235" i="3"/>
  <c r="D238" i="3"/>
  <c r="D180" i="3"/>
  <c r="D179" i="3"/>
  <c r="D251" i="3"/>
  <c r="D286" i="3"/>
  <c r="D288" i="3"/>
  <c r="D227" i="3"/>
  <c r="D214" i="3"/>
  <c r="D229" i="3"/>
  <c r="D190" i="3"/>
  <c r="D178" i="3"/>
  <c r="D239" i="3"/>
  <c r="D254" i="3"/>
  <c r="D268" i="3"/>
  <c r="D269" i="3"/>
  <c r="D146" i="3"/>
  <c r="D149" i="3"/>
  <c r="D156" i="3"/>
  <c r="D155" i="3"/>
  <c r="D2" i="3"/>
  <c r="D98" i="3"/>
  <c r="D105" i="3"/>
  <c r="D21" i="3"/>
  <c r="D89" i="3"/>
  <c r="D55" i="3"/>
  <c r="D32" i="3"/>
  <c r="D54" i="3"/>
  <c r="D13" i="3"/>
  <c r="D9" i="3"/>
  <c r="D47" i="3"/>
  <c r="D92" i="3"/>
  <c r="D106" i="3"/>
  <c r="D25" i="3"/>
  <c r="D73" i="3"/>
  <c r="D67" i="3"/>
  <c r="D26" i="3"/>
  <c r="D77" i="3"/>
  <c r="D103" i="3"/>
  <c r="D23" i="3"/>
  <c r="D12" i="3"/>
  <c r="D85" i="3"/>
  <c r="D96" i="3"/>
  <c r="D100" i="3"/>
  <c r="D71" i="3"/>
  <c r="D31" i="3"/>
  <c r="D33" i="3"/>
  <c r="D109" i="3"/>
  <c r="D133" i="3"/>
  <c r="D589" i="10"/>
  <c r="D871" i="10"/>
  <c r="D266" i="10"/>
  <c r="D761" i="10"/>
  <c r="D819" i="10"/>
  <c r="D261" i="10"/>
  <c r="D578" i="10"/>
  <c r="D757" i="10"/>
  <c r="D471" i="10"/>
  <c r="D392" i="10"/>
  <c r="D680" i="10"/>
  <c r="D943" i="10"/>
  <c r="D554" i="10"/>
  <c r="D888" i="10"/>
  <c r="D963" i="10"/>
  <c r="D727" i="10"/>
  <c r="D579" i="10"/>
  <c r="D480" i="10"/>
  <c r="D339" i="10"/>
  <c r="D356" i="10"/>
  <c r="D584" i="10"/>
  <c r="D177" i="10"/>
  <c r="D191" i="10"/>
  <c r="D204" i="10"/>
  <c r="D162" i="10"/>
  <c r="D149" i="10"/>
  <c r="D225" i="10"/>
  <c r="D107" i="10"/>
  <c r="D136" i="10"/>
  <c r="D186" i="10"/>
  <c r="D76" i="10"/>
  <c r="D39" i="10"/>
  <c r="D140" i="10"/>
  <c r="D208" i="10"/>
  <c r="D42" i="10"/>
  <c r="D859" i="3"/>
  <c r="D589" i="3"/>
  <c r="D716" i="3"/>
  <c r="D488" i="3"/>
  <c r="D561" i="3"/>
  <c r="D954" i="3"/>
  <c r="D444" i="3"/>
  <c r="D565" i="3"/>
  <c r="D536" i="3"/>
  <c r="D898" i="3"/>
  <c r="D911" i="3"/>
  <c r="D699" i="3"/>
  <c r="D491" i="3"/>
  <c r="D774" i="3"/>
  <c r="D421" i="3"/>
  <c r="D546" i="3"/>
  <c r="D937" i="3"/>
  <c r="D872" i="3"/>
  <c r="D830" i="3"/>
  <c r="D466" i="3"/>
  <c r="D608" i="3"/>
  <c r="D583" i="3"/>
  <c r="D752" i="3"/>
  <c r="D500" i="3"/>
  <c r="D831" i="3"/>
  <c r="D504" i="3"/>
  <c r="D569" i="3"/>
  <c r="D452" i="3"/>
  <c r="D678" i="3"/>
  <c r="D879" i="3"/>
  <c r="D502" i="3"/>
  <c r="D933" i="3"/>
  <c r="D613" i="3"/>
  <c r="D714" i="3"/>
  <c r="D631" i="3"/>
  <c r="D309" i="3"/>
  <c r="D403" i="3"/>
  <c r="D365" i="3"/>
  <c r="D437" i="3"/>
  <c r="D487" i="3"/>
  <c r="D733" i="3"/>
  <c r="D360" i="3"/>
  <c r="D299" i="3"/>
  <c r="D323" i="3"/>
  <c r="D439" i="3"/>
  <c r="D430" i="3"/>
  <c r="D894" i="3"/>
  <c r="D590" i="3"/>
  <c r="D388" i="3"/>
  <c r="D386" i="3"/>
  <c r="D308" i="3"/>
  <c r="D425" i="3"/>
  <c r="D746" i="3"/>
  <c r="D776" i="3"/>
  <c r="D647" i="3"/>
  <c r="D310" i="3"/>
  <c r="D346" i="3"/>
  <c r="D316" i="3"/>
  <c r="D410" i="3"/>
  <c r="D213" i="3"/>
  <c r="D183" i="3"/>
  <c r="D216" i="3"/>
  <c r="D284" i="3"/>
  <c r="D297" i="3"/>
  <c r="D211" i="3"/>
  <c r="D174" i="3"/>
  <c r="D258" i="3"/>
  <c r="D265" i="3"/>
  <c r="D170" i="3"/>
  <c r="D194" i="3"/>
  <c r="D160" i="3"/>
  <c r="D266" i="3"/>
  <c r="D218" i="3"/>
  <c r="D173" i="3"/>
  <c r="D217" i="3"/>
  <c r="D255" i="3"/>
  <c r="D290" i="3"/>
  <c r="D143" i="3"/>
  <c r="D147" i="3"/>
  <c r="D4" i="3"/>
  <c r="D49" i="3"/>
  <c r="D8" i="3"/>
  <c r="D59" i="3"/>
  <c r="D108" i="3"/>
  <c r="D20" i="3"/>
  <c r="D60" i="3"/>
  <c r="D64" i="3"/>
  <c r="D82" i="3"/>
  <c r="D114" i="3"/>
  <c r="D66" i="3"/>
  <c r="D113" i="3"/>
  <c r="D68" i="3"/>
  <c r="D14" i="3"/>
  <c r="D117" i="3"/>
  <c r="D121" i="3"/>
  <c r="D120" i="3"/>
  <c r="D130" i="3"/>
  <c r="D122" i="3"/>
  <c r="D136" i="3"/>
  <c r="D715" i="10"/>
  <c r="D501" i="10"/>
  <c r="D986" i="10"/>
  <c r="D303" i="10"/>
  <c r="D798" i="10"/>
  <c r="D357" i="10"/>
  <c r="D423" i="10"/>
  <c r="D398" i="10"/>
  <c r="D802" i="10"/>
  <c r="D407" i="10"/>
  <c r="D184" i="10"/>
  <c r="D221" i="10"/>
  <c r="D45" i="10"/>
  <c r="D79" i="10"/>
  <c r="D212" i="10"/>
  <c r="D97" i="10"/>
  <c r="D178" i="10"/>
  <c r="D442" i="3"/>
  <c r="D701" i="3"/>
  <c r="D607" i="3"/>
  <c r="D725" i="3"/>
  <c r="D541" i="3"/>
  <c r="D568" i="3"/>
  <c r="D603" i="3"/>
  <c r="D740" i="3"/>
  <c r="D694" i="3"/>
  <c r="D841" i="3"/>
  <c r="D722" i="3"/>
  <c r="D856" i="3"/>
  <c r="D868" i="3"/>
  <c r="D553" i="3"/>
  <c r="D812" i="3"/>
  <c r="D560" i="3"/>
  <c r="D587" i="3"/>
  <c r="D532" i="3"/>
  <c r="D315" i="3"/>
  <c r="D434" i="3"/>
  <c r="D659" i="3"/>
  <c r="D322" i="3"/>
  <c r="D435" i="3"/>
  <c r="D902" i="3"/>
  <c r="D401" i="3"/>
  <c r="D372" i="3"/>
  <c r="D931" i="3"/>
  <c r="D651" i="3"/>
  <c r="D303" i="3"/>
  <c r="D438" i="3"/>
  <c r="D200" i="3"/>
  <c r="D270" i="3"/>
  <c r="D219" i="3"/>
  <c r="D252" i="3"/>
  <c r="D181" i="3"/>
  <c r="D249" i="3"/>
  <c r="D187" i="3"/>
  <c r="D243" i="3"/>
  <c r="D296" i="3"/>
  <c r="D154" i="3"/>
  <c r="D41" i="3"/>
  <c r="D90" i="3"/>
  <c r="D99" i="3"/>
  <c r="D45" i="3"/>
  <c r="D83" i="3"/>
  <c r="D112" i="3"/>
  <c r="D34" i="3"/>
  <c r="D140" i="3"/>
  <c r="D137" i="3"/>
  <c r="D123" i="3"/>
  <c r="D975" i="10"/>
  <c r="D856" i="10"/>
  <c r="D565" i="10"/>
  <c r="D347" i="10"/>
  <c r="D563" i="10"/>
  <c r="D990" i="10"/>
  <c r="D291" i="10"/>
  <c r="D263" i="10"/>
  <c r="D983" i="10"/>
  <c r="D108" i="10"/>
  <c r="D199" i="10"/>
  <c r="D50" i="10"/>
  <c r="D228" i="10"/>
  <c r="D38" i="10"/>
  <c r="D59" i="10"/>
  <c r="D29" i="10"/>
  <c r="D207" i="10"/>
  <c r="D674" i="3"/>
  <c r="D572" i="3"/>
  <c r="D448" i="3"/>
  <c r="D616" i="3"/>
  <c r="D594" i="3"/>
  <c r="D888" i="3"/>
  <c r="D743" i="3"/>
  <c r="D626" i="3"/>
  <c r="D447" i="3"/>
  <c r="D705" i="3"/>
  <c r="D645" i="3"/>
  <c r="D718" i="3"/>
  <c r="D478" i="3"/>
  <c r="D498" i="3"/>
  <c r="D324" i="3"/>
  <c r="D637" i="3"/>
  <c r="D402" i="3"/>
  <c r="D697" i="3"/>
  <c r="D328" i="3"/>
  <c r="D384" i="3"/>
  <c r="D730" i="3"/>
  <c r="D389" i="3"/>
  <c r="D429" i="3"/>
  <c r="D167" i="3"/>
  <c r="D220" i="3"/>
  <c r="D280" i="3"/>
  <c r="D195" i="3"/>
  <c r="D226" i="3"/>
  <c r="D204" i="3"/>
  <c r="D144" i="3"/>
  <c r="D43" i="3"/>
  <c r="D80" i="3"/>
  <c r="D29" i="3"/>
  <c r="D11" i="3"/>
  <c r="D110" i="3"/>
  <c r="D131" i="3"/>
  <c r="D128" i="3"/>
  <c r="D116" i="3"/>
  <c r="D618" i="10"/>
  <c r="D564" i="10"/>
  <c r="D824" i="10"/>
  <c r="D791" i="10"/>
  <c r="D794" i="10"/>
  <c r="D503" i="10"/>
  <c r="D582" i="10"/>
  <c r="D879" i="10"/>
  <c r="D325" i="10"/>
  <c r="D17" i="10"/>
  <c r="D141" i="10"/>
  <c r="D163" i="10"/>
  <c r="D28" i="10"/>
  <c r="D142" i="10"/>
  <c r="D994" i="3"/>
  <c r="D663" i="3"/>
  <c r="D854" i="3"/>
  <c r="D917" i="3"/>
  <c r="D880" i="3"/>
  <c r="D858" i="3"/>
  <c r="D625" i="3"/>
  <c r="D654" i="3"/>
  <c r="D681" i="3"/>
  <c r="D813" i="3"/>
  <c r="D972" i="3"/>
  <c r="D822" i="3"/>
  <c r="D367" i="3"/>
  <c r="D417" i="3"/>
  <c r="D378" i="3"/>
  <c r="D345" i="3"/>
  <c r="D512" i="3"/>
  <c r="D336" i="3"/>
  <c r="D426" i="3"/>
  <c r="D393" i="3"/>
  <c r="D368" i="3"/>
  <c r="D256" i="3"/>
  <c r="D210" i="3"/>
  <c r="D201" i="3"/>
  <c r="D264" i="3"/>
  <c r="D232" i="3"/>
  <c r="D285" i="3"/>
  <c r="D27" i="3"/>
  <c r="D16" i="3"/>
  <c r="D74" i="3"/>
  <c r="D53" i="3"/>
  <c r="D58" i="3"/>
  <c r="D129" i="3"/>
  <c r="D142" i="3"/>
  <c r="D285" i="10"/>
  <c r="D972" i="10"/>
  <c r="D502" i="10"/>
  <c r="D755" i="10"/>
  <c r="D928" i="10"/>
  <c r="D860" i="10"/>
  <c r="D889" i="10"/>
  <c r="D613" i="10"/>
  <c r="D736" i="10"/>
  <c r="D419" i="10"/>
  <c r="D354" i="10"/>
  <c r="D31" i="10"/>
  <c r="D4" i="10"/>
  <c r="D147" i="10"/>
  <c r="D129" i="10"/>
  <c r="D56" i="10"/>
  <c r="D55" i="10"/>
  <c r="D209" i="10"/>
  <c r="D910" i="3"/>
  <c r="D809" i="3"/>
  <c r="D676" i="3"/>
  <c r="D552" i="3"/>
  <c r="D570" i="3"/>
  <c r="D527" i="3"/>
  <c r="D523" i="3"/>
  <c r="D763" i="3"/>
  <c r="D489" i="3"/>
  <c r="D675" i="3"/>
  <c r="D450" i="3"/>
  <c r="D719" i="3"/>
  <c r="D897" i="3"/>
  <c r="D669" i="3"/>
  <c r="D620" i="3"/>
  <c r="D600" i="3"/>
  <c r="D685" i="3"/>
  <c r="D332" i="3"/>
  <c r="D396" i="3"/>
  <c r="D578" i="3"/>
  <c r="D319" i="3"/>
  <c r="D377" i="3"/>
  <c r="D876" i="3"/>
  <c r="D871" i="3"/>
  <c r="D400" i="3"/>
  <c r="D406" i="3"/>
  <c r="D684" i="3"/>
  <c r="D342" i="3"/>
  <c r="D392" i="3"/>
  <c r="D237" i="3"/>
  <c r="D225" i="3"/>
  <c r="D223" i="3"/>
  <c r="D159" i="3"/>
  <c r="D294" i="3"/>
  <c r="D247" i="3"/>
  <c r="D262" i="3"/>
  <c r="D163" i="3"/>
  <c r="D287" i="3"/>
  <c r="D152" i="3"/>
  <c r="D97" i="3"/>
  <c r="D63" i="3"/>
  <c r="D87" i="3"/>
  <c r="D101" i="3"/>
  <c r="D18" i="3"/>
  <c r="D78" i="3"/>
  <c r="D102" i="3"/>
  <c r="D125" i="3"/>
  <c r="D115" i="3"/>
  <c r="D126" i="3"/>
  <c r="D254" i="10"/>
  <c r="D847" i="10"/>
  <c r="D322" i="10"/>
  <c r="D479" i="10"/>
  <c r="D742" i="10"/>
  <c r="D626" i="10"/>
  <c r="D350" i="10"/>
  <c r="D971" i="10"/>
  <c r="D921" i="10"/>
  <c r="D292" i="10"/>
  <c r="D84" i="10"/>
  <c r="D189" i="10"/>
  <c r="D7" i="10"/>
  <c r="D174" i="10"/>
  <c r="D188" i="10"/>
  <c r="D64" i="10"/>
  <c r="D689" i="3"/>
  <c r="D757" i="3"/>
  <c r="D633" i="3"/>
  <c r="D908" i="3"/>
  <c r="D906" i="3"/>
  <c r="D463" i="3"/>
  <c r="D867" i="3"/>
  <c r="D764" i="3"/>
  <c r="D941" i="3"/>
  <c r="D912" i="3"/>
  <c r="D611" i="3"/>
  <c r="D770" i="3"/>
  <c r="D878" i="3"/>
  <c r="D934" i="3"/>
  <c r="D845" i="3"/>
  <c r="D302" i="3"/>
  <c r="D422" i="3"/>
  <c r="D379" i="3"/>
  <c r="D408" i="3"/>
  <c r="D459" i="3"/>
  <c r="D320" i="3"/>
  <c r="D998" i="3"/>
  <c r="D404" i="3"/>
  <c r="D344" i="3"/>
  <c r="D230" i="3"/>
  <c r="D191" i="3"/>
  <c r="D212" i="3"/>
  <c r="D182" i="3"/>
  <c r="D291" i="3"/>
  <c r="D278" i="3"/>
  <c r="D3" i="3"/>
  <c r="D7" i="3"/>
  <c r="D107" i="3"/>
  <c r="D22" i="3"/>
  <c r="D30" i="3"/>
  <c r="D65" i="3"/>
  <c r="D127" i="3"/>
  <c r="D119" i="3"/>
  <c r="D906" i="10"/>
  <c r="D674" i="10"/>
  <c r="D848" i="10"/>
  <c r="D836" i="10"/>
  <c r="D882" i="10"/>
  <c r="D899" i="10"/>
  <c r="D623" i="10"/>
  <c r="D644" i="10"/>
  <c r="D976" i="10"/>
  <c r="D131" i="10"/>
  <c r="D223" i="10"/>
  <c r="D214" i="10"/>
  <c r="D78" i="10"/>
  <c r="D95" i="10"/>
  <c r="D203" i="10"/>
  <c r="D494" i="3"/>
  <c r="D507" i="3"/>
  <c r="D825" i="3"/>
  <c r="D980" i="3"/>
  <c r="D474" i="3"/>
  <c r="D798" i="3"/>
  <c r="D966" i="3"/>
  <c r="D530" i="3"/>
  <c r="D449" i="3"/>
  <c r="D470" i="3"/>
  <c r="D925" i="3"/>
  <c r="D314" i="3"/>
  <c r="D407" i="3"/>
  <c r="D398" i="3"/>
  <c r="D414" i="3"/>
  <c r="D338" i="3"/>
  <c r="D347" i="3"/>
  <c r="D556" i="3"/>
  <c r="D362" i="3"/>
  <c r="D39" i="3"/>
  <c r="D245" i="3"/>
  <c r="D166" i="3"/>
  <c r="D267" i="3"/>
  <c r="D236" i="3"/>
  <c r="D208" i="3"/>
  <c r="D145" i="3"/>
  <c r="D88" i="3"/>
  <c r="D19" i="3"/>
  <c r="D5" i="3"/>
  <c r="D24" i="3"/>
  <c r="D40" i="3"/>
  <c r="D124" i="3"/>
  <c r="D138" i="3"/>
  <c r="D535" i="10"/>
  <c r="D183" i="10"/>
  <c r="D748" i="3"/>
  <c r="D566" i="3"/>
  <c r="D672" i="3"/>
  <c r="D664" i="3"/>
  <c r="D708" i="3"/>
  <c r="D832" i="3"/>
  <c r="D374" i="3"/>
  <c r="D413" i="3"/>
  <c r="D313" i="3"/>
  <c r="D369" i="3"/>
  <c r="D432" i="3"/>
  <c r="D847" i="3"/>
  <c r="D177" i="3"/>
  <c r="D273" i="3"/>
  <c r="D198" i="3"/>
  <c r="D259" i="3"/>
  <c r="D215" i="3"/>
  <c r="D157" i="3"/>
  <c r="D76" i="3"/>
  <c r="D111" i="3"/>
  <c r="D84" i="3"/>
  <c r="D141" i="3"/>
  <c r="D134" i="3"/>
  <c r="D726" i="10"/>
  <c r="D585" i="10"/>
  <c r="D220" i="10"/>
  <c r="D155" i="10"/>
  <c r="D32" i="10"/>
  <c r="D22" i="10"/>
  <c r="D649" i="3"/>
  <c r="D571" i="3"/>
  <c r="D619" i="3"/>
  <c r="D788" i="3"/>
  <c r="D596" i="3"/>
  <c r="D984" i="3"/>
  <c r="D821" i="3"/>
  <c r="D824" i="3"/>
  <c r="D558" i="3"/>
  <c r="D840" i="3"/>
  <c r="D702" i="3"/>
  <c r="D300" i="3"/>
  <c r="D615" i="3"/>
  <c r="D373" i="3"/>
  <c r="D919" i="3"/>
  <c r="D353" i="3"/>
  <c r="D486" i="3"/>
  <c r="D381" i="3"/>
  <c r="D161" i="3"/>
  <c r="D283" i="3"/>
  <c r="D193" i="3"/>
  <c r="D242" i="3"/>
  <c r="D295" i="3"/>
  <c r="D172" i="3"/>
  <c r="D148" i="3"/>
  <c r="D72" i="3"/>
  <c r="D94" i="3"/>
  <c r="D37" i="3"/>
  <c r="D15" i="3"/>
  <c r="D135" i="3"/>
  <c r="D139" i="3"/>
  <c r="D118" i="3"/>
  <c r="E9" i="4" l="1"/>
  <c r="I9" i="4" s="1"/>
  <c r="D9" i="4"/>
  <c r="H9" i="4" s="1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AJ888" i="4"/>
  <c r="X671" i="4"/>
  <c r="Y671" i="4"/>
  <c r="AI671" i="4" s="1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K239" i="3"/>
  <c r="J239" i="3"/>
  <c r="I239" i="3"/>
  <c r="K326" i="3"/>
  <c r="J326" i="3"/>
  <c r="I326" i="3"/>
  <c r="K327" i="3"/>
  <c r="J327" i="3"/>
  <c r="I327" i="3"/>
  <c r="K292" i="3"/>
  <c r="J292" i="3"/>
  <c r="I292" i="3"/>
  <c r="K160" i="3"/>
  <c r="J160" i="3"/>
  <c r="I160" i="3"/>
  <c r="H160" i="3"/>
  <c r="F160" i="3"/>
  <c r="K211" i="3"/>
  <c r="J211" i="3"/>
  <c r="I211" i="3"/>
  <c r="F211" i="3"/>
  <c r="H211" i="3"/>
  <c r="K114" i="3"/>
  <c r="J114" i="3"/>
  <c r="I114" i="3"/>
  <c r="F114" i="3"/>
  <c r="H114" i="3"/>
  <c r="J54" i="3"/>
  <c r="K54" i="3"/>
  <c r="I54" i="3"/>
  <c r="H54" i="3"/>
  <c r="F54" i="3"/>
  <c r="J938" i="8"/>
  <c r="K938" i="8"/>
  <c r="J800" i="8"/>
  <c r="K800" i="8"/>
  <c r="J977" i="8"/>
  <c r="K977" i="8"/>
  <c r="I222" i="3"/>
  <c r="K222" i="3"/>
  <c r="J222" i="3"/>
  <c r="F222" i="3"/>
  <c r="H222" i="3"/>
  <c r="K307" i="3"/>
  <c r="J307" i="3"/>
  <c r="I307" i="3"/>
  <c r="K251" i="3"/>
  <c r="J251" i="3"/>
  <c r="I251" i="3"/>
  <c r="I294" i="3"/>
  <c r="K294" i="3"/>
  <c r="J294" i="3"/>
  <c r="H294" i="3"/>
  <c r="F294" i="3"/>
  <c r="K231" i="3"/>
  <c r="J231" i="3"/>
  <c r="I231" i="3"/>
  <c r="J287" i="3"/>
  <c r="K287" i="3"/>
  <c r="I287" i="3"/>
  <c r="K275" i="3"/>
  <c r="J275" i="3"/>
  <c r="I275" i="3"/>
  <c r="H275" i="3"/>
  <c r="F275" i="3"/>
  <c r="K346" i="3"/>
  <c r="J346" i="3"/>
  <c r="I346" i="3"/>
  <c r="F346" i="3"/>
  <c r="H346" i="3"/>
  <c r="K120" i="3"/>
  <c r="J120" i="3"/>
  <c r="I120" i="3"/>
  <c r="H120" i="3"/>
  <c r="F120" i="3"/>
  <c r="K191" i="3"/>
  <c r="J191" i="3"/>
  <c r="I191" i="3"/>
  <c r="K217" i="3"/>
  <c r="J217" i="3"/>
  <c r="I217" i="3"/>
  <c r="K174" i="3"/>
  <c r="J174" i="3"/>
  <c r="I174" i="3"/>
  <c r="K205" i="3"/>
  <c r="J205" i="3"/>
  <c r="I205" i="3"/>
  <c r="K118" i="3"/>
  <c r="J118" i="3"/>
  <c r="I118" i="3"/>
  <c r="F118" i="3"/>
  <c r="H118" i="3"/>
  <c r="J179" i="3"/>
  <c r="K179" i="3"/>
  <c r="I179" i="3"/>
  <c r="J910" i="8"/>
  <c r="K910" i="8"/>
  <c r="J870" i="8"/>
  <c r="K870" i="8"/>
  <c r="K767" i="8"/>
  <c r="J767" i="8"/>
  <c r="J151" i="3"/>
  <c r="K151" i="3"/>
  <c r="I151" i="3"/>
  <c r="J145" i="3"/>
  <c r="K145" i="3"/>
  <c r="H145" i="3"/>
  <c r="I145" i="3"/>
  <c r="F145" i="3"/>
  <c r="J142" i="3"/>
  <c r="K142" i="3"/>
  <c r="I142" i="3"/>
  <c r="F142" i="3"/>
  <c r="H142" i="3"/>
  <c r="J194" i="3"/>
  <c r="K194" i="3"/>
  <c r="I194" i="3"/>
  <c r="K185" i="3"/>
  <c r="J185" i="3"/>
  <c r="I185" i="3"/>
  <c r="K159" i="3"/>
  <c r="J159" i="3"/>
  <c r="H159" i="3"/>
  <c r="I159" i="3"/>
  <c r="F159" i="3"/>
  <c r="J115" i="3"/>
  <c r="K115" i="3"/>
  <c r="F115" i="3"/>
  <c r="I115" i="3"/>
  <c r="H115" i="3"/>
  <c r="J912" i="8"/>
  <c r="K912" i="8"/>
  <c r="K984" i="8"/>
  <c r="J984" i="8"/>
  <c r="K851" i="8"/>
  <c r="J851" i="8"/>
  <c r="J901" i="8"/>
  <c r="K901" i="8"/>
  <c r="K779" i="8"/>
  <c r="J779" i="8"/>
  <c r="J230" i="3"/>
  <c r="K230" i="3"/>
  <c r="I230" i="3"/>
  <c r="K223" i="3"/>
  <c r="J223" i="3"/>
  <c r="I223" i="3"/>
  <c r="J224" i="3"/>
  <c r="K224" i="3"/>
  <c r="I224" i="3"/>
  <c r="K308" i="3"/>
  <c r="J308" i="3"/>
  <c r="I308" i="3"/>
  <c r="K190" i="3"/>
  <c r="J190" i="3"/>
  <c r="I190" i="3"/>
  <c r="J181" i="3"/>
  <c r="K181" i="3"/>
  <c r="H181" i="3"/>
  <c r="F181" i="3"/>
  <c r="I181" i="3"/>
  <c r="J136" i="3"/>
  <c r="K136" i="3"/>
  <c r="H136" i="3"/>
  <c r="F136" i="3"/>
  <c r="I136" i="3"/>
  <c r="J188" i="3"/>
  <c r="K188" i="3"/>
  <c r="I188" i="3"/>
  <c r="J703" i="8"/>
  <c r="K703" i="8"/>
  <c r="J232" i="3"/>
  <c r="K232" i="3"/>
  <c r="I232" i="3"/>
  <c r="I271" i="3"/>
  <c r="K271" i="3"/>
  <c r="J271" i="3"/>
  <c r="F271" i="3"/>
  <c r="H271" i="3"/>
  <c r="J290" i="3"/>
  <c r="K290" i="3"/>
  <c r="I290" i="3"/>
  <c r="J332" i="3"/>
  <c r="K332" i="3"/>
  <c r="I332" i="3"/>
  <c r="K238" i="3"/>
  <c r="J238" i="3"/>
  <c r="I238" i="3"/>
  <c r="K265" i="3"/>
  <c r="J265" i="3"/>
  <c r="I265" i="3"/>
  <c r="K295" i="3"/>
  <c r="J295" i="3"/>
  <c r="I295" i="3"/>
  <c r="H295" i="3"/>
  <c r="F295" i="3"/>
  <c r="J337" i="3"/>
  <c r="K337" i="3"/>
  <c r="I337" i="3"/>
  <c r="J241" i="3"/>
  <c r="K241" i="3"/>
  <c r="I241" i="3"/>
  <c r="J270" i="3"/>
  <c r="K270" i="3"/>
  <c r="I270" i="3"/>
  <c r="I324" i="3"/>
  <c r="K324" i="3"/>
  <c r="J324" i="3"/>
  <c r="F324" i="3"/>
  <c r="H324" i="3"/>
  <c r="K229" i="3"/>
  <c r="J229" i="3"/>
  <c r="I229" i="3"/>
  <c r="K245" i="3"/>
  <c r="J245" i="3"/>
  <c r="I245" i="3"/>
  <c r="J319" i="3"/>
  <c r="K319" i="3"/>
  <c r="I319" i="3"/>
  <c r="J283" i="3"/>
  <c r="K283" i="3"/>
  <c r="I283" i="3"/>
  <c r="I341" i="3"/>
  <c r="K341" i="3"/>
  <c r="J341" i="3"/>
  <c r="F341" i="3"/>
  <c r="H341" i="3"/>
  <c r="J183" i="3"/>
  <c r="K183" i="3"/>
  <c r="I183" i="3"/>
  <c r="K162" i="3"/>
  <c r="J162" i="3"/>
  <c r="H162" i="3"/>
  <c r="I162" i="3"/>
  <c r="F162" i="3"/>
  <c r="K141" i="3"/>
  <c r="J141" i="3"/>
  <c r="F141" i="3"/>
  <c r="H141" i="3"/>
  <c r="I141" i="3"/>
  <c r="J140" i="3"/>
  <c r="K140" i="3"/>
  <c r="F140" i="3"/>
  <c r="I140" i="3"/>
  <c r="H140" i="3"/>
  <c r="K199" i="3"/>
  <c r="J199" i="3"/>
  <c r="I199" i="3"/>
  <c r="K195" i="3"/>
  <c r="J195" i="3"/>
  <c r="H195" i="3"/>
  <c r="F195" i="3"/>
  <c r="I195" i="3"/>
  <c r="J989" i="8"/>
  <c r="K989" i="8"/>
  <c r="J922" i="8"/>
  <c r="K922" i="8"/>
  <c r="K791" i="8"/>
  <c r="J791" i="8"/>
  <c r="J898" i="8"/>
  <c r="K898" i="8"/>
  <c r="K871" i="3"/>
  <c r="I871" i="3"/>
  <c r="H871" i="3"/>
  <c r="J871" i="3"/>
  <c r="F871" i="3"/>
  <c r="K803" i="8"/>
  <c r="J803" i="8"/>
  <c r="J902" i="8"/>
  <c r="K902" i="8"/>
  <c r="J498" i="3"/>
  <c r="K498" i="3"/>
  <c r="I498" i="3"/>
  <c r="K847" i="3"/>
  <c r="F847" i="3"/>
  <c r="H847" i="3"/>
  <c r="I847" i="3"/>
  <c r="J847" i="3"/>
  <c r="J880" i="8"/>
  <c r="K880" i="8"/>
  <c r="J972" i="8"/>
  <c r="K972" i="8"/>
  <c r="K700" i="8"/>
  <c r="J700" i="8"/>
  <c r="K409" i="3"/>
  <c r="J409" i="3"/>
  <c r="I409" i="3"/>
  <c r="F409" i="3"/>
  <c r="H409" i="3"/>
  <c r="K384" i="3"/>
  <c r="J384" i="3"/>
  <c r="I384" i="3"/>
  <c r="J772" i="8"/>
  <c r="K772" i="8"/>
  <c r="K932" i="8"/>
  <c r="J932" i="8"/>
  <c r="K959" i="8"/>
  <c r="J959" i="8"/>
  <c r="J737" i="8"/>
  <c r="K737" i="8"/>
  <c r="I590" i="3"/>
  <c r="J590" i="3"/>
  <c r="K590" i="3"/>
  <c r="H590" i="3"/>
  <c r="F590" i="3"/>
  <c r="K817" i="8"/>
  <c r="J817" i="8"/>
  <c r="K908" i="8"/>
  <c r="J908" i="8"/>
  <c r="K110" i="3"/>
  <c r="J110" i="3"/>
  <c r="I110" i="3"/>
  <c r="H110" i="3"/>
  <c r="F110" i="3"/>
  <c r="J844" i="8"/>
  <c r="K844" i="8"/>
  <c r="K866" i="3"/>
  <c r="J866" i="3"/>
  <c r="I866" i="3"/>
  <c r="F866" i="3"/>
  <c r="H866" i="3"/>
  <c r="K860" i="8"/>
  <c r="J860" i="8"/>
  <c r="J818" i="8"/>
  <c r="K818" i="8"/>
  <c r="J736" i="8"/>
  <c r="K736" i="8"/>
  <c r="F40" i="3"/>
  <c r="K40" i="3"/>
  <c r="I40" i="3"/>
  <c r="H40" i="3"/>
  <c r="J40" i="3"/>
  <c r="J25" i="3"/>
  <c r="K25" i="3"/>
  <c r="J357" i="3"/>
  <c r="K357" i="3"/>
  <c r="I357" i="3"/>
  <c r="H357" i="3"/>
  <c r="F357" i="3"/>
  <c r="J423" i="3"/>
  <c r="K423" i="3"/>
  <c r="I423" i="3"/>
  <c r="J637" i="3"/>
  <c r="K637" i="3"/>
  <c r="I637" i="3"/>
  <c r="J376" i="3"/>
  <c r="K376" i="3"/>
  <c r="I376" i="3"/>
  <c r="J249" i="3"/>
  <c r="K249" i="3"/>
  <c r="I249" i="3"/>
  <c r="K221" i="3"/>
  <c r="J221" i="3"/>
  <c r="I221" i="3"/>
  <c r="J226" i="3"/>
  <c r="K226" i="3"/>
  <c r="I226" i="3"/>
  <c r="K227" i="3"/>
  <c r="J227" i="3"/>
  <c r="I227" i="3"/>
  <c r="J244" i="3"/>
  <c r="K244" i="3"/>
  <c r="I244" i="3"/>
  <c r="K311" i="3"/>
  <c r="J311" i="3"/>
  <c r="I311" i="3"/>
  <c r="K313" i="3"/>
  <c r="J313" i="3"/>
  <c r="I313" i="3"/>
  <c r="K317" i="3"/>
  <c r="J317" i="3"/>
  <c r="I317" i="3"/>
  <c r="K289" i="3"/>
  <c r="J289" i="3"/>
  <c r="I289" i="3"/>
  <c r="K276" i="3"/>
  <c r="J276" i="3"/>
  <c r="I276" i="3"/>
  <c r="K301" i="3"/>
  <c r="J301" i="3"/>
  <c r="I301" i="3"/>
  <c r="K284" i="3"/>
  <c r="J284" i="3"/>
  <c r="I284" i="3"/>
  <c r="K296" i="3"/>
  <c r="J296" i="3"/>
  <c r="I296" i="3"/>
  <c r="K299" i="3"/>
  <c r="J299" i="3"/>
  <c r="I299" i="3"/>
  <c r="J320" i="3"/>
  <c r="I320" i="3"/>
  <c r="K320" i="3"/>
  <c r="H320" i="3"/>
  <c r="F320" i="3"/>
  <c r="K253" i="3"/>
  <c r="J253" i="3"/>
  <c r="I253" i="3"/>
  <c r="J280" i="3"/>
  <c r="K280" i="3"/>
  <c r="H280" i="3"/>
  <c r="I280" i="3"/>
  <c r="J304" i="3"/>
  <c r="K304" i="3"/>
  <c r="I304" i="3"/>
  <c r="K322" i="3"/>
  <c r="J322" i="3"/>
  <c r="I322" i="3"/>
  <c r="K321" i="3"/>
  <c r="J321" i="3"/>
  <c r="I321" i="3"/>
  <c r="J323" i="3"/>
  <c r="K323" i="3"/>
  <c r="I323" i="3"/>
  <c r="K310" i="3"/>
  <c r="J310" i="3"/>
  <c r="I310" i="3"/>
  <c r="K252" i="3"/>
  <c r="J252" i="3"/>
  <c r="I252" i="3"/>
  <c r="K260" i="3"/>
  <c r="J260" i="3"/>
  <c r="I260" i="3"/>
  <c r="K269" i="3"/>
  <c r="J269" i="3"/>
  <c r="H269" i="3"/>
  <c r="I269" i="3"/>
  <c r="J316" i="3"/>
  <c r="K316" i="3"/>
  <c r="I316" i="3"/>
  <c r="I328" i="3"/>
  <c r="K328" i="3"/>
  <c r="J328" i="3"/>
  <c r="F328" i="3"/>
  <c r="H328" i="3"/>
  <c r="J303" i="3"/>
  <c r="K303" i="3"/>
  <c r="I303" i="3"/>
  <c r="K336" i="3"/>
  <c r="J336" i="3"/>
  <c r="I336" i="3"/>
  <c r="J345" i="3"/>
  <c r="K345" i="3"/>
  <c r="I345" i="3"/>
  <c r="K342" i="3"/>
  <c r="J342" i="3"/>
  <c r="I342" i="3"/>
  <c r="K334" i="3"/>
  <c r="J334" i="3"/>
  <c r="I334" i="3"/>
  <c r="H334" i="3"/>
  <c r="K216" i="3"/>
  <c r="J216" i="3"/>
  <c r="I216" i="3"/>
  <c r="K166" i="3"/>
  <c r="J166" i="3"/>
  <c r="I166" i="3"/>
  <c r="J113" i="3"/>
  <c r="K113" i="3"/>
  <c r="I113" i="3"/>
  <c r="F113" i="3"/>
  <c r="H113" i="3"/>
  <c r="J200" i="3"/>
  <c r="K200" i="3"/>
  <c r="I200" i="3"/>
  <c r="K130" i="3"/>
  <c r="J130" i="3"/>
  <c r="H130" i="3"/>
  <c r="F130" i="3"/>
  <c r="I130" i="3"/>
  <c r="J209" i="3"/>
  <c r="K209" i="3"/>
  <c r="I209" i="3"/>
  <c r="J144" i="3"/>
  <c r="K144" i="3"/>
  <c r="F144" i="3"/>
  <c r="H144" i="3"/>
  <c r="I144" i="3"/>
  <c r="J208" i="3"/>
  <c r="K208" i="3"/>
  <c r="I208" i="3"/>
  <c r="I184" i="3"/>
  <c r="H184" i="3"/>
  <c r="J184" i="3"/>
  <c r="K184" i="3"/>
  <c r="F184" i="3"/>
  <c r="K192" i="3"/>
  <c r="J192" i="3"/>
  <c r="I192" i="3"/>
  <c r="J146" i="3"/>
  <c r="K146" i="3"/>
  <c r="H146" i="3"/>
  <c r="F146" i="3"/>
  <c r="I146" i="3"/>
  <c r="J149" i="3"/>
  <c r="K149" i="3"/>
  <c r="I149" i="3"/>
  <c r="K193" i="3"/>
  <c r="J193" i="3"/>
  <c r="I193" i="3"/>
  <c r="K212" i="3"/>
  <c r="J212" i="3"/>
  <c r="I212" i="3"/>
  <c r="J215" i="3"/>
  <c r="K215" i="3"/>
  <c r="I215" i="3"/>
  <c r="J155" i="3"/>
  <c r="K155" i="3"/>
  <c r="I155" i="3"/>
  <c r="J154" i="3"/>
  <c r="K154" i="3"/>
  <c r="H154" i="3"/>
  <c r="I154" i="3"/>
  <c r="F154" i="3"/>
  <c r="K147" i="3"/>
  <c r="J147" i="3"/>
  <c r="I147" i="3"/>
  <c r="K201" i="3"/>
  <c r="J201" i="3"/>
  <c r="I201" i="3"/>
  <c r="K171" i="3"/>
  <c r="J171" i="3"/>
  <c r="I171" i="3"/>
  <c r="K143" i="3"/>
  <c r="J143" i="3"/>
  <c r="F143" i="3"/>
  <c r="I143" i="3"/>
  <c r="H143" i="3"/>
  <c r="J156" i="3"/>
  <c r="K156" i="3"/>
  <c r="I156" i="3"/>
  <c r="H156" i="3"/>
  <c r="F156" i="3"/>
  <c r="J138" i="3"/>
  <c r="K138" i="3"/>
  <c r="H138" i="3"/>
  <c r="F138" i="3"/>
  <c r="I138" i="3"/>
  <c r="J202" i="3"/>
  <c r="K202" i="3"/>
  <c r="I202" i="3"/>
  <c r="J163" i="3"/>
  <c r="K163" i="3"/>
  <c r="I163" i="3"/>
  <c r="K137" i="3"/>
  <c r="J137" i="3"/>
  <c r="I137" i="3"/>
  <c r="H137" i="3"/>
  <c r="F137" i="3"/>
  <c r="J734" i="8"/>
  <c r="K734" i="8"/>
  <c r="J925" i="8"/>
  <c r="K925" i="8"/>
  <c r="K933" i="8"/>
  <c r="J933" i="8"/>
  <c r="J773" i="3"/>
  <c r="K773" i="3"/>
  <c r="I773" i="3"/>
  <c r="F773" i="3"/>
  <c r="H773" i="3"/>
  <c r="K471" i="3"/>
  <c r="J471" i="3"/>
  <c r="I471" i="3"/>
  <c r="J728" i="8"/>
  <c r="K728" i="8"/>
  <c r="J854" i="8"/>
  <c r="K854" i="8"/>
  <c r="J875" i="8"/>
  <c r="K875" i="8"/>
  <c r="J893" i="8"/>
  <c r="K893" i="8"/>
  <c r="J913" i="3"/>
  <c r="I913" i="3"/>
  <c r="F913" i="3"/>
  <c r="K913" i="3"/>
  <c r="H913" i="3"/>
  <c r="K810" i="3"/>
  <c r="I810" i="3"/>
  <c r="J810" i="3"/>
  <c r="F810" i="3"/>
  <c r="H810" i="3"/>
  <c r="J804" i="8"/>
  <c r="K804" i="8"/>
  <c r="K726" i="8"/>
  <c r="J726" i="8"/>
  <c r="K651" i="3"/>
  <c r="J651" i="3"/>
  <c r="F651" i="3"/>
  <c r="I651" i="3"/>
  <c r="H651" i="3"/>
  <c r="J774" i="8"/>
  <c r="K774" i="8"/>
  <c r="K983" i="8"/>
  <c r="J983" i="8"/>
  <c r="J964" i="8"/>
  <c r="K964" i="8"/>
  <c r="K809" i="8"/>
  <c r="J809" i="8"/>
  <c r="K707" i="8"/>
  <c r="J707" i="8"/>
  <c r="J784" i="8"/>
  <c r="K784" i="8"/>
  <c r="K919" i="3"/>
  <c r="H919" i="3"/>
  <c r="F919" i="3"/>
  <c r="I919" i="3"/>
  <c r="J919" i="3"/>
  <c r="J614" i="3"/>
  <c r="I614" i="3"/>
  <c r="K614" i="3"/>
  <c r="H614" i="3"/>
  <c r="F614" i="3"/>
  <c r="K918" i="8"/>
  <c r="J918" i="8"/>
  <c r="J967" i="8"/>
  <c r="K967" i="8"/>
  <c r="J845" i="8"/>
  <c r="K845" i="8"/>
  <c r="K874" i="8"/>
  <c r="J874" i="8"/>
  <c r="K659" i="3"/>
  <c r="J659" i="3"/>
  <c r="F659" i="3"/>
  <c r="H659" i="3"/>
  <c r="I659" i="3"/>
  <c r="K416" i="3"/>
  <c r="J416" i="3"/>
  <c r="I416" i="3"/>
  <c r="K801" i="8"/>
  <c r="J801" i="8"/>
  <c r="J781" i="8"/>
  <c r="K781" i="8"/>
  <c r="K862" i="8"/>
  <c r="J862" i="8"/>
  <c r="J748" i="8"/>
  <c r="K748" i="8"/>
  <c r="I733" i="3"/>
  <c r="K733" i="3"/>
  <c r="J733" i="3"/>
  <c r="H733" i="3"/>
  <c r="F733" i="3"/>
  <c r="K889" i="8"/>
  <c r="J889" i="8"/>
  <c r="K852" i="8"/>
  <c r="J852" i="8"/>
  <c r="J647" i="3"/>
  <c r="K647" i="3"/>
  <c r="I647" i="3"/>
  <c r="J459" i="3"/>
  <c r="K459" i="3"/>
  <c r="I459" i="3"/>
  <c r="K395" i="3"/>
  <c r="J395" i="3"/>
  <c r="I395" i="3"/>
  <c r="K887" i="8"/>
  <c r="J887" i="8"/>
  <c r="J866" i="8"/>
  <c r="K866" i="8"/>
  <c r="K830" i="8"/>
  <c r="J830" i="8"/>
  <c r="I786" i="3"/>
  <c r="J786" i="3"/>
  <c r="K786" i="3"/>
  <c r="H786" i="3"/>
  <c r="F786" i="3"/>
  <c r="K679" i="3"/>
  <c r="J679" i="3"/>
  <c r="F679" i="3"/>
  <c r="H679" i="3"/>
  <c r="I679" i="3"/>
  <c r="J791" i="3"/>
  <c r="K791" i="3"/>
  <c r="I791" i="3"/>
  <c r="H791" i="3"/>
  <c r="F791" i="3"/>
  <c r="J668" i="3"/>
  <c r="K668" i="3"/>
  <c r="F668" i="3"/>
  <c r="H668" i="3"/>
  <c r="K98" i="3"/>
  <c r="J98" i="3"/>
  <c r="I98" i="3"/>
  <c r="F98" i="3"/>
  <c r="H98" i="3"/>
  <c r="J333" i="3"/>
  <c r="K333" i="3"/>
  <c r="I333" i="3"/>
  <c r="K250" i="3"/>
  <c r="J250" i="3"/>
  <c r="I250" i="3"/>
  <c r="K243" i="3"/>
  <c r="J243" i="3"/>
  <c r="I243" i="3"/>
  <c r="K305" i="3"/>
  <c r="J305" i="3"/>
  <c r="I305" i="3"/>
  <c r="J248" i="3"/>
  <c r="K248" i="3"/>
  <c r="I248" i="3"/>
  <c r="K268" i="3"/>
  <c r="J268" i="3"/>
  <c r="I268" i="3"/>
  <c r="J302" i="3"/>
  <c r="K302" i="3"/>
  <c r="I302" i="3"/>
  <c r="K293" i="3"/>
  <c r="J293" i="3"/>
  <c r="I293" i="3"/>
  <c r="K257" i="3"/>
  <c r="J257" i="3"/>
  <c r="I257" i="3"/>
  <c r="J240" i="3"/>
  <c r="K240" i="3"/>
  <c r="I240" i="3"/>
  <c r="J330" i="3"/>
  <c r="K330" i="3"/>
  <c r="I330" i="3"/>
  <c r="J254" i="3"/>
  <c r="K254" i="3"/>
  <c r="I254" i="3"/>
  <c r="J314" i="3"/>
  <c r="K314" i="3"/>
  <c r="I314" i="3"/>
  <c r="K343" i="3"/>
  <c r="J343" i="3"/>
  <c r="I343" i="3"/>
  <c r="J339" i="3"/>
  <c r="K339" i="3"/>
  <c r="I339" i="3"/>
  <c r="K206" i="3"/>
  <c r="I206" i="3"/>
  <c r="J206" i="3"/>
  <c r="F206" i="3"/>
  <c r="H206" i="3"/>
  <c r="K218" i="3"/>
  <c r="J218" i="3"/>
  <c r="I218" i="3"/>
  <c r="J119" i="3"/>
  <c r="K119" i="3"/>
  <c r="F119" i="3"/>
  <c r="I119" i="3"/>
  <c r="H119" i="3"/>
  <c r="K127" i="3"/>
  <c r="J127" i="3"/>
  <c r="I127" i="3"/>
  <c r="H127" i="3"/>
  <c r="F127" i="3"/>
  <c r="J186" i="3"/>
  <c r="K186" i="3"/>
  <c r="I186" i="3"/>
  <c r="J167" i="3"/>
  <c r="K167" i="3"/>
  <c r="I167" i="3"/>
  <c r="J165" i="3"/>
  <c r="K165" i="3"/>
  <c r="F165" i="3"/>
  <c r="I165" i="3"/>
  <c r="H165" i="3"/>
  <c r="K176" i="3"/>
  <c r="I176" i="3"/>
  <c r="J176" i="3"/>
  <c r="H176" i="3"/>
  <c r="F176" i="3"/>
  <c r="K214" i="3"/>
  <c r="J214" i="3"/>
  <c r="I214" i="3"/>
  <c r="J150" i="3"/>
  <c r="K150" i="3"/>
  <c r="I150" i="3"/>
  <c r="J198" i="3"/>
  <c r="K198" i="3"/>
  <c r="I198" i="3"/>
  <c r="K168" i="3"/>
  <c r="J168" i="3"/>
  <c r="F168" i="3"/>
  <c r="I168" i="3"/>
  <c r="H168" i="3"/>
  <c r="K770" i="8"/>
  <c r="J770" i="8"/>
  <c r="J391" i="3"/>
  <c r="K391" i="3"/>
  <c r="I391" i="3"/>
  <c r="J823" i="8"/>
  <c r="K823" i="8"/>
  <c r="J720" i="8"/>
  <c r="K720" i="8"/>
  <c r="J834" i="3"/>
  <c r="K834" i="3"/>
  <c r="I834" i="3"/>
  <c r="K890" i="8"/>
  <c r="J890" i="8"/>
  <c r="J486" i="3"/>
  <c r="I486" i="3"/>
  <c r="K486" i="3"/>
  <c r="H486" i="3"/>
  <c r="F486" i="3"/>
  <c r="K765" i="8"/>
  <c r="J765" i="8"/>
  <c r="K979" i="8"/>
  <c r="J979" i="8"/>
  <c r="J839" i="8"/>
  <c r="K839" i="8"/>
  <c r="J900" i="8"/>
  <c r="K900" i="8"/>
  <c r="J991" i="8"/>
  <c r="K991" i="8"/>
  <c r="K721" i="8"/>
  <c r="J721" i="8"/>
  <c r="K961" i="8"/>
  <c r="J961" i="8"/>
  <c r="K920" i="8"/>
  <c r="J920" i="8"/>
  <c r="J985" i="8"/>
  <c r="K985" i="8"/>
  <c r="K916" i="8"/>
  <c r="J916" i="8"/>
  <c r="K919" i="8"/>
  <c r="J919" i="8"/>
  <c r="J730" i="3"/>
  <c r="K730" i="3"/>
  <c r="I730" i="3"/>
  <c r="K1001" i="8"/>
  <c r="J1001" i="8"/>
  <c r="K944" i="8"/>
  <c r="J944" i="8"/>
  <c r="J723" i="8"/>
  <c r="K723" i="8"/>
  <c r="K729" i="8"/>
  <c r="J729" i="8"/>
  <c r="J532" i="3"/>
  <c r="K532" i="3"/>
  <c r="I532" i="3"/>
  <c r="F532" i="3"/>
  <c r="H532" i="3"/>
  <c r="J426" i="3"/>
  <c r="K426" i="3"/>
  <c r="I426" i="3"/>
  <c r="K788" i="8"/>
  <c r="J788" i="8"/>
  <c r="J780" i="8"/>
  <c r="K780" i="8"/>
  <c r="J764" i="8"/>
  <c r="K764" i="8"/>
  <c r="K883" i="8"/>
  <c r="J883" i="8"/>
  <c r="K631" i="3"/>
  <c r="J631" i="3"/>
  <c r="I631" i="3"/>
  <c r="K743" i="8"/>
  <c r="J743" i="8"/>
  <c r="J869" i="8"/>
  <c r="K869" i="8"/>
  <c r="F909" i="3"/>
  <c r="I909" i="3"/>
  <c r="H909" i="3"/>
  <c r="K909" i="3"/>
  <c r="J909" i="3"/>
  <c r="K965" i="8"/>
  <c r="J965" i="8"/>
  <c r="K988" i="8"/>
  <c r="J988" i="8"/>
  <c r="J954" i="8"/>
  <c r="K954" i="8"/>
  <c r="J709" i="3"/>
  <c r="I709" i="3"/>
  <c r="K709" i="3"/>
  <c r="F709" i="3"/>
  <c r="H709" i="3"/>
  <c r="J808" i="8"/>
  <c r="K808" i="8"/>
  <c r="K766" i="8"/>
  <c r="J766" i="8"/>
  <c r="J861" i="8"/>
  <c r="K861" i="8"/>
  <c r="K810" i="8"/>
  <c r="J810" i="8"/>
  <c r="I915" i="3"/>
  <c r="H915" i="3"/>
  <c r="K915" i="3"/>
  <c r="J915" i="3"/>
  <c r="F915" i="3"/>
  <c r="K902" i="3"/>
  <c r="I902" i="3"/>
  <c r="H902" i="3"/>
  <c r="F902" i="3"/>
  <c r="J902" i="3"/>
  <c r="K800" i="3"/>
  <c r="J800" i="3"/>
  <c r="I800" i="3"/>
  <c r="I519" i="3"/>
  <c r="K519" i="3"/>
  <c r="J519" i="3"/>
  <c r="H519" i="3"/>
  <c r="F519" i="3"/>
  <c r="K684" i="3"/>
  <c r="J684" i="3"/>
  <c r="I684" i="3"/>
  <c r="K847" i="8"/>
  <c r="J847" i="8"/>
  <c r="K535" i="3"/>
  <c r="I535" i="3"/>
  <c r="J535" i="3"/>
  <c r="H535" i="3"/>
  <c r="F535" i="3"/>
  <c r="J747" i="8"/>
  <c r="K747" i="8"/>
  <c r="J263" i="3"/>
  <c r="K263" i="3"/>
  <c r="I263" i="3"/>
  <c r="K236" i="3"/>
  <c r="J236" i="3"/>
  <c r="I236" i="3"/>
  <c r="K261" i="3"/>
  <c r="J261" i="3"/>
  <c r="I261" i="3"/>
  <c r="K246" i="3"/>
  <c r="J246" i="3"/>
  <c r="I246" i="3"/>
  <c r="J262" i="3"/>
  <c r="K262" i="3"/>
  <c r="H262" i="3"/>
  <c r="I262" i="3"/>
  <c r="F262" i="3"/>
  <c r="J285" i="3"/>
  <c r="K285" i="3"/>
  <c r="I285" i="3"/>
  <c r="J286" i="3"/>
  <c r="K286" i="3"/>
  <c r="I286" i="3"/>
  <c r="K274" i="3"/>
  <c r="J274" i="3"/>
  <c r="I274" i="3"/>
  <c r="J300" i="3"/>
  <c r="K300" i="3"/>
  <c r="I300" i="3"/>
  <c r="K220" i="3"/>
  <c r="J220" i="3"/>
  <c r="I220" i="3"/>
  <c r="K306" i="3"/>
  <c r="J306" i="3"/>
  <c r="I306" i="3"/>
  <c r="F306" i="3"/>
  <c r="H306" i="3"/>
  <c r="J282" i="3"/>
  <c r="K282" i="3"/>
  <c r="I282" i="3"/>
  <c r="K235" i="3"/>
  <c r="J235" i="3"/>
  <c r="I235" i="3"/>
  <c r="J329" i="3"/>
  <c r="K329" i="3"/>
  <c r="I329" i="3"/>
  <c r="J309" i="3"/>
  <c r="K309" i="3"/>
  <c r="I309" i="3"/>
  <c r="J281" i="3"/>
  <c r="K281" i="3"/>
  <c r="I281" i="3"/>
  <c r="J335" i="3"/>
  <c r="K335" i="3"/>
  <c r="I335" i="3"/>
  <c r="F112" i="3"/>
  <c r="I112" i="3"/>
  <c r="H112" i="3"/>
  <c r="K112" i="3"/>
  <c r="J112" i="3"/>
  <c r="J164" i="3"/>
  <c r="K164" i="3"/>
  <c r="I164" i="3"/>
  <c r="K148" i="3"/>
  <c r="J148" i="3"/>
  <c r="I148" i="3"/>
  <c r="J131" i="3"/>
  <c r="K131" i="3"/>
  <c r="H131" i="3"/>
  <c r="I131" i="3"/>
  <c r="F131" i="3"/>
  <c r="J125" i="3"/>
  <c r="K125" i="3"/>
  <c r="I125" i="3"/>
  <c r="H125" i="3"/>
  <c r="F125" i="3"/>
  <c r="K189" i="3"/>
  <c r="J189" i="3"/>
  <c r="I189" i="3"/>
  <c r="J121" i="3"/>
  <c r="K121" i="3"/>
  <c r="H121" i="3"/>
  <c r="I121" i="3"/>
  <c r="F121" i="3"/>
  <c r="K177" i="3"/>
  <c r="J177" i="3"/>
  <c r="I177" i="3"/>
  <c r="F177" i="3"/>
  <c r="H177" i="3"/>
  <c r="K204" i="3"/>
  <c r="J204" i="3"/>
  <c r="I204" i="3"/>
  <c r="J117" i="3"/>
  <c r="K117" i="3"/>
  <c r="I117" i="3"/>
  <c r="F117" i="3"/>
  <c r="H117" i="3"/>
  <c r="I175" i="3"/>
  <c r="K175" i="3"/>
  <c r="J175" i="3"/>
  <c r="K197" i="3"/>
  <c r="J197" i="3"/>
  <c r="I197" i="3"/>
  <c r="J135" i="3"/>
  <c r="K135" i="3"/>
  <c r="I135" i="3"/>
  <c r="F135" i="3"/>
  <c r="H135" i="3"/>
  <c r="K134" i="3"/>
  <c r="F134" i="3"/>
  <c r="J134" i="3"/>
  <c r="I134" i="3"/>
  <c r="H134" i="3"/>
  <c r="F157" i="3"/>
  <c r="J157" i="3"/>
  <c r="K157" i="3"/>
  <c r="I157" i="3"/>
  <c r="H157" i="3"/>
  <c r="K796" i="8"/>
  <c r="J796" i="8"/>
  <c r="K776" i="3"/>
  <c r="J776" i="3"/>
  <c r="I776" i="3"/>
  <c r="K963" i="8"/>
  <c r="J963" i="8"/>
  <c r="K924" i="8"/>
  <c r="J924" i="8"/>
  <c r="K228" i="3"/>
  <c r="J228" i="3"/>
  <c r="I228" i="3"/>
  <c r="K219" i="3"/>
  <c r="J219" i="3"/>
  <c r="I219" i="3"/>
  <c r="K259" i="3"/>
  <c r="J259" i="3"/>
  <c r="I259" i="3"/>
  <c r="J233" i="3"/>
  <c r="K233" i="3"/>
  <c r="I233" i="3"/>
  <c r="K297" i="3"/>
  <c r="J297" i="3"/>
  <c r="I297" i="3"/>
  <c r="K266" i="3"/>
  <c r="J266" i="3"/>
  <c r="I266" i="3"/>
  <c r="I318" i="3"/>
  <c r="J318" i="3"/>
  <c r="K318" i="3"/>
  <c r="H318" i="3"/>
  <c r="F318" i="3"/>
  <c r="J325" i="3"/>
  <c r="K325" i="3"/>
  <c r="I325" i="3"/>
  <c r="J247" i="3"/>
  <c r="K247" i="3"/>
  <c r="I247" i="3"/>
  <c r="J264" i="3"/>
  <c r="K264" i="3"/>
  <c r="I264" i="3"/>
  <c r="K312" i="3"/>
  <c r="J312" i="3"/>
  <c r="I312" i="3"/>
  <c r="K288" i="3"/>
  <c r="J288" i="3"/>
  <c r="I288" i="3"/>
  <c r="I273" i="3"/>
  <c r="K273" i="3"/>
  <c r="J273" i="3"/>
  <c r="H273" i="3"/>
  <c r="F273" i="3"/>
  <c r="J277" i="3"/>
  <c r="K277" i="3"/>
  <c r="I277" i="3"/>
  <c r="J278" i="3"/>
  <c r="K278" i="3"/>
  <c r="I278" i="3"/>
  <c r="J225" i="3"/>
  <c r="K225" i="3"/>
  <c r="I225" i="3"/>
  <c r="I255" i="3"/>
  <c r="K255" i="3"/>
  <c r="J255" i="3"/>
  <c r="F255" i="3"/>
  <c r="H255" i="3"/>
  <c r="K234" i="3"/>
  <c r="J234" i="3"/>
  <c r="I234" i="3"/>
  <c r="J256" i="3"/>
  <c r="K256" i="3"/>
  <c r="I256" i="3"/>
  <c r="K272" i="3"/>
  <c r="J272" i="3"/>
  <c r="I272" i="3"/>
  <c r="K237" i="3"/>
  <c r="J237" i="3"/>
  <c r="I237" i="3"/>
  <c r="K242" i="3"/>
  <c r="J242" i="3"/>
  <c r="I242" i="3"/>
  <c r="K258" i="3"/>
  <c r="J258" i="3"/>
  <c r="I258" i="3"/>
  <c r="K279" i="3"/>
  <c r="I279" i="3"/>
  <c r="J279" i="3"/>
  <c r="H279" i="3"/>
  <c r="F279" i="3"/>
  <c r="K267" i="3"/>
  <c r="J267" i="3"/>
  <c r="I267" i="3"/>
  <c r="K315" i="3"/>
  <c r="J315" i="3"/>
  <c r="I315" i="3"/>
  <c r="J331" i="3"/>
  <c r="K331" i="3"/>
  <c r="I331" i="3"/>
  <c r="K291" i="3"/>
  <c r="J291" i="3"/>
  <c r="I291" i="3"/>
  <c r="F291" i="3"/>
  <c r="H291" i="3"/>
  <c r="J298" i="3"/>
  <c r="K298" i="3"/>
  <c r="I298" i="3"/>
  <c r="F298" i="3"/>
  <c r="H298" i="3"/>
  <c r="K338" i="3"/>
  <c r="J338" i="3"/>
  <c r="H338" i="3"/>
  <c r="I338" i="3"/>
  <c r="K340" i="3"/>
  <c r="I340" i="3"/>
  <c r="J340" i="3"/>
  <c r="H340" i="3"/>
  <c r="F340" i="3"/>
  <c r="K344" i="3"/>
  <c r="J344" i="3"/>
  <c r="I344" i="3"/>
  <c r="J128" i="3"/>
  <c r="I128" i="3"/>
  <c r="K128" i="3"/>
  <c r="H128" i="3"/>
  <c r="F128" i="3"/>
  <c r="K122" i="3"/>
  <c r="J122" i="3"/>
  <c r="I122" i="3"/>
  <c r="F122" i="3"/>
  <c r="H122" i="3"/>
  <c r="K161" i="3"/>
  <c r="J161" i="3"/>
  <c r="H161" i="3"/>
  <c r="I161" i="3"/>
  <c r="F161" i="3"/>
  <c r="K152" i="3"/>
  <c r="J152" i="3"/>
  <c r="F152" i="3"/>
  <c r="I152" i="3"/>
  <c r="H152" i="3"/>
  <c r="K126" i="3"/>
  <c r="J126" i="3"/>
  <c r="F126" i="3"/>
  <c r="I126" i="3"/>
  <c r="H126" i="3"/>
  <c r="J210" i="3"/>
  <c r="K210" i="3"/>
  <c r="I210" i="3"/>
  <c r="K124" i="3"/>
  <c r="J124" i="3"/>
  <c r="I124" i="3"/>
  <c r="H124" i="3"/>
  <c r="F124" i="3"/>
  <c r="J123" i="3"/>
  <c r="K123" i="3"/>
  <c r="I123" i="3"/>
  <c r="F123" i="3"/>
  <c r="H123" i="3"/>
  <c r="J153" i="3"/>
  <c r="K153" i="3"/>
  <c r="F153" i="3"/>
  <c r="I153" i="3"/>
  <c r="H153" i="3"/>
  <c r="J203" i="3"/>
  <c r="K203" i="3"/>
  <c r="I203" i="3"/>
  <c r="K158" i="3"/>
  <c r="J158" i="3"/>
  <c r="I158" i="3"/>
  <c r="J133" i="3"/>
  <c r="K133" i="3"/>
  <c r="H133" i="3"/>
  <c r="F133" i="3"/>
  <c r="I133" i="3"/>
  <c r="K178" i="3"/>
  <c r="J178" i="3"/>
  <c r="I178" i="3"/>
  <c r="H178" i="3"/>
  <c r="F178" i="3"/>
  <c r="J173" i="3"/>
  <c r="K173" i="3"/>
  <c r="I173" i="3"/>
  <c r="F173" i="3"/>
  <c r="H173" i="3"/>
  <c r="K196" i="3"/>
  <c r="J196" i="3"/>
  <c r="I196" i="3"/>
  <c r="J180" i="3"/>
  <c r="K180" i="3"/>
  <c r="I180" i="3"/>
  <c r="J132" i="3"/>
  <c r="K132" i="3"/>
  <c r="H132" i="3"/>
  <c r="I132" i="3"/>
  <c r="F132" i="3"/>
  <c r="K207" i="3"/>
  <c r="J207" i="3"/>
  <c r="I207" i="3"/>
  <c r="J213" i="3"/>
  <c r="K213" i="3"/>
  <c r="I213" i="3"/>
  <c r="J182" i="3"/>
  <c r="K182" i="3"/>
  <c r="I182" i="3"/>
  <c r="J170" i="3"/>
  <c r="K170" i="3"/>
  <c r="I170" i="3"/>
  <c r="J129" i="3"/>
  <c r="K129" i="3"/>
  <c r="F129" i="3"/>
  <c r="H129" i="3"/>
  <c r="I129" i="3"/>
  <c r="J169" i="3"/>
  <c r="K169" i="3"/>
  <c r="H169" i="3"/>
  <c r="F169" i="3"/>
  <c r="I169" i="3"/>
  <c r="K116" i="3"/>
  <c r="J116" i="3"/>
  <c r="F116" i="3"/>
  <c r="I116" i="3"/>
  <c r="H116" i="3"/>
  <c r="J187" i="3"/>
  <c r="K187" i="3"/>
  <c r="I187" i="3"/>
  <c r="J139" i="3"/>
  <c r="K139" i="3"/>
  <c r="F139" i="3"/>
  <c r="I139" i="3"/>
  <c r="H139" i="3"/>
  <c r="K172" i="3"/>
  <c r="J172" i="3"/>
  <c r="H172" i="3"/>
  <c r="I172" i="3"/>
  <c r="F172" i="3"/>
  <c r="K795" i="8"/>
  <c r="J795" i="8"/>
  <c r="K37" i="3"/>
  <c r="J37" i="3"/>
  <c r="K826" i="8"/>
  <c r="J826" i="8"/>
  <c r="K699" i="8"/>
  <c r="J699" i="8"/>
  <c r="J787" i="8"/>
  <c r="K787" i="8"/>
  <c r="J720" i="3"/>
  <c r="I720" i="3"/>
  <c r="K720" i="3"/>
  <c r="F720" i="3"/>
  <c r="H720" i="3"/>
  <c r="J730" i="8"/>
  <c r="K730" i="8"/>
  <c r="K953" i="8"/>
  <c r="J953" i="8"/>
  <c r="K750" i="3"/>
  <c r="J750" i="3"/>
  <c r="H750" i="3"/>
  <c r="F750" i="3"/>
  <c r="I750" i="3"/>
  <c r="K799" i="8"/>
  <c r="J799" i="8"/>
  <c r="K556" i="3"/>
  <c r="J556" i="3"/>
  <c r="I556" i="3"/>
  <c r="J891" i="8"/>
  <c r="K891" i="8"/>
  <c r="J807" i="8"/>
  <c r="K807" i="8"/>
  <c r="K754" i="8"/>
  <c r="J754" i="8"/>
  <c r="K750" i="8"/>
  <c r="J750" i="8"/>
  <c r="K696" i="8"/>
  <c r="J696" i="8"/>
  <c r="K615" i="3"/>
  <c r="J615" i="3"/>
  <c r="I615" i="3"/>
  <c r="K858" i="8"/>
  <c r="J858" i="8"/>
  <c r="J966" i="8"/>
  <c r="K966" i="8"/>
  <c r="J838" i="8"/>
  <c r="K838" i="8"/>
  <c r="K837" i="8"/>
  <c r="J837" i="8"/>
  <c r="J873" i="8"/>
  <c r="K873" i="8"/>
  <c r="J917" i="8"/>
  <c r="K917" i="8"/>
  <c r="H894" i="3"/>
  <c r="K894" i="3"/>
  <c r="J894" i="3"/>
  <c r="I894" i="3"/>
  <c r="F894" i="3"/>
  <c r="J411" i="3"/>
  <c r="K411" i="3"/>
  <c r="I411" i="3"/>
  <c r="J722" i="8"/>
  <c r="K722" i="8"/>
  <c r="K831" i="8"/>
  <c r="J831" i="8"/>
  <c r="J877" i="8"/>
  <c r="K877" i="8"/>
  <c r="J913" i="8"/>
  <c r="K913" i="8"/>
  <c r="J979" i="3"/>
  <c r="I979" i="3"/>
  <c r="H979" i="3"/>
  <c r="K979" i="3"/>
  <c r="F979" i="3"/>
  <c r="J422" i="3"/>
  <c r="K422" i="3"/>
  <c r="I422" i="3"/>
  <c r="F422" i="3"/>
  <c r="H422" i="3"/>
  <c r="J702" i="3"/>
  <c r="K702" i="3"/>
  <c r="I702" i="3"/>
  <c r="J941" i="8"/>
  <c r="K941" i="8"/>
  <c r="J929" i="8"/>
  <c r="K929" i="8"/>
  <c r="J706" i="8"/>
  <c r="K706" i="8"/>
  <c r="K775" i="8"/>
  <c r="J775" i="8"/>
  <c r="K562" i="3"/>
  <c r="I562" i="3"/>
  <c r="J562" i="3"/>
  <c r="F562" i="3"/>
  <c r="H562" i="3"/>
  <c r="K99" i="3"/>
  <c r="J99" i="3"/>
  <c r="K618" i="3"/>
  <c r="J618" i="3"/>
  <c r="I618" i="3"/>
  <c r="F618" i="3"/>
  <c r="H618" i="3"/>
  <c r="J827" i="8"/>
  <c r="K827" i="8"/>
  <c r="K836" i="8"/>
  <c r="J836" i="8"/>
  <c r="F998" i="3"/>
  <c r="I998" i="3"/>
  <c r="J998" i="3"/>
  <c r="K998" i="3"/>
  <c r="H998" i="3"/>
  <c r="K512" i="3"/>
  <c r="J512" i="3"/>
  <c r="I512" i="3"/>
  <c r="J946" i="8"/>
  <c r="K946" i="8"/>
  <c r="K364" i="3"/>
  <c r="J364" i="3"/>
  <c r="I364" i="3"/>
  <c r="J717" i="8"/>
  <c r="K717" i="8"/>
  <c r="K792" i="8"/>
  <c r="J792" i="8"/>
  <c r="J697" i="3"/>
  <c r="K697" i="3"/>
  <c r="I697" i="3"/>
  <c r="K828" i="3"/>
  <c r="J828" i="3"/>
  <c r="I828" i="3"/>
  <c r="H828" i="3"/>
  <c r="F828" i="3"/>
  <c r="I845" i="3"/>
  <c r="K845" i="3"/>
  <c r="F845" i="3"/>
  <c r="J845" i="3"/>
  <c r="H845" i="3"/>
  <c r="J711" i="3"/>
  <c r="K711" i="3"/>
  <c r="I711" i="3"/>
  <c r="H711" i="3"/>
  <c r="F711" i="3"/>
  <c r="F849" i="3"/>
  <c r="H849" i="3"/>
  <c r="I849" i="3"/>
  <c r="K849" i="3"/>
  <c r="J849" i="3"/>
  <c r="K931" i="8"/>
  <c r="J931" i="8"/>
  <c r="K578" i="3"/>
  <c r="I578" i="3"/>
  <c r="J578" i="3"/>
  <c r="H578" i="3"/>
  <c r="F578" i="3"/>
  <c r="K775" i="3"/>
  <c r="J775" i="3"/>
  <c r="I775" i="3"/>
  <c r="F775" i="3"/>
  <c r="H775" i="3"/>
  <c r="I496" i="3"/>
  <c r="H496" i="3"/>
  <c r="F496" i="3"/>
  <c r="J496" i="3"/>
  <c r="K496" i="3"/>
  <c r="J360" i="3"/>
  <c r="I360" i="3"/>
  <c r="K360" i="3"/>
  <c r="F360" i="3"/>
  <c r="H360" i="3"/>
  <c r="K389" i="3"/>
  <c r="J389" i="3"/>
  <c r="I389" i="3"/>
  <c r="J974" i="8"/>
  <c r="K974" i="8"/>
  <c r="K813" i="8"/>
  <c r="J813" i="8"/>
  <c r="J711" i="8"/>
  <c r="K711" i="8"/>
  <c r="K915" i="8"/>
  <c r="J915" i="8"/>
  <c r="K758" i="8"/>
  <c r="J758" i="8"/>
  <c r="J968" i="8"/>
  <c r="K968" i="8"/>
  <c r="K841" i="8"/>
  <c r="J841" i="8"/>
  <c r="H820" i="3"/>
  <c r="J820" i="3"/>
  <c r="I820" i="3"/>
  <c r="K820" i="3"/>
  <c r="F820" i="3"/>
  <c r="K487" i="3"/>
  <c r="J487" i="3"/>
  <c r="I487" i="3"/>
  <c r="O992" i="2"/>
  <c r="K1000" i="3"/>
  <c r="H1000" i="3"/>
  <c r="I1000" i="3"/>
  <c r="F1000" i="3"/>
  <c r="J1000" i="3"/>
  <c r="N992" i="2"/>
  <c r="H931" i="3"/>
  <c r="I931" i="3"/>
  <c r="K931" i="3"/>
  <c r="F931" i="3"/>
  <c r="J931" i="3"/>
  <c r="J952" i="8"/>
  <c r="K952" i="8"/>
  <c r="J868" i="8"/>
  <c r="K868" i="8"/>
  <c r="K945" i="8"/>
  <c r="J945" i="8"/>
  <c r="J865" i="8"/>
  <c r="K865" i="8"/>
  <c r="J740" i="8"/>
  <c r="K740" i="8"/>
  <c r="J849" i="8"/>
  <c r="K849" i="8"/>
  <c r="K928" i="8"/>
  <c r="J928" i="8"/>
  <c r="J771" i="8"/>
  <c r="K771" i="8"/>
  <c r="J755" i="8"/>
  <c r="K755" i="8"/>
  <c r="J702" i="8"/>
  <c r="K702" i="8"/>
  <c r="K949" i="8"/>
  <c r="J949" i="8"/>
  <c r="K895" i="8"/>
  <c r="J895" i="8"/>
  <c r="J396" i="3"/>
  <c r="K396" i="3"/>
  <c r="I396" i="3"/>
  <c r="K685" i="3"/>
  <c r="J685" i="3"/>
  <c r="F685" i="3"/>
  <c r="H685" i="3"/>
  <c r="I685" i="3"/>
  <c r="K746" i="3"/>
  <c r="J746" i="3"/>
  <c r="I746" i="3"/>
  <c r="H746" i="3"/>
  <c r="F746" i="3"/>
  <c r="K413" i="3"/>
  <c r="J413" i="3"/>
  <c r="I413" i="3"/>
  <c r="K863" i="8"/>
  <c r="J863" i="8"/>
  <c r="K884" i="8"/>
  <c r="J884" i="8"/>
  <c r="J909" i="8"/>
  <c r="K909" i="8"/>
  <c r="J756" i="8"/>
  <c r="K756" i="8"/>
  <c r="K914" i="8"/>
  <c r="J914" i="8"/>
  <c r="K885" i="8"/>
  <c r="J885" i="8"/>
  <c r="K719" i="8"/>
  <c r="J719" i="8"/>
  <c r="J433" i="3"/>
  <c r="K433" i="3"/>
  <c r="I433" i="3"/>
  <c r="K677" i="3"/>
  <c r="J677" i="3"/>
  <c r="H677" i="3"/>
  <c r="F677" i="3"/>
  <c r="J714" i="3"/>
  <c r="K714" i="3"/>
  <c r="I714" i="3"/>
  <c r="K782" i="3"/>
  <c r="H782" i="3"/>
  <c r="J782" i="3"/>
  <c r="I782" i="3"/>
  <c r="F782" i="3"/>
  <c r="I876" i="3"/>
  <c r="J876" i="3"/>
  <c r="F876" i="3"/>
  <c r="K876" i="3"/>
  <c r="H876" i="3"/>
  <c r="J732" i="8"/>
  <c r="K732" i="8"/>
  <c r="J927" i="8"/>
  <c r="K927" i="8"/>
  <c r="J897" i="8"/>
  <c r="K897" i="8"/>
  <c r="K1000" i="8"/>
  <c r="J1000" i="8"/>
  <c r="J825" i="8"/>
  <c r="K825" i="8"/>
  <c r="K942" i="8"/>
  <c r="J942" i="8"/>
  <c r="K698" i="8"/>
  <c r="J698" i="8"/>
  <c r="J483" i="3"/>
  <c r="K483" i="3"/>
  <c r="I483" i="3"/>
  <c r="J742" i="3"/>
  <c r="K742" i="3"/>
  <c r="I742" i="3"/>
  <c r="H742" i="3"/>
  <c r="F742" i="3"/>
  <c r="I759" i="3"/>
  <c r="J759" i="3"/>
  <c r="K759" i="3"/>
  <c r="H759" i="3"/>
  <c r="F759" i="3"/>
  <c r="J723" i="3"/>
  <c r="K723" i="3"/>
  <c r="I723" i="3"/>
  <c r="F723" i="3"/>
  <c r="H723" i="3"/>
  <c r="J414" i="3"/>
  <c r="K414" i="3"/>
  <c r="I414" i="3"/>
  <c r="J957" i="8"/>
  <c r="K957" i="8"/>
  <c r="J749" i="8"/>
  <c r="K749" i="8"/>
  <c r="J856" i="8"/>
  <c r="K856" i="8"/>
  <c r="J896" i="8"/>
  <c r="K896" i="8"/>
  <c r="J867" i="8"/>
  <c r="K867" i="8"/>
  <c r="K691" i="8"/>
  <c r="J691" i="8"/>
  <c r="K911" i="8"/>
  <c r="J911" i="8"/>
  <c r="I929" i="3"/>
  <c r="J929" i="3"/>
  <c r="F929" i="3"/>
  <c r="K929" i="3"/>
  <c r="H929" i="3"/>
  <c r="J892" i="3"/>
  <c r="K892" i="3"/>
  <c r="F892" i="3"/>
  <c r="H892" i="3"/>
  <c r="I892" i="3"/>
  <c r="J751" i="8"/>
  <c r="K751" i="8"/>
  <c r="J695" i="8"/>
  <c r="K695" i="8"/>
  <c r="K81" i="3"/>
  <c r="J81" i="3"/>
  <c r="J869" i="3"/>
  <c r="I869" i="3"/>
  <c r="K869" i="3"/>
  <c r="H869" i="3"/>
  <c r="F869" i="3"/>
  <c r="I763" i="3"/>
  <c r="K763" i="3"/>
  <c r="J763" i="3"/>
  <c r="F763" i="3"/>
  <c r="H763" i="3"/>
  <c r="J574" i="3"/>
  <c r="K574" i="3"/>
  <c r="I574" i="3"/>
  <c r="K713" i="3"/>
  <c r="J713" i="3"/>
  <c r="I713" i="3"/>
  <c r="J606" i="3"/>
  <c r="I606" i="3"/>
  <c r="K606" i="3"/>
  <c r="H606" i="3"/>
  <c r="F606" i="3"/>
  <c r="K71" i="3"/>
  <c r="J71" i="3"/>
  <c r="I71" i="3"/>
  <c r="F71" i="3"/>
  <c r="H71" i="3"/>
  <c r="K752" i="8"/>
  <c r="J752" i="8"/>
  <c r="J33" i="3"/>
  <c r="K33" i="3"/>
  <c r="F33" i="3"/>
  <c r="I33" i="3"/>
  <c r="H33" i="3"/>
  <c r="J86" i="3"/>
  <c r="K86" i="3"/>
  <c r="K808" i="3"/>
  <c r="J808" i="3"/>
  <c r="I808" i="3"/>
  <c r="H808" i="3"/>
  <c r="F808" i="3"/>
  <c r="I925" i="3"/>
  <c r="K925" i="3"/>
  <c r="F925" i="3"/>
  <c r="H925" i="3"/>
  <c r="J925" i="3"/>
  <c r="J480" i="3"/>
  <c r="K480" i="3"/>
  <c r="I480" i="3"/>
  <c r="J797" i="8"/>
  <c r="K797" i="8"/>
  <c r="F67" i="3"/>
  <c r="H67" i="3"/>
  <c r="J67" i="3"/>
  <c r="K67" i="3"/>
  <c r="I67" i="3"/>
  <c r="I914" i="3"/>
  <c r="J914" i="3"/>
  <c r="K914" i="3"/>
  <c r="H914" i="3"/>
  <c r="F914" i="3"/>
  <c r="J478" i="3"/>
  <c r="I478" i="3"/>
  <c r="K478" i="3"/>
  <c r="H478" i="3"/>
  <c r="F478" i="3"/>
  <c r="I358" i="3"/>
  <c r="K358" i="3"/>
  <c r="J358" i="3"/>
  <c r="F358" i="3"/>
  <c r="H358" i="3"/>
  <c r="K681" i="3"/>
  <c r="J681" i="3"/>
  <c r="J894" i="8"/>
  <c r="K894" i="8"/>
  <c r="K575" i="3"/>
  <c r="I575" i="3"/>
  <c r="J575" i="3"/>
  <c r="H575" i="3"/>
  <c r="F575" i="3"/>
  <c r="H850" i="3"/>
  <c r="F850" i="3"/>
  <c r="I850" i="3"/>
  <c r="J850" i="3"/>
  <c r="K850" i="3"/>
  <c r="J17" i="3"/>
  <c r="K17" i="3"/>
  <c r="F17" i="3"/>
  <c r="I17" i="3"/>
  <c r="H17" i="3"/>
  <c r="J744" i="8"/>
  <c r="K744" i="8"/>
  <c r="K546" i="3"/>
  <c r="I546" i="3"/>
  <c r="J546" i="3"/>
  <c r="F546" i="3"/>
  <c r="H546" i="3"/>
  <c r="I552" i="3"/>
  <c r="J552" i="3"/>
  <c r="K552" i="3"/>
  <c r="F552" i="3"/>
  <c r="H552" i="3"/>
  <c r="J895" i="3"/>
  <c r="H895" i="3"/>
  <c r="I895" i="3"/>
  <c r="K895" i="3"/>
  <c r="F895" i="3"/>
  <c r="J611" i="3"/>
  <c r="K611" i="3"/>
  <c r="I611" i="3"/>
  <c r="K644" i="3"/>
  <c r="J644" i="3"/>
  <c r="I644" i="3"/>
  <c r="K769" i="8"/>
  <c r="J769" i="8"/>
  <c r="J978" i="8"/>
  <c r="K978" i="8"/>
  <c r="J881" i="8"/>
  <c r="K881" i="8"/>
  <c r="K727" i="8"/>
  <c r="J727" i="8"/>
  <c r="J828" i="8"/>
  <c r="K828" i="8"/>
  <c r="K739" i="8"/>
  <c r="J739" i="8"/>
  <c r="K850" i="8"/>
  <c r="J850" i="8"/>
  <c r="K773" i="8"/>
  <c r="J773" i="8"/>
  <c r="K975" i="8"/>
  <c r="J975" i="8"/>
  <c r="K587" i="3"/>
  <c r="I587" i="3"/>
  <c r="J587" i="3"/>
  <c r="H587" i="3"/>
  <c r="F587" i="3"/>
  <c r="K982" i="3"/>
  <c r="H982" i="3"/>
  <c r="J982" i="3"/>
  <c r="I982" i="3"/>
  <c r="F982" i="3"/>
  <c r="F965" i="3"/>
  <c r="H965" i="3"/>
  <c r="J965" i="3"/>
  <c r="K965" i="3"/>
  <c r="I965" i="3"/>
  <c r="I565" i="3"/>
  <c r="K565" i="3"/>
  <c r="J565" i="3"/>
  <c r="H565" i="3"/>
  <c r="F565" i="3"/>
  <c r="I613" i="3"/>
  <c r="J613" i="3"/>
  <c r="K613" i="3"/>
  <c r="H613" i="3"/>
  <c r="F613" i="3"/>
  <c r="K760" i="8"/>
  <c r="J760" i="8"/>
  <c r="J835" i="8"/>
  <c r="K835" i="8"/>
  <c r="J882" i="8"/>
  <c r="K882" i="8"/>
  <c r="J745" i="8"/>
  <c r="K745" i="8"/>
  <c r="J960" i="8"/>
  <c r="K960" i="8"/>
  <c r="K987" i="8"/>
  <c r="J987" i="8"/>
  <c r="K820" i="8"/>
  <c r="J820" i="8"/>
  <c r="J990" i="8"/>
  <c r="K990" i="8"/>
  <c r="J955" i="8"/>
  <c r="K955" i="8"/>
  <c r="J763" i="8"/>
  <c r="K763" i="8"/>
  <c r="K783" i="8"/>
  <c r="J783" i="8"/>
  <c r="J712" i="3"/>
  <c r="K712" i="3"/>
  <c r="I712" i="3"/>
  <c r="K683" i="3"/>
  <c r="J683" i="3"/>
  <c r="H683" i="3"/>
  <c r="F683" i="3"/>
  <c r="K44" i="3"/>
  <c r="J44" i="3"/>
  <c r="J964" i="3"/>
  <c r="F964" i="3"/>
  <c r="K964" i="3"/>
  <c r="I964" i="3"/>
  <c r="H964" i="3"/>
  <c r="F996" i="3"/>
  <c r="K996" i="3"/>
  <c r="I996" i="3"/>
  <c r="J996" i="3"/>
  <c r="H996" i="3"/>
  <c r="K815" i="8"/>
  <c r="J815" i="8"/>
  <c r="K812" i="8"/>
  <c r="J812" i="8"/>
  <c r="K846" i="8"/>
  <c r="J846" i="8"/>
  <c r="K998" i="8"/>
  <c r="J998" i="8"/>
  <c r="K701" i="8"/>
  <c r="J701" i="8"/>
  <c r="K713" i="8"/>
  <c r="J713" i="8"/>
  <c r="K758" i="3"/>
  <c r="H758" i="3"/>
  <c r="I758" i="3"/>
  <c r="F758" i="3"/>
  <c r="J758" i="3"/>
  <c r="K704" i="3"/>
  <c r="I704" i="3"/>
  <c r="J704" i="3"/>
  <c r="F704" i="3"/>
  <c r="H704" i="3"/>
  <c r="K805" i="3"/>
  <c r="I805" i="3"/>
  <c r="J805" i="3"/>
  <c r="H805" i="3"/>
  <c r="F805" i="3"/>
  <c r="J848" i="8"/>
  <c r="K848" i="8"/>
  <c r="K789" i="8"/>
  <c r="J789" i="8"/>
  <c r="K886" i="8"/>
  <c r="J886" i="8"/>
  <c r="K822" i="3"/>
  <c r="J822" i="3"/>
  <c r="I822" i="3"/>
  <c r="H822" i="3"/>
  <c r="F822" i="3"/>
  <c r="K661" i="3"/>
  <c r="J661" i="3"/>
  <c r="F661" i="3"/>
  <c r="H661" i="3"/>
  <c r="K811" i="8"/>
  <c r="J811" i="8"/>
  <c r="J66" i="3"/>
  <c r="K66" i="3"/>
  <c r="F66" i="3"/>
  <c r="H66" i="3"/>
  <c r="I66" i="3"/>
  <c r="I795" i="3"/>
  <c r="J795" i="3"/>
  <c r="F795" i="3"/>
  <c r="H795" i="3"/>
  <c r="K795" i="3"/>
  <c r="I934" i="3"/>
  <c r="J934" i="3"/>
  <c r="F934" i="3"/>
  <c r="H934" i="3"/>
  <c r="K934" i="3"/>
  <c r="J673" i="3"/>
  <c r="K673" i="3"/>
  <c r="J390" i="3"/>
  <c r="K390" i="3"/>
  <c r="I390" i="3"/>
  <c r="J696" i="3"/>
  <c r="K696" i="3"/>
  <c r="I696" i="3"/>
  <c r="I465" i="3"/>
  <c r="J465" i="3"/>
  <c r="K465" i="3"/>
  <c r="F465" i="3"/>
  <c r="H465" i="3"/>
  <c r="J362" i="3"/>
  <c r="K362" i="3"/>
  <c r="I362" i="3"/>
  <c r="K918" i="3"/>
  <c r="J918" i="3"/>
  <c r="H918" i="3"/>
  <c r="F918" i="3"/>
  <c r="I918" i="3"/>
  <c r="J354" i="3"/>
  <c r="K354" i="3"/>
  <c r="I354" i="3"/>
  <c r="J20" i="3"/>
  <c r="K20" i="3"/>
  <c r="K19" i="3"/>
  <c r="J19" i="3"/>
  <c r="F19" i="3"/>
  <c r="H19" i="3"/>
  <c r="I19" i="3"/>
  <c r="J798" i="8"/>
  <c r="K798" i="8"/>
  <c r="J951" i="3"/>
  <c r="K951" i="3"/>
  <c r="F951" i="3"/>
  <c r="H951" i="3"/>
  <c r="I951" i="3"/>
  <c r="I844" i="3"/>
  <c r="H844" i="3"/>
  <c r="K844" i="3"/>
  <c r="F844" i="3"/>
  <c r="J844" i="3"/>
  <c r="J542" i="3"/>
  <c r="K542" i="3"/>
  <c r="I542" i="3"/>
  <c r="H542" i="3"/>
  <c r="F542" i="3"/>
  <c r="J6" i="3"/>
  <c r="K6" i="3"/>
  <c r="I6" i="3"/>
  <c r="F6" i="3"/>
  <c r="H6" i="3"/>
  <c r="K797" i="3"/>
  <c r="I797" i="3"/>
  <c r="J797" i="3"/>
  <c r="F797" i="3"/>
  <c r="H797" i="3"/>
  <c r="K418" i="3"/>
  <c r="J418" i="3"/>
  <c r="I418" i="3"/>
  <c r="F418" i="3"/>
  <c r="H418" i="3"/>
  <c r="I858" i="3"/>
  <c r="J858" i="3"/>
  <c r="H858" i="3"/>
  <c r="K858" i="3"/>
  <c r="F858" i="3"/>
  <c r="J741" i="3"/>
  <c r="I741" i="3"/>
  <c r="K741" i="3"/>
  <c r="F741" i="3"/>
  <c r="H741" i="3"/>
  <c r="J600" i="3"/>
  <c r="K600" i="3"/>
  <c r="I600" i="3"/>
  <c r="H600" i="3"/>
  <c r="F600" i="3"/>
  <c r="J753" i="8"/>
  <c r="K753" i="8"/>
  <c r="J724" i="8"/>
  <c r="K724" i="8"/>
  <c r="K425" i="3"/>
  <c r="I425" i="3"/>
  <c r="J425" i="3"/>
  <c r="H425" i="3"/>
  <c r="F425" i="3"/>
  <c r="K349" i="3"/>
  <c r="J349" i="3"/>
  <c r="I349" i="3"/>
  <c r="K652" i="3"/>
  <c r="J652" i="3"/>
  <c r="I652" i="3"/>
  <c r="K933" i="3"/>
  <c r="F933" i="3"/>
  <c r="J933" i="3"/>
  <c r="I933" i="3"/>
  <c r="H933" i="3"/>
  <c r="H856" i="3"/>
  <c r="F856" i="3"/>
  <c r="K856" i="3"/>
  <c r="J856" i="3"/>
  <c r="I856" i="3"/>
  <c r="J939" i="8"/>
  <c r="K939" i="8"/>
  <c r="J923" i="8"/>
  <c r="K923" i="8"/>
  <c r="K776" i="8"/>
  <c r="J776" i="8"/>
  <c r="J993" i="8"/>
  <c r="K993" i="8"/>
  <c r="K778" i="8"/>
  <c r="J778" i="8"/>
  <c r="J971" i="8"/>
  <c r="K971" i="8"/>
  <c r="K982" i="8"/>
  <c r="J982" i="8"/>
  <c r="J973" i="8"/>
  <c r="K973" i="8"/>
  <c r="K752" i="3"/>
  <c r="J752" i="3"/>
  <c r="I752" i="3"/>
  <c r="J566" i="3"/>
  <c r="K566" i="3"/>
  <c r="I566" i="3"/>
  <c r="J762" i="8"/>
  <c r="K762" i="8"/>
  <c r="I953" i="3"/>
  <c r="F953" i="3"/>
  <c r="J953" i="3"/>
  <c r="H953" i="3"/>
  <c r="K953" i="3"/>
  <c r="J980" i="8"/>
  <c r="K980" i="8"/>
  <c r="J786" i="8"/>
  <c r="K786" i="8"/>
  <c r="J802" i="8"/>
  <c r="K802" i="8"/>
  <c r="K806" i="8"/>
  <c r="J806" i="8"/>
  <c r="K782" i="8"/>
  <c r="J782" i="8"/>
  <c r="J742" i="8"/>
  <c r="K742" i="8"/>
  <c r="I854" i="3"/>
  <c r="H854" i="3"/>
  <c r="J854" i="3"/>
  <c r="K854" i="3"/>
  <c r="F854" i="3"/>
  <c r="H901" i="3"/>
  <c r="F901" i="3"/>
  <c r="I901" i="3"/>
  <c r="K901" i="3"/>
  <c r="J901" i="3"/>
  <c r="J48" i="3"/>
  <c r="K48" i="3"/>
  <c r="J836" i="3"/>
  <c r="K836" i="3"/>
  <c r="I836" i="3"/>
  <c r="H836" i="3"/>
  <c r="F836" i="3"/>
  <c r="J97" i="3"/>
  <c r="K97" i="3"/>
  <c r="I97" i="3"/>
  <c r="H97" i="3"/>
  <c r="F97" i="3"/>
  <c r="K999" i="8"/>
  <c r="J999" i="8"/>
  <c r="J921" i="8"/>
  <c r="K921" i="8"/>
  <c r="K876" i="8"/>
  <c r="J876" i="8"/>
  <c r="K694" i="8"/>
  <c r="J694" i="8"/>
  <c r="K759" i="8"/>
  <c r="J759" i="8"/>
  <c r="K710" i="8"/>
  <c r="J710" i="8"/>
  <c r="K857" i="8"/>
  <c r="J857" i="8"/>
  <c r="K970" i="8"/>
  <c r="J970" i="8"/>
  <c r="J871" i="8"/>
  <c r="K871" i="8"/>
  <c r="J892" i="8"/>
  <c r="K892" i="8"/>
  <c r="J691" i="3"/>
  <c r="K691" i="3"/>
  <c r="H691" i="3"/>
  <c r="F691" i="3"/>
  <c r="K907" i="3"/>
  <c r="H907" i="3"/>
  <c r="J907" i="3"/>
  <c r="I907" i="3"/>
  <c r="F907" i="3"/>
  <c r="I908" i="3"/>
  <c r="F908" i="3"/>
  <c r="H908" i="3"/>
  <c r="K908" i="3"/>
  <c r="J908" i="3"/>
  <c r="K840" i="3"/>
  <c r="J840" i="3"/>
  <c r="I840" i="3"/>
  <c r="J693" i="3"/>
  <c r="K693" i="3"/>
  <c r="I693" i="3"/>
  <c r="F693" i="3"/>
  <c r="H693" i="3"/>
  <c r="K995" i="8"/>
  <c r="J995" i="8"/>
  <c r="K822" i="8"/>
  <c r="J822" i="8"/>
  <c r="J904" i="8"/>
  <c r="K904" i="8"/>
  <c r="J715" i="8"/>
  <c r="K715" i="8"/>
  <c r="J948" i="8"/>
  <c r="K948" i="8"/>
  <c r="J757" i="8"/>
  <c r="K757" i="8"/>
  <c r="K832" i="3"/>
  <c r="J832" i="3"/>
  <c r="I832" i="3"/>
  <c r="H832" i="3"/>
  <c r="F832" i="3"/>
  <c r="H905" i="3"/>
  <c r="K905" i="3"/>
  <c r="I905" i="3"/>
  <c r="J905" i="3"/>
  <c r="F905" i="3"/>
  <c r="K92" i="3"/>
  <c r="J92" i="3"/>
  <c r="J991" i="3"/>
  <c r="F991" i="3"/>
  <c r="K991" i="3"/>
  <c r="H991" i="3"/>
  <c r="I991" i="3"/>
  <c r="J745" i="3"/>
  <c r="K745" i="3"/>
  <c r="I745" i="3"/>
  <c r="H745" i="3"/>
  <c r="F745" i="3"/>
  <c r="K997" i="8"/>
  <c r="J997" i="8"/>
  <c r="J842" i="8"/>
  <c r="K842" i="8"/>
  <c r="J761" i="8"/>
  <c r="K761" i="8"/>
  <c r="J879" i="8"/>
  <c r="K879" i="8"/>
  <c r="J855" i="8"/>
  <c r="K855" i="8"/>
  <c r="K13" i="3"/>
  <c r="J13" i="3"/>
  <c r="K765" i="3"/>
  <c r="I765" i="3"/>
  <c r="J765" i="3"/>
  <c r="F765" i="3"/>
  <c r="H765" i="3"/>
  <c r="J994" i="8"/>
  <c r="K994" i="8"/>
  <c r="K793" i="8"/>
  <c r="J793" i="8"/>
  <c r="J731" i="8"/>
  <c r="K731" i="8"/>
  <c r="J832" i="8"/>
  <c r="K832" i="8"/>
  <c r="J951" i="8"/>
  <c r="K951" i="8"/>
  <c r="J969" i="8"/>
  <c r="K969" i="8"/>
  <c r="J501" i="3"/>
  <c r="K501" i="3"/>
  <c r="I501" i="3"/>
  <c r="F501" i="3"/>
  <c r="H501" i="3"/>
  <c r="J987" i="3"/>
  <c r="K987" i="3"/>
  <c r="I987" i="3"/>
  <c r="H987" i="3"/>
  <c r="F987" i="3"/>
  <c r="J687" i="3"/>
  <c r="K687" i="3"/>
  <c r="H687" i="3"/>
  <c r="I687" i="3"/>
  <c r="F687" i="3"/>
  <c r="J499" i="3"/>
  <c r="K499" i="3"/>
  <c r="I499" i="3"/>
  <c r="K23" i="3"/>
  <c r="J23" i="3"/>
  <c r="J653" i="3"/>
  <c r="K653" i="3"/>
  <c r="I653" i="3"/>
  <c r="K472" i="3"/>
  <c r="J472" i="3"/>
  <c r="I472" i="3"/>
  <c r="J735" i="3"/>
  <c r="K735" i="3"/>
  <c r="I735" i="3"/>
  <c r="K819" i="3"/>
  <c r="J819" i="3"/>
  <c r="I819" i="3"/>
  <c r="K656" i="3"/>
  <c r="J656" i="3"/>
  <c r="F656" i="3"/>
  <c r="H656" i="3"/>
  <c r="K560" i="3"/>
  <c r="I560" i="3"/>
  <c r="J560" i="3"/>
  <c r="H560" i="3"/>
  <c r="F560" i="3"/>
  <c r="K821" i="3"/>
  <c r="I821" i="3"/>
  <c r="J821" i="3"/>
  <c r="H821" i="3"/>
  <c r="F821" i="3"/>
  <c r="I846" i="3"/>
  <c r="H846" i="3"/>
  <c r="J846" i="3"/>
  <c r="F846" i="3"/>
  <c r="K846" i="3"/>
  <c r="J635" i="3"/>
  <c r="K635" i="3"/>
  <c r="I635" i="3"/>
  <c r="K692" i="8"/>
  <c r="J692" i="8"/>
  <c r="J447" i="3"/>
  <c r="K447" i="3"/>
  <c r="I447" i="3"/>
  <c r="J740" i="3"/>
  <c r="K740" i="3"/>
  <c r="I740" i="3"/>
  <c r="H740" i="3"/>
  <c r="F740" i="3"/>
  <c r="J351" i="3"/>
  <c r="K351" i="3"/>
  <c r="I351" i="3"/>
  <c r="J79" i="3"/>
  <c r="K79" i="3"/>
  <c r="H79" i="3"/>
  <c r="F79" i="3"/>
  <c r="I79" i="3"/>
  <c r="K599" i="3"/>
  <c r="J599" i="3"/>
  <c r="I599" i="3"/>
  <c r="K407" i="3"/>
  <c r="J407" i="3"/>
  <c r="I407" i="3"/>
  <c r="J56" i="3"/>
  <c r="K56" i="3"/>
  <c r="K502" i="3"/>
  <c r="J502" i="3"/>
  <c r="I502" i="3"/>
  <c r="J627" i="3"/>
  <c r="K627" i="3"/>
  <c r="I627" i="3"/>
  <c r="J888" i="8"/>
  <c r="K888" i="8"/>
  <c r="J958" i="8"/>
  <c r="K958" i="8"/>
  <c r="K421" i="3"/>
  <c r="J421" i="3"/>
  <c r="I421" i="3"/>
  <c r="J73" i="3"/>
  <c r="K73" i="3"/>
  <c r="H73" i="3"/>
  <c r="I73" i="3"/>
  <c r="F73" i="3"/>
  <c r="I725" i="3"/>
  <c r="J725" i="3"/>
  <c r="K725" i="3"/>
  <c r="F725" i="3"/>
  <c r="H725" i="3"/>
  <c r="J482" i="3"/>
  <c r="K482" i="3"/>
  <c r="I482" i="3"/>
  <c r="H482" i="3"/>
  <c r="F482" i="3"/>
  <c r="J878" i="8"/>
  <c r="K878" i="8"/>
  <c r="K709" i="8"/>
  <c r="J709" i="8"/>
  <c r="J829" i="8"/>
  <c r="K829" i="8"/>
  <c r="J899" i="8"/>
  <c r="K899" i="8"/>
  <c r="K814" i="8"/>
  <c r="J814" i="8"/>
  <c r="K777" i="8"/>
  <c r="J777" i="8"/>
  <c r="K718" i="8"/>
  <c r="J718" i="8"/>
  <c r="I921" i="3"/>
  <c r="K921" i="3"/>
  <c r="J921" i="3"/>
  <c r="H921" i="3"/>
  <c r="F921" i="3"/>
  <c r="J444" i="3"/>
  <c r="K444" i="3"/>
  <c r="I444" i="3"/>
  <c r="K405" i="3"/>
  <c r="J405" i="3"/>
  <c r="I405" i="3"/>
  <c r="K87" i="3"/>
  <c r="J87" i="3"/>
  <c r="I87" i="3"/>
  <c r="H87" i="3"/>
  <c r="F87" i="3"/>
  <c r="J515" i="3"/>
  <c r="K515" i="3"/>
  <c r="I515" i="3"/>
  <c r="J805" i="8"/>
  <c r="K805" i="8"/>
  <c r="K790" i="8"/>
  <c r="J790" i="8"/>
  <c r="J986" i="8"/>
  <c r="K986" i="8"/>
  <c r="K470" i="3"/>
  <c r="J470" i="3"/>
  <c r="I470" i="3"/>
  <c r="K429" i="3"/>
  <c r="J429" i="3"/>
  <c r="I429" i="3"/>
  <c r="J454" i="3"/>
  <c r="K454" i="3"/>
  <c r="I454" i="3"/>
  <c r="F454" i="3"/>
  <c r="H454" i="3"/>
  <c r="K712" i="8"/>
  <c r="J712" i="8"/>
  <c r="K893" i="3"/>
  <c r="I893" i="3"/>
  <c r="H893" i="3"/>
  <c r="F893" i="3"/>
  <c r="J893" i="3"/>
  <c r="J718" i="3"/>
  <c r="K718" i="3"/>
  <c r="I718" i="3"/>
  <c r="J428" i="3"/>
  <c r="K428" i="3"/>
  <c r="I428" i="3"/>
  <c r="K833" i="3"/>
  <c r="J833" i="3"/>
  <c r="I833" i="3"/>
  <c r="H833" i="3"/>
  <c r="F833" i="3"/>
  <c r="K42" i="3"/>
  <c r="J42" i="3"/>
  <c r="F42" i="3"/>
  <c r="I42" i="3"/>
  <c r="H42" i="3"/>
  <c r="J865" i="3"/>
  <c r="H865" i="3"/>
  <c r="F865" i="3"/>
  <c r="I865" i="3"/>
  <c r="K865" i="3"/>
  <c r="K521" i="3"/>
  <c r="I521" i="3"/>
  <c r="J521" i="3"/>
  <c r="H521" i="3"/>
  <c r="F521" i="3"/>
  <c r="K53" i="3"/>
  <c r="J53" i="3"/>
  <c r="H53" i="3"/>
  <c r="F53" i="3"/>
  <c r="I53" i="3"/>
  <c r="J981" i="8"/>
  <c r="K981" i="8"/>
  <c r="H935" i="3"/>
  <c r="K935" i="3"/>
  <c r="I935" i="3"/>
  <c r="J935" i="3"/>
  <c r="F935" i="3"/>
  <c r="J814" i="3"/>
  <c r="K814" i="3"/>
  <c r="I814" i="3"/>
  <c r="F814" i="3"/>
  <c r="H814" i="3"/>
  <c r="K8" i="3"/>
  <c r="J8" i="3"/>
  <c r="F8" i="3"/>
  <c r="I8" i="3"/>
  <c r="H8" i="3"/>
  <c r="H962" i="3"/>
  <c r="K962" i="3"/>
  <c r="F962" i="3"/>
  <c r="I962" i="3"/>
  <c r="J962" i="3"/>
  <c r="K473" i="3"/>
  <c r="J473" i="3"/>
  <c r="I473" i="3"/>
  <c r="K787" i="3"/>
  <c r="I787" i="3"/>
  <c r="J787" i="3"/>
  <c r="H787" i="3"/>
  <c r="F787" i="3"/>
  <c r="J707" i="3"/>
  <c r="K707" i="3"/>
  <c r="I707" i="3"/>
  <c r="F707" i="3"/>
  <c r="H707" i="3"/>
  <c r="J610" i="3"/>
  <c r="K610" i="3"/>
  <c r="I610" i="3"/>
  <c r="K497" i="3"/>
  <c r="J497" i="3"/>
  <c r="I497" i="3"/>
  <c r="H497" i="3"/>
  <c r="F497" i="3"/>
  <c r="H958" i="3"/>
  <c r="K958" i="3"/>
  <c r="F958" i="3"/>
  <c r="J958" i="3"/>
  <c r="I958" i="3"/>
  <c r="J372" i="3"/>
  <c r="I372" i="3"/>
  <c r="K372" i="3"/>
  <c r="F372" i="3"/>
  <c r="H372" i="3"/>
  <c r="J670" i="3"/>
  <c r="K670" i="3"/>
  <c r="I670" i="3"/>
  <c r="K940" i="8"/>
  <c r="J940" i="8"/>
  <c r="K375" i="3"/>
  <c r="J375" i="3"/>
  <c r="I375" i="3"/>
  <c r="J4" i="3"/>
  <c r="K4" i="3"/>
  <c r="I4" i="3"/>
  <c r="H4" i="3"/>
  <c r="F4" i="3"/>
  <c r="K943" i="8"/>
  <c r="J943" i="8"/>
  <c r="J24" i="3"/>
  <c r="K24" i="3"/>
  <c r="H24" i="3"/>
  <c r="I24" i="3"/>
  <c r="F24" i="3"/>
  <c r="K628" i="3"/>
  <c r="J628" i="3"/>
  <c r="I628" i="3"/>
  <c r="J999" i="3"/>
  <c r="N991" i="2"/>
  <c r="I999" i="3"/>
  <c r="H999" i="3"/>
  <c r="O991" i="2"/>
  <c r="F999" i="3"/>
  <c r="K999" i="3"/>
  <c r="J620" i="3"/>
  <c r="I620" i="3"/>
  <c r="K620" i="3"/>
  <c r="H620" i="3"/>
  <c r="F620" i="3"/>
  <c r="K39" i="3"/>
  <c r="J39" i="3"/>
  <c r="I39" i="3"/>
  <c r="H39" i="3"/>
  <c r="F39" i="3"/>
  <c r="J450" i="3"/>
  <c r="K450" i="3"/>
  <c r="I450" i="3"/>
  <c r="J474" i="3"/>
  <c r="K474" i="3"/>
  <c r="I474" i="3"/>
  <c r="H474" i="3"/>
  <c r="F474" i="3"/>
  <c r="J617" i="3"/>
  <c r="I617" i="3"/>
  <c r="K617" i="3"/>
  <c r="F617" i="3"/>
  <c r="H617" i="3"/>
  <c r="F879" i="3"/>
  <c r="J879" i="3"/>
  <c r="H879" i="3"/>
  <c r="K879" i="3"/>
  <c r="I879" i="3"/>
  <c r="J400" i="3"/>
  <c r="K400" i="3"/>
  <c r="I400" i="3"/>
  <c r="K583" i="3"/>
  <c r="J583" i="3"/>
  <c r="I583" i="3"/>
  <c r="J867" i="3"/>
  <c r="F867" i="3"/>
  <c r="H867" i="3"/>
  <c r="K867" i="3"/>
  <c r="I867" i="3"/>
  <c r="K84" i="3"/>
  <c r="J84" i="3"/>
  <c r="J392" i="3"/>
  <c r="K392" i="3"/>
  <c r="I392" i="3"/>
  <c r="I507" i="3"/>
  <c r="K507" i="3"/>
  <c r="J507" i="3"/>
  <c r="F507" i="3"/>
  <c r="H507" i="3"/>
  <c r="K938" i="3"/>
  <c r="I938" i="3"/>
  <c r="H938" i="3"/>
  <c r="J938" i="3"/>
  <c r="F938" i="3"/>
  <c r="J516" i="3"/>
  <c r="K516" i="3"/>
  <c r="I516" i="3"/>
  <c r="K47" i="3"/>
  <c r="J47" i="3"/>
  <c r="H47" i="3"/>
  <c r="F47" i="3"/>
  <c r="I47" i="3"/>
  <c r="I373" i="3"/>
  <c r="J373" i="3"/>
  <c r="K373" i="3"/>
  <c r="F373" i="3"/>
  <c r="H373" i="3"/>
  <c r="F815" i="3"/>
  <c r="K815" i="3"/>
  <c r="H815" i="3"/>
  <c r="I815" i="3"/>
  <c r="J815" i="3"/>
  <c r="J361" i="3"/>
  <c r="K361" i="3"/>
  <c r="I361" i="3"/>
  <c r="H969" i="3"/>
  <c r="I969" i="3"/>
  <c r="F969" i="3"/>
  <c r="J969" i="3"/>
  <c r="K969" i="3"/>
  <c r="J370" i="3"/>
  <c r="I370" i="3"/>
  <c r="K370" i="3"/>
  <c r="F370" i="3"/>
  <c r="H370" i="3"/>
  <c r="J104" i="3"/>
  <c r="K104" i="3"/>
  <c r="J595" i="3"/>
  <c r="K595" i="3"/>
  <c r="I595" i="3"/>
  <c r="J5" i="3"/>
  <c r="K5" i="3"/>
  <c r="I5" i="3"/>
  <c r="H5" i="3"/>
  <c r="F5" i="3"/>
  <c r="I981" i="3"/>
  <c r="F981" i="3"/>
  <c r="K981" i="3"/>
  <c r="H981" i="3"/>
  <c r="J981" i="3"/>
  <c r="J448" i="3"/>
  <c r="K448" i="3"/>
  <c r="I448" i="3"/>
  <c r="J438" i="3"/>
  <c r="K438" i="3"/>
  <c r="I438" i="3"/>
  <c r="J972" i="3"/>
  <c r="K972" i="3"/>
  <c r="F972" i="3"/>
  <c r="I972" i="3"/>
  <c r="H972" i="3"/>
  <c r="J353" i="3"/>
  <c r="K353" i="3"/>
  <c r="I353" i="3"/>
  <c r="J21" i="3"/>
  <c r="K21" i="3"/>
  <c r="K50" i="3"/>
  <c r="J50" i="3"/>
  <c r="F50" i="3"/>
  <c r="I50" i="3"/>
  <c r="H50" i="3"/>
  <c r="J857" i="3"/>
  <c r="F857" i="3"/>
  <c r="K857" i="3"/>
  <c r="H857" i="3"/>
  <c r="I857" i="3"/>
  <c r="J366" i="3"/>
  <c r="K366" i="3"/>
  <c r="I366" i="3"/>
  <c r="J692" i="3"/>
  <c r="K692" i="3"/>
  <c r="F692" i="3"/>
  <c r="I692" i="3"/>
  <c r="H692" i="3"/>
  <c r="H948" i="3"/>
  <c r="I948" i="3"/>
  <c r="K948" i="3"/>
  <c r="F948" i="3"/>
  <c r="J948" i="3"/>
  <c r="H878" i="3"/>
  <c r="K878" i="3"/>
  <c r="I878" i="3"/>
  <c r="F878" i="3"/>
  <c r="J878" i="3"/>
  <c r="J648" i="3"/>
  <c r="K648" i="3"/>
  <c r="H648" i="3"/>
  <c r="I648" i="3"/>
  <c r="F648" i="3"/>
  <c r="K430" i="3"/>
  <c r="J430" i="3"/>
  <c r="I430" i="3"/>
  <c r="K646" i="3"/>
  <c r="J646" i="3"/>
  <c r="I646" i="3"/>
  <c r="H646" i="3"/>
  <c r="F646" i="3"/>
  <c r="K853" i="8"/>
  <c r="J853" i="8"/>
  <c r="J548" i="3"/>
  <c r="K548" i="3"/>
  <c r="I548" i="3"/>
  <c r="H548" i="3"/>
  <c r="F548" i="3"/>
  <c r="K777" i="3"/>
  <c r="J777" i="3"/>
  <c r="I777" i="3"/>
  <c r="K557" i="3"/>
  <c r="I557" i="3"/>
  <c r="J557" i="3"/>
  <c r="H557" i="3"/>
  <c r="F557" i="3"/>
  <c r="H939" i="3"/>
  <c r="I939" i="3"/>
  <c r="F939" i="3"/>
  <c r="K939" i="3"/>
  <c r="J939" i="3"/>
  <c r="K93" i="3"/>
  <c r="J93" i="3"/>
  <c r="F93" i="3"/>
  <c r="I93" i="3"/>
  <c r="H93" i="3"/>
  <c r="J970" i="3"/>
  <c r="F970" i="3"/>
  <c r="H970" i="3"/>
  <c r="K970" i="3"/>
  <c r="I970" i="3"/>
  <c r="K78" i="3"/>
  <c r="J78" i="3"/>
  <c r="I78" i="3"/>
  <c r="H78" i="3"/>
  <c r="F78" i="3"/>
  <c r="J959" i="3"/>
  <c r="I959" i="3"/>
  <c r="F959" i="3"/>
  <c r="K959" i="3"/>
  <c r="H959" i="3"/>
  <c r="K105" i="3"/>
  <c r="J105" i="3"/>
  <c r="I105" i="3"/>
  <c r="F105" i="3"/>
  <c r="H105" i="3"/>
  <c r="H721" i="3"/>
  <c r="F721" i="3"/>
  <c r="K721" i="3"/>
  <c r="I721" i="3"/>
  <c r="J721" i="3"/>
  <c r="J352" i="3"/>
  <c r="K352" i="3"/>
  <c r="I352" i="3"/>
  <c r="F352" i="3"/>
  <c r="H352" i="3"/>
  <c r="J26" i="3"/>
  <c r="K26" i="3"/>
  <c r="F26" i="3"/>
  <c r="I26" i="3"/>
  <c r="H26" i="3"/>
  <c r="K737" i="3"/>
  <c r="J737" i="3"/>
  <c r="I737" i="3"/>
  <c r="F737" i="3"/>
  <c r="H737" i="3"/>
  <c r="K926" i="8"/>
  <c r="J926" i="8"/>
  <c r="K101" i="3"/>
  <c r="J101" i="3"/>
  <c r="I101" i="3"/>
  <c r="H101" i="3"/>
  <c r="F101" i="3"/>
  <c r="J785" i="8"/>
  <c r="K785" i="8"/>
  <c r="K51" i="3"/>
  <c r="J51" i="3"/>
  <c r="F51" i="3"/>
  <c r="I51" i="3"/>
  <c r="H51" i="3"/>
  <c r="K415" i="3"/>
  <c r="J415" i="3"/>
  <c r="I415" i="3"/>
  <c r="J837" i="3"/>
  <c r="H837" i="3"/>
  <c r="K837" i="3"/>
  <c r="F837" i="3"/>
  <c r="I837" i="3"/>
  <c r="I441" i="3"/>
  <c r="J441" i="3"/>
  <c r="K441" i="3"/>
  <c r="H441" i="3"/>
  <c r="F441" i="3"/>
  <c r="K350" i="3"/>
  <c r="J350" i="3"/>
  <c r="I350" i="3"/>
  <c r="H350" i="3"/>
  <c r="F350" i="3"/>
  <c r="K947" i="8"/>
  <c r="J947" i="8"/>
  <c r="J523" i="3"/>
  <c r="K523" i="3"/>
  <c r="I523" i="3"/>
  <c r="H523" i="3"/>
  <c r="F523" i="3"/>
  <c r="J727" i="3"/>
  <c r="K727" i="3"/>
  <c r="I727" i="3"/>
  <c r="F727" i="3"/>
  <c r="H727" i="3"/>
  <c r="I794" i="3"/>
  <c r="K794" i="3"/>
  <c r="F794" i="3"/>
  <c r="J794" i="3"/>
  <c r="H794" i="3"/>
  <c r="J654" i="3"/>
  <c r="K654" i="3"/>
  <c r="I654" i="3"/>
  <c r="F654" i="3"/>
  <c r="H654" i="3"/>
  <c r="K774" i="3"/>
  <c r="I774" i="3"/>
  <c r="H774" i="3"/>
  <c r="F774" i="3"/>
  <c r="J774" i="3"/>
  <c r="H576" i="3"/>
  <c r="F576" i="3"/>
  <c r="I576" i="3"/>
  <c r="J576" i="3"/>
  <c r="K576" i="3"/>
  <c r="J484" i="3"/>
  <c r="K484" i="3"/>
  <c r="I484" i="3"/>
  <c r="I912" i="3"/>
  <c r="F912" i="3"/>
  <c r="J912" i="3"/>
  <c r="K912" i="3"/>
  <c r="H912" i="3"/>
  <c r="K467" i="3"/>
  <c r="J467" i="3"/>
  <c r="I467" i="3"/>
  <c r="J582" i="3"/>
  <c r="K582" i="3"/>
  <c r="I582" i="3"/>
  <c r="J374" i="3"/>
  <c r="K374" i="3"/>
  <c r="I374" i="3"/>
  <c r="J761" i="3"/>
  <c r="K761" i="3"/>
  <c r="I761" i="3"/>
  <c r="J348" i="3"/>
  <c r="K348" i="3"/>
  <c r="I348" i="3"/>
  <c r="J369" i="3"/>
  <c r="K369" i="3"/>
  <c r="I369" i="3"/>
  <c r="K533" i="3"/>
  <c r="J533" i="3"/>
  <c r="I533" i="3"/>
  <c r="F533" i="3"/>
  <c r="H533" i="3"/>
  <c r="K82" i="3"/>
  <c r="J82" i="3"/>
  <c r="F82" i="3"/>
  <c r="I82" i="3"/>
  <c r="H82" i="3"/>
  <c r="J455" i="3"/>
  <c r="K455" i="3"/>
  <c r="I455" i="3"/>
  <c r="K676" i="3"/>
  <c r="J676" i="3"/>
  <c r="H676" i="3"/>
  <c r="F676" i="3"/>
  <c r="I812" i="3"/>
  <c r="F812" i="3"/>
  <c r="H812" i="3"/>
  <c r="K812" i="3"/>
  <c r="J812" i="3"/>
  <c r="J922" i="3"/>
  <c r="K922" i="3"/>
  <c r="F922" i="3"/>
  <c r="H922" i="3"/>
  <c r="I922" i="3"/>
  <c r="F887" i="3"/>
  <c r="H887" i="3"/>
  <c r="J887" i="3"/>
  <c r="I887" i="3"/>
  <c r="K887" i="3"/>
  <c r="J18" i="3"/>
  <c r="K18" i="3"/>
  <c r="K954" i="3"/>
  <c r="J954" i="3"/>
  <c r="H954" i="3"/>
  <c r="F954" i="3"/>
  <c r="I954" i="3"/>
  <c r="K678" i="3"/>
  <c r="J678" i="3"/>
  <c r="I678" i="3"/>
  <c r="H678" i="3"/>
  <c r="F678" i="3"/>
  <c r="J41" i="3"/>
  <c r="K41" i="3"/>
  <c r="J872" i="8"/>
  <c r="K872" i="8"/>
  <c r="K401" i="3"/>
  <c r="J401" i="3"/>
  <c r="I401" i="3"/>
  <c r="K658" i="3"/>
  <c r="J658" i="3"/>
  <c r="I658" i="3"/>
  <c r="K995" i="3"/>
  <c r="H995" i="3"/>
  <c r="J995" i="3"/>
  <c r="F995" i="3"/>
  <c r="I995" i="3"/>
  <c r="F944" i="3"/>
  <c r="K944" i="3"/>
  <c r="J944" i="3"/>
  <c r="I944" i="3"/>
  <c r="H944" i="3"/>
  <c r="J657" i="3"/>
  <c r="K657" i="3"/>
  <c r="H657" i="3"/>
  <c r="F657" i="3"/>
  <c r="J952" i="3"/>
  <c r="F952" i="3"/>
  <c r="K952" i="3"/>
  <c r="I952" i="3"/>
  <c r="H952" i="3"/>
  <c r="K950" i="8"/>
  <c r="J950" i="8"/>
  <c r="K581" i="3"/>
  <c r="J581" i="3"/>
  <c r="I581" i="3"/>
  <c r="K755" i="3"/>
  <c r="I755" i="3"/>
  <c r="J755" i="3"/>
  <c r="H755" i="3"/>
  <c r="F755" i="3"/>
  <c r="J634" i="3"/>
  <c r="K634" i="3"/>
  <c r="I634" i="3"/>
  <c r="I505" i="3"/>
  <c r="K505" i="3"/>
  <c r="J505" i="3"/>
  <c r="H505" i="3"/>
  <c r="F505" i="3"/>
  <c r="J12" i="3"/>
  <c r="K12" i="3"/>
  <c r="H12" i="3"/>
  <c r="I12" i="3"/>
  <c r="F12" i="3"/>
  <c r="J88" i="3"/>
  <c r="K88" i="3"/>
  <c r="K682" i="3"/>
  <c r="J682" i="3"/>
  <c r="I682" i="3"/>
  <c r="J827" i="3"/>
  <c r="K827" i="3"/>
  <c r="H827" i="3"/>
  <c r="I827" i="3"/>
  <c r="F827" i="3"/>
  <c r="K468" i="3"/>
  <c r="J468" i="3"/>
  <c r="I468" i="3"/>
  <c r="K435" i="3"/>
  <c r="J435" i="3"/>
  <c r="I435" i="3"/>
  <c r="J597" i="3"/>
  <c r="K597" i="3"/>
  <c r="I597" i="3"/>
  <c r="H597" i="3"/>
  <c r="F597" i="3"/>
  <c r="J936" i="3"/>
  <c r="I936" i="3"/>
  <c r="F936" i="3"/>
  <c r="H936" i="3"/>
  <c r="K936" i="3"/>
  <c r="I880" i="3"/>
  <c r="K880" i="3"/>
  <c r="J880" i="3"/>
  <c r="H880" i="3"/>
  <c r="F880" i="3"/>
  <c r="H930" i="3"/>
  <c r="K930" i="3"/>
  <c r="J930" i="3"/>
  <c r="F930" i="3"/>
  <c r="I930" i="3"/>
  <c r="K700" i="3"/>
  <c r="J700" i="3"/>
  <c r="I700" i="3"/>
  <c r="J10" i="3"/>
  <c r="K10" i="3"/>
  <c r="J722" i="3"/>
  <c r="I722" i="3"/>
  <c r="K722" i="3"/>
  <c r="F722" i="3"/>
  <c r="H722" i="3"/>
  <c r="K956" i="8"/>
  <c r="J956" i="8"/>
  <c r="I446" i="3"/>
  <c r="K446" i="3"/>
  <c r="J446" i="3"/>
  <c r="H446" i="3"/>
  <c r="F446" i="3"/>
  <c r="K608" i="3"/>
  <c r="I608" i="3"/>
  <c r="J608" i="3"/>
  <c r="F608" i="3"/>
  <c r="H608" i="3"/>
  <c r="F888" i="3"/>
  <c r="J888" i="3"/>
  <c r="K888" i="3"/>
  <c r="I888" i="3"/>
  <c r="H888" i="3"/>
  <c r="J367" i="3"/>
  <c r="K367" i="3"/>
  <c r="I367" i="3"/>
  <c r="K883" i="3"/>
  <c r="H883" i="3"/>
  <c r="I883" i="3"/>
  <c r="F883" i="3"/>
  <c r="J883" i="3"/>
  <c r="J585" i="3"/>
  <c r="K585" i="3"/>
  <c r="I585" i="3"/>
  <c r="H585" i="3"/>
  <c r="F585" i="3"/>
  <c r="J993" i="3"/>
  <c r="K993" i="3"/>
  <c r="I993" i="3"/>
  <c r="H993" i="3"/>
  <c r="F993" i="3"/>
  <c r="I547" i="3"/>
  <c r="K547" i="3"/>
  <c r="J547" i="3"/>
  <c r="H547" i="3"/>
  <c r="F547" i="3"/>
  <c r="J571" i="3"/>
  <c r="K571" i="3"/>
  <c r="I571" i="3"/>
  <c r="K558" i="3"/>
  <c r="J558" i="3"/>
  <c r="I558" i="3"/>
  <c r="K432" i="3"/>
  <c r="J432" i="3"/>
  <c r="I432" i="3"/>
  <c r="K968" i="3"/>
  <c r="H968" i="3"/>
  <c r="F968" i="3"/>
  <c r="I968" i="3"/>
  <c r="J968" i="3"/>
  <c r="J371" i="3"/>
  <c r="K371" i="3"/>
  <c r="I371" i="3"/>
  <c r="K986" i="3"/>
  <c r="H986" i="3"/>
  <c r="F986" i="3"/>
  <c r="J986" i="3"/>
  <c r="I986" i="3"/>
  <c r="I633" i="3"/>
  <c r="K633" i="3"/>
  <c r="J633" i="3"/>
  <c r="H633" i="3"/>
  <c r="F633" i="3"/>
  <c r="J708" i="3"/>
  <c r="K708" i="3"/>
  <c r="I708" i="3"/>
  <c r="H708" i="3"/>
  <c r="F708" i="3"/>
  <c r="K729" i="3"/>
  <c r="F729" i="3"/>
  <c r="H729" i="3"/>
  <c r="I729" i="3"/>
  <c r="J729" i="3"/>
  <c r="K76" i="3"/>
  <c r="J76" i="3"/>
  <c r="J811" i="3"/>
  <c r="K811" i="3"/>
  <c r="I811" i="3"/>
  <c r="K650" i="3"/>
  <c r="J650" i="3"/>
  <c r="I650" i="3"/>
  <c r="K642" i="3"/>
  <c r="J642" i="3"/>
  <c r="F642" i="3"/>
  <c r="H642" i="3"/>
  <c r="I642" i="3"/>
  <c r="J816" i="3"/>
  <c r="H816" i="3"/>
  <c r="F816" i="3"/>
  <c r="I816" i="3"/>
  <c r="K816" i="3"/>
  <c r="K35" i="3"/>
  <c r="J35" i="3"/>
  <c r="I545" i="3"/>
  <c r="K545" i="3"/>
  <c r="J545" i="3"/>
  <c r="H545" i="3"/>
  <c r="F545" i="3"/>
  <c r="J780" i="3"/>
  <c r="K780" i="3"/>
  <c r="I780" i="3"/>
  <c r="K506" i="3"/>
  <c r="J506" i="3"/>
  <c r="I506" i="3"/>
  <c r="H506" i="3"/>
  <c r="F506" i="3"/>
  <c r="J89" i="3"/>
  <c r="K89" i="3"/>
  <c r="I89" i="3"/>
  <c r="F89" i="3"/>
  <c r="H89" i="3"/>
  <c r="K593" i="3"/>
  <c r="J593" i="3"/>
  <c r="I593" i="3"/>
  <c r="F593" i="3"/>
  <c r="H593" i="3"/>
  <c r="J377" i="3"/>
  <c r="K377" i="3"/>
  <c r="I377" i="3"/>
  <c r="H989" i="3"/>
  <c r="K989" i="3"/>
  <c r="I989" i="3"/>
  <c r="J989" i="3"/>
  <c r="F989" i="3"/>
  <c r="J509" i="3"/>
  <c r="K509" i="3"/>
  <c r="I509" i="3"/>
  <c r="H509" i="3"/>
  <c r="F509" i="3"/>
  <c r="K829" i="3"/>
  <c r="J829" i="3"/>
  <c r="I829" i="3"/>
  <c r="H829" i="3"/>
  <c r="F829" i="3"/>
  <c r="I851" i="3"/>
  <c r="K851" i="3"/>
  <c r="H851" i="3"/>
  <c r="J851" i="3"/>
  <c r="F851" i="3"/>
  <c r="K424" i="3"/>
  <c r="J424" i="3"/>
  <c r="I424" i="3"/>
  <c r="F848" i="3"/>
  <c r="H848" i="3"/>
  <c r="K848" i="3"/>
  <c r="J848" i="3"/>
  <c r="I848" i="3"/>
  <c r="K603" i="3"/>
  <c r="J603" i="3"/>
  <c r="I603" i="3"/>
  <c r="I943" i="3"/>
  <c r="F943" i="3"/>
  <c r="K943" i="3"/>
  <c r="H943" i="3"/>
  <c r="J943" i="3"/>
  <c r="J451" i="3"/>
  <c r="K451" i="3"/>
  <c r="I451" i="3"/>
  <c r="K746" i="8"/>
  <c r="J746" i="8"/>
  <c r="J905" i="8"/>
  <c r="K905" i="8"/>
  <c r="K714" i="8"/>
  <c r="J714" i="8"/>
  <c r="K859" i="8"/>
  <c r="J859" i="8"/>
  <c r="K705" i="8"/>
  <c r="J705" i="8"/>
  <c r="K992" i="8"/>
  <c r="J992" i="8"/>
  <c r="K408" i="3"/>
  <c r="J408" i="3"/>
  <c r="I408" i="3"/>
  <c r="K491" i="3"/>
  <c r="I491" i="3"/>
  <c r="J491" i="3"/>
  <c r="H491" i="3"/>
  <c r="F491" i="3"/>
  <c r="K457" i="3"/>
  <c r="J457" i="3"/>
  <c r="I457" i="3"/>
  <c r="K735" i="8"/>
  <c r="J735" i="8"/>
  <c r="J461" i="3"/>
  <c r="K461" i="3"/>
  <c r="I461" i="3"/>
  <c r="J629" i="3"/>
  <c r="K629" i="3"/>
  <c r="I629" i="3"/>
  <c r="H629" i="3"/>
  <c r="F629" i="3"/>
  <c r="K966" i="3"/>
  <c r="J966" i="3"/>
  <c r="I966" i="3"/>
  <c r="F966" i="3"/>
  <c r="H966" i="3"/>
  <c r="J768" i="3"/>
  <c r="K768" i="3"/>
  <c r="I768" i="3"/>
  <c r="K399" i="3"/>
  <c r="J399" i="3"/>
  <c r="I399" i="3"/>
  <c r="H399" i="3"/>
  <c r="F399" i="3"/>
  <c r="J38" i="3"/>
  <c r="K38" i="3"/>
  <c r="H38" i="3"/>
  <c r="I38" i="3"/>
  <c r="F38" i="3"/>
  <c r="J607" i="3"/>
  <c r="K607" i="3"/>
  <c r="I607" i="3"/>
  <c r="J669" i="3"/>
  <c r="K669" i="3"/>
  <c r="I669" i="3"/>
  <c r="J672" i="3"/>
  <c r="K672" i="3"/>
  <c r="F672" i="3"/>
  <c r="H672" i="3"/>
  <c r="I672" i="3"/>
  <c r="I961" i="3"/>
  <c r="H961" i="3"/>
  <c r="K961" i="3"/>
  <c r="F961" i="3"/>
  <c r="J961" i="3"/>
  <c r="J381" i="3"/>
  <c r="K381" i="3"/>
  <c r="I381" i="3"/>
  <c r="H381" i="3"/>
  <c r="F381" i="3"/>
  <c r="J45" i="3"/>
  <c r="K45" i="3"/>
  <c r="I45" i="3"/>
  <c r="F45" i="3"/>
  <c r="H45" i="3"/>
  <c r="J420" i="3"/>
  <c r="K420" i="3"/>
  <c r="I420" i="3"/>
  <c r="J561" i="3"/>
  <c r="I561" i="3"/>
  <c r="K561" i="3"/>
  <c r="H561" i="3"/>
  <c r="F561" i="3"/>
  <c r="J452" i="3"/>
  <c r="K452" i="3"/>
  <c r="I452" i="3"/>
  <c r="K469" i="3"/>
  <c r="J469" i="3"/>
  <c r="I469" i="3"/>
  <c r="H469" i="3"/>
  <c r="F469" i="3"/>
  <c r="K567" i="3"/>
  <c r="J567" i="3"/>
  <c r="I567" i="3"/>
  <c r="F567" i="3"/>
  <c r="H567" i="3"/>
  <c r="F960" i="3"/>
  <c r="I960" i="3"/>
  <c r="H960" i="3"/>
  <c r="K960" i="3"/>
  <c r="J960" i="3"/>
  <c r="H63" i="3"/>
  <c r="J63" i="3"/>
  <c r="K63" i="3"/>
  <c r="F63" i="3"/>
  <c r="I63" i="3"/>
  <c r="J580" i="3"/>
  <c r="K580" i="3"/>
  <c r="I580" i="3"/>
  <c r="K886" i="3"/>
  <c r="F886" i="3"/>
  <c r="J886" i="3"/>
  <c r="H886" i="3"/>
  <c r="I886" i="3"/>
  <c r="H873" i="3"/>
  <c r="I873" i="3"/>
  <c r="J873" i="3"/>
  <c r="F873" i="3"/>
  <c r="K873" i="3"/>
  <c r="J528" i="3"/>
  <c r="K528" i="3"/>
  <c r="I528" i="3"/>
  <c r="F528" i="3"/>
  <c r="H528" i="3"/>
  <c r="I963" i="3"/>
  <c r="H963" i="3"/>
  <c r="K963" i="3"/>
  <c r="F963" i="3"/>
  <c r="J963" i="3"/>
  <c r="K693" i="8"/>
  <c r="J693" i="8"/>
  <c r="K907" i="8"/>
  <c r="J907" i="8"/>
  <c r="K592" i="3"/>
  <c r="J592" i="3"/>
  <c r="I592" i="3"/>
  <c r="K767" i="3"/>
  <c r="J767" i="3"/>
  <c r="I767" i="3"/>
  <c r="F767" i="3"/>
  <c r="H767" i="3"/>
  <c r="K379" i="3"/>
  <c r="J379" i="3"/>
  <c r="I379" i="3"/>
  <c r="J804" i="3"/>
  <c r="K804" i="3"/>
  <c r="I804" i="3"/>
  <c r="F804" i="3"/>
  <c r="H804" i="3"/>
  <c r="H940" i="3"/>
  <c r="K940" i="3"/>
  <c r="J940" i="3"/>
  <c r="I940" i="3"/>
  <c r="F940" i="3"/>
  <c r="H860" i="3"/>
  <c r="I860" i="3"/>
  <c r="F860" i="3"/>
  <c r="J860" i="3"/>
  <c r="K860" i="3"/>
  <c r="J734" i="3"/>
  <c r="I734" i="3"/>
  <c r="K734" i="3"/>
  <c r="H734" i="3"/>
  <c r="F734" i="3"/>
  <c r="J789" i="3"/>
  <c r="K789" i="3"/>
  <c r="I789" i="3"/>
  <c r="F789" i="3"/>
  <c r="H789" i="3"/>
  <c r="F956" i="3"/>
  <c r="I956" i="3"/>
  <c r="J956" i="3"/>
  <c r="H956" i="3"/>
  <c r="K956" i="3"/>
  <c r="J434" i="3"/>
  <c r="K434" i="3"/>
  <c r="I434" i="3"/>
  <c r="H762" i="3"/>
  <c r="I762" i="3"/>
  <c r="K762" i="3"/>
  <c r="J762" i="3"/>
  <c r="F762" i="3"/>
  <c r="I475" i="3"/>
  <c r="J475" i="3"/>
  <c r="K475" i="3"/>
  <c r="H475" i="3"/>
  <c r="F475" i="3"/>
  <c r="J976" i="8"/>
  <c r="K976" i="8"/>
  <c r="J412" i="3"/>
  <c r="K412" i="3"/>
  <c r="I412" i="3"/>
  <c r="J788" i="3"/>
  <c r="K788" i="3"/>
  <c r="I788" i="3"/>
  <c r="K641" i="3"/>
  <c r="I641" i="3"/>
  <c r="J641" i="3"/>
  <c r="H641" i="3"/>
  <c r="F641" i="3"/>
  <c r="J665" i="3"/>
  <c r="K665" i="3"/>
  <c r="I665" i="3"/>
  <c r="H852" i="3"/>
  <c r="I852" i="3"/>
  <c r="J852" i="3"/>
  <c r="K852" i="3"/>
  <c r="F852" i="3"/>
  <c r="J463" i="3"/>
  <c r="K463" i="3"/>
  <c r="I463" i="3"/>
  <c r="K663" i="3"/>
  <c r="J663" i="3"/>
  <c r="I663" i="3"/>
  <c r="K449" i="3"/>
  <c r="J449" i="3"/>
  <c r="I449" i="3"/>
  <c r="H945" i="3"/>
  <c r="I945" i="3"/>
  <c r="J945" i="3"/>
  <c r="K945" i="3"/>
  <c r="F945" i="3"/>
  <c r="I462" i="3"/>
  <c r="J462" i="3"/>
  <c r="K462" i="3"/>
  <c r="H462" i="3"/>
  <c r="F462" i="3"/>
  <c r="K572" i="3"/>
  <c r="J572" i="3"/>
  <c r="I572" i="3"/>
  <c r="H572" i="3"/>
  <c r="F572" i="3"/>
  <c r="K794" i="8"/>
  <c r="J794" i="8"/>
  <c r="K518" i="3"/>
  <c r="J518" i="3"/>
  <c r="I518" i="3"/>
  <c r="F518" i="3"/>
  <c r="H518" i="3"/>
  <c r="F942" i="3"/>
  <c r="H942" i="3"/>
  <c r="K942" i="3"/>
  <c r="J942" i="3"/>
  <c r="I942" i="3"/>
  <c r="J864" i="8"/>
  <c r="K864" i="8"/>
  <c r="J675" i="3"/>
  <c r="K675" i="3"/>
  <c r="H675" i="3"/>
  <c r="F675" i="3"/>
  <c r="J703" i="3"/>
  <c r="K703" i="3"/>
  <c r="I703" i="3"/>
  <c r="F703" i="3"/>
  <c r="H703" i="3"/>
  <c r="J778" i="3"/>
  <c r="H778" i="3"/>
  <c r="I778" i="3"/>
  <c r="K778" i="3"/>
  <c r="F778" i="3"/>
  <c r="J36" i="3"/>
  <c r="K36" i="3"/>
  <c r="H36" i="3"/>
  <c r="F36" i="3"/>
  <c r="I36" i="3"/>
  <c r="K645" i="3"/>
  <c r="J645" i="3"/>
  <c r="I645" i="3"/>
  <c r="H645" i="3"/>
  <c r="F645" i="3"/>
  <c r="K466" i="3"/>
  <c r="J466" i="3"/>
  <c r="I466" i="3"/>
  <c r="F932" i="3"/>
  <c r="I932" i="3"/>
  <c r="H932" i="3"/>
  <c r="K932" i="3"/>
  <c r="J932" i="3"/>
  <c r="J802" i="3"/>
  <c r="I802" i="3"/>
  <c r="K802" i="3"/>
  <c r="F802" i="3"/>
  <c r="H802" i="3"/>
  <c r="H920" i="3"/>
  <c r="J920" i="3"/>
  <c r="I920" i="3"/>
  <c r="K920" i="3"/>
  <c r="F920" i="3"/>
  <c r="J406" i="3"/>
  <c r="K406" i="3"/>
  <c r="I406" i="3"/>
  <c r="F406" i="3"/>
  <c r="H406" i="3"/>
  <c r="K950" i="3"/>
  <c r="F950" i="3"/>
  <c r="J950" i="3"/>
  <c r="H950" i="3"/>
  <c r="I950" i="3"/>
  <c r="I839" i="3"/>
  <c r="J839" i="3"/>
  <c r="K839" i="3"/>
  <c r="F839" i="3"/>
  <c r="H839" i="3"/>
  <c r="K947" i="3"/>
  <c r="J947" i="3"/>
  <c r="I947" i="3"/>
  <c r="H947" i="3"/>
  <c r="F947" i="3"/>
  <c r="K739" i="3"/>
  <c r="J739" i="3"/>
  <c r="I739" i="3"/>
  <c r="K393" i="3"/>
  <c r="J393" i="3"/>
  <c r="I393" i="3"/>
  <c r="F393" i="3"/>
  <c r="H393" i="3"/>
  <c r="K534" i="3"/>
  <c r="J534" i="3"/>
  <c r="I534" i="3"/>
  <c r="K365" i="3"/>
  <c r="J365" i="3"/>
  <c r="I365" i="3"/>
  <c r="F903" i="3"/>
  <c r="J903" i="3"/>
  <c r="K903" i="3"/>
  <c r="H903" i="3"/>
  <c r="I903" i="3"/>
  <c r="K732" i="3"/>
  <c r="J732" i="3"/>
  <c r="I732" i="3"/>
  <c r="K725" i="8"/>
  <c r="J725" i="8"/>
  <c r="I527" i="3"/>
  <c r="K527" i="3"/>
  <c r="J527" i="3"/>
  <c r="H527" i="3"/>
  <c r="F527" i="3"/>
  <c r="K622" i="3"/>
  <c r="J622" i="3"/>
  <c r="I622" i="3"/>
  <c r="F946" i="3"/>
  <c r="J946" i="3"/>
  <c r="I946" i="3"/>
  <c r="K946" i="3"/>
  <c r="H946" i="3"/>
  <c r="K838" i="3"/>
  <c r="I838" i="3"/>
  <c r="J838" i="3"/>
  <c r="F838" i="3"/>
  <c r="H838" i="3"/>
  <c r="K821" i="8"/>
  <c r="J821" i="8"/>
  <c r="J686" i="3"/>
  <c r="K686" i="3"/>
  <c r="I686" i="3"/>
  <c r="K538" i="3"/>
  <c r="J538" i="3"/>
  <c r="I538" i="3"/>
  <c r="F538" i="3"/>
  <c r="H538" i="3"/>
  <c r="K431" i="3"/>
  <c r="J431" i="3"/>
  <c r="I431" i="3"/>
  <c r="K738" i="3"/>
  <c r="J738" i="3"/>
  <c r="I738" i="3"/>
  <c r="F738" i="3"/>
  <c r="H738" i="3"/>
  <c r="J699" i="3"/>
  <c r="K699" i="3"/>
  <c r="I699" i="3"/>
  <c r="H699" i="3"/>
  <c r="F699" i="3"/>
  <c r="I809" i="3"/>
  <c r="K809" i="3"/>
  <c r="J809" i="3"/>
  <c r="H809" i="3"/>
  <c r="F809" i="3"/>
  <c r="K936" i="8"/>
  <c r="J936" i="8"/>
  <c r="J7" i="3"/>
  <c r="K7" i="3"/>
  <c r="K573" i="3"/>
  <c r="J573" i="3"/>
  <c r="I573" i="3"/>
  <c r="H573" i="3"/>
  <c r="F573" i="3"/>
  <c r="I971" i="3"/>
  <c r="H971" i="3"/>
  <c r="F971" i="3"/>
  <c r="K971" i="3"/>
  <c r="J971" i="3"/>
  <c r="K488" i="3"/>
  <c r="J488" i="3"/>
  <c r="I488" i="3"/>
  <c r="I754" i="3"/>
  <c r="J754" i="3"/>
  <c r="K754" i="3"/>
  <c r="H754" i="3"/>
  <c r="F754" i="3"/>
  <c r="I91" i="3"/>
  <c r="H91" i="3"/>
  <c r="J91" i="3"/>
  <c r="K91" i="3"/>
  <c r="F967" i="3"/>
  <c r="H967" i="3"/>
  <c r="K967" i="3"/>
  <c r="I967" i="3"/>
  <c r="J967" i="3"/>
  <c r="K436" i="3"/>
  <c r="J436" i="3"/>
  <c r="I436" i="3"/>
  <c r="F817" i="3"/>
  <c r="K817" i="3"/>
  <c r="J817" i="3"/>
  <c r="H817" i="3"/>
  <c r="I817" i="3"/>
  <c r="J347" i="3"/>
  <c r="K347" i="3"/>
  <c r="I347" i="3"/>
  <c r="K443" i="3"/>
  <c r="J443" i="3"/>
  <c r="I443" i="3"/>
  <c r="J553" i="3"/>
  <c r="I553" i="3"/>
  <c r="K553" i="3"/>
  <c r="F553" i="3"/>
  <c r="H553" i="3"/>
  <c r="K984" i="3"/>
  <c r="J984" i="3"/>
  <c r="H984" i="3"/>
  <c r="I984" i="3"/>
  <c r="F984" i="3"/>
  <c r="J464" i="3"/>
  <c r="K464" i="3"/>
  <c r="I464" i="3"/>
  <c r="J983" i="3"/>
  <c r="I983" i="3"/>
  <c r="H983" i="3"/>
  <c r="F983" i="3"/>
  <c r="K983" i="3"/>
  <c r="J569" i="3"/>
  <c r="K569" i="3"/>
  <c r="I569" i="3"/>
  <c r="H569" i="3"/>
  <c r="F569" i="3"/>
  <c r="F941" i="3"/>
  <c r="I941" i="3"/>
  <c r="K941" i="3"/>
  <c r="H941" i="3"/>
  <c r="J941" i="3"/>
  <c r="J717" i="3"/>
  <c r="H717" i="3"/>
  <c r="K717" i="3"/>
  <c r="F717" i="3"/>
  <c r="I717" i="3"/>
  <c r="K710" i="3"/>
  <c r="H710" i="3"/>
  <c r="J710" i="3"/>
  <c r="I710" i="3"/>
  <c r="F710" i="3"/>
  <c r="F109" i="3"/>
  <c r="J109" i="3"/>
  <c r="H109" i="3"/>
  <c r="K109" i="3"/>
  <c r="I109" i="3"/>
  <c r="K655" i="3"/>
  <c r="I655" i="3"/>
  <c r="F655" i="3"/>
  <c r="H655" i="3"/>
  <c r="J655" i="3"/>
  <c r="J680" i="3"/>
  <c r="K680" i="3"/>
  <c r="I680" i="3"/>
  <c r="J640" i="3"/>
  <c r="K640" i="3"/>
  <c r="I640" i="3"/>
  <c r="J513" i="3"/>
  <c r="K513" i="3"/>
  <c r="I513" i="3"/>
  <c r="K75" i="3"/>
  <c r="J75" i="3"/>
  <c r="H75" i="3"/>
  <c r="I75" i="3"/>
  <c r="F75" i="3"/>
  <c r="K62" i="3"/>
  <c r="J62" i="3"/>
  <c r="I62" i="3"/>
  <c r="F62" i="3"/>
  <c r="H62" i="3"/>
  <c r="J816" i="8"/>
  <c r="K816" i="8"/>
  <c r="J863" i="3"/>
  <c r="K863" i="3"/>
  <c r="I863" i="3"/>
  <c r="F863" i="3"/>
  <c r="H863" i="3"/>
  <c r="I806" i="3"/>
  <c r="J806" i="3"/>
  <c r="K806" i="3"/>
  <c r="H806" i="3"/>
  <c r="F806" i="3"/>
  <c r="I543" i="3"/>
  <c r="J543" i="3"/>
  <c r="K543" i="3"/>
  <c r="F543" i="3"/>
  <c r="H543" i="3"/>
  <c r="I517" i="3"/>
  <c r="K517" i="3"/>
  <c r="J517" i="3"/>
  <c r="F517" i="3"/>
  <c r="H517" i="3"/>
  <c r="J980" i="3"/>
  <c r="F980" i="3"/>
  <c r="I980" i="3"/>
  <c r="K980" i="3"/>
  <c r="H980" i="3"/>
  <c r="I881" i="3"/>
  <c r="H881" i="3"/>
  <c r="J881" i="3"/>
  <c r="F881" i="3"/>
  <c r="K881" i="3"/>
  <c r="J697" i="8"/>
  <c r="K697" i="8"/>
  <c r="I529" i="3"/>
  <c r="J529" i="3"/>
  <c r="K529" i="3"/>
  <c r="F529" i="3"/>
  <c r="H529" i="3"/>
  <c r="J594" i="3"/>
  <c r="K594" i="3"/>
  <c r="I594" i="3"/>
  <c r="K494" i="3"/>
  <c r="J494" i="3"/>
  <c r="I494" i="3"/>
  <c r="J403" i="3"/>
  <c r="K403" i="3"/>
  <c r="I403" i="3"/>
  <c r="J736" i="3"/>
  <c r="K736" i="3"/>
  <c r="I736" i="3"/>
  <c r="F736" i="3"/>
  <c r="H736" i="3"/>
  <c r="J708" i="8"/>
  <c r="K708" i="8"/>
  <c r="J772" i="3"/>
  <c r="K772" i="3"/>
  <c r="I772" i="3"/>
  <c r="I757" i="3"/>
  <c r="J757" i="3"/>
  <c r="K757" i="3"/>
  <c r="H757" i="3"/>
  <c r="F757" i="3"/>
  <c r="K493" i="3"/>
  <c r="J493" i="3"/>
  <c r="I493" i="3"/>
  <c r="K531" i="3"/>
  <c r="J531" i="3"/>
  <c r="I531" i="3"/>
  <c r="H531" i="3"/>
  <c r="F531" i="3"/>
  <c r="J671" i="3"/>
  <c r="K671" i="3"/>
  <c r="I671" i="3"/>
  <c r="H671" i="3"/>
  <c r="F671" i="3"/>
  <c r="K397" i="3"/>
  <c r="J397" i="3"/>
  <c r="I397" i="3"/>
  <c r="K439" i="3"/>
  <c r="J439" i="3"/>
  <c r="I439" i="3"/>
  <c r="J588" i="3"/>
  <c r="K588" i="3"/>
  <c r="I588" i="3"/>
  <c r="K985" i="3"/>
  <c r="J985" i="3"/>
  <c r="I985" i="3"/>
  <c r="F985" i="3"/>
  <c r="H985" i="3"/>
  <c r="J481" i="3"/>
  <c r="K481" i="3"/>
  <c r="I481" i="3"/>
  <c r="H481" i="3"/>
  <c r="F481" i="3"/>
  <c r="J586" i="3"/>
  <c r="K586" i="3"/>
  <c r="I586" i="3"/>
  <c r="I977" i="3"/>
  <c r="K977" i="3"/>
  <c r="F977" i="3"/>
  <c r="J977" i="3"/>
  <c r="H977" i="3"/>
  <c r="J975" i="3"/>
  <c r="I975" i="3"/>
  <c r="K975" i="3"/>
  <c r="H975" i="3"/>
  <c r="F975" i="3"/>
  <c r="J15" i="3"/>
  <c r="K15" i="3"/>
  <c r="H15" i="3"/>
  <c r="I15" i="3"/>
  <c r="F15" i="3"/>
  <c r="K602" i="3"/>
  <c r="J602" i="3"/>
  <c r="I602" i="3"/>
  <c r="F602" i="3"/>
  <c r="H602" i="3"/>
  <c r="K495" i="3"/>
  <c r="J495" i="3"/>
  <c r="I495" i="3"/>
  <c r="J526" i="3"/>
  <c r="K526" i="3"/>
  <c r="I526" i="3"/>
  <c r="H526" i="3"/>
  <c r="F526" i="3"/>
  <c r="J813" i="3"/>
  <c r="I813" i="3"/>
  <c r="K813" i="3"/>
  <c r="H813" i="3"/>
  <c r="F813" i="3"/>
  <c r="K355" i="3"/>
  <c r="J355" i="3"/>
  <c r="I355" i="3"/>
  <c r="K841" i="3"/>
  <c r="I841" i="3"/>
  <c r="J841" i="3"/>
  <c r="F841" i="3"/>
  <c r="H841" i="3"/>
  <c r="O993" i="2"/>
  <c r="F1001" i="3"/>
  <c r="K1001" i="3"/>
  <c r="H1001" i="3"/>
  <c r="J1001" i="3"/>
  <c r="I1001" i="3"/>
  <c r="N993" i="2"/>
  <c r="F924" i="3"/>
  <c r="K924" i="3"/>
  <c r="J924" i="3"/>
  <c r="I924" i="3"/>
  <c r="H924" i="3"/>
  <c r="J770" i="3"/>
  <c r="K770" i="3"/>
  <c r="I770" i="3"/>
  <c r="F770" i="3"/>
  <c r="H770" i="3"/>
  <c r="J830" i="3"/>
  <c r="K830" i="3"/>
  <c r="I830" i="3"/>
  <c r="K612" i="3"/>
  <c r="J612" i="3"/>
  <c r="I612" i="3"/>
  <c r="K906" i="8"/>
  <c r="J906" i="8"/>
  <c r="J823" i="3"/>
  <c r="K823" i="3"/>
  <c r="I823" i="3"/>
  <c r="K427" i="3"/>
  <c r="J427" i="3"/>
  <c r="I427" i="3"/>
  <c r="I568" i="3"/>
  <c r="J568" i="3"/>
  <c r="K568" i="3"/>
  <c r="H568" i="3"/>
  <c r="F568" i="3"/>
  <c r="J456" i="3"/>
  <c r="K456" i="3"/>
  <c r="I456" i="3"/>
  <c r="J55" i="3"/>
  <c r="K55" i="3"/>
  <c r="H55" i="3"/>
  <c r="F55" i="3"/>
  <c r="I55" i="3"/>
  <c r="K368" i="3"/>
  <c r="J368" i="3"/>
  <c r="I368" i="3"/>
  <c r="J957" i="3"/>
  <c r="I957" i="3"/>
  <c r="K957" i="3"/>
  <c r="H957" i="3"/>
  <c r="F957" i="3"/>
  <c r="K688" i="3"/>
  <c r="J688" i="3"/>
  <c r="F688" i="3"/>
  <c r="I688" i="3"/>
  <c r="H688" i="3"/>
  <c r="I911" i="3"/>
  <c r="F911" i="3"/>
  <c r="K911" i="3"/>
  <c r="H911" i="3"/>
  <c r="J911" i="3"/>
  <c r="K96" i="3"/>
  <c r="J96" i="3"/>
  <c r="J706" i="3"/>
  <c r="K706" i="3"/>
  <c r="I706" i="3"/>
  <c r="H706" i="3"/>
  <c r="F706" i="3"/>
  <c r="K69" i="3"/>
  <c r="J69" i="3"/>
  <c r="I69" i="3"/>
  <c r="F69" i="3"/>
  <c r="H69" i="3"/>
  <c r="J937" i="8"/>
  <c r="K937" i="8"/>
  <c r="J11" i="3"/>
  <c r="K11" i="3"/>
  <c r="I11" i="3"/>
  <c r="H11" i="3"/>
  <c r="F11" i="3"/>
  <c r="F900" i="3"/>
  <c r="H900" i="3"/>
  <c r="I900" i="3"/>
  <c r="K900" i="3"/>
  <c r="J900" i="3"/>
  <c r="K623" i="3"/>
  <c r="J623" i="3"/>
  <c r="I623" i="3"/>
  <c r="I701" i="3"/>
  <c r="K701" i="3"/>
  <c r="J701" i="3"/>
  <c r="F701" i="3"/>
  <c r="H701" i="3"/>
  <c r="I904" i="3"/>
  <c r="J904" i="3"/>
  <c r="K904" i="3"/>
  <c r="F904" i="3"/>
  <c r="H904" i="3"/>
  <c r="K383" i="3"/>
  <c r="J383" i="3"/>
  <c r="I383" i="3"/>
  <c r="J724" i="3"/>
  <c r="I724" i="3"/>
  <c r="K724" i="3"/>
  <c r="F724" i="3"/>
  <c r="H724" i="3"/>
  <c r="J80" i="3"/>
  <c r="K80" i="3"/>
  <c r="K769" i="3"/>
  <c r="J769" i="3"/>
  <c r="I769" i="3"/>
  <c r="F769" i="3"/>
  <c r="H769" i="3"/>
  <c r="K716" i="3"/>
  <c r="J716" i="3"/>
  <c r="I716" i="3"/>
  <c r="K107" i="3"/>
  <c r="J107" i="3"/>
  <c r="I107" i="3"/>
  <c r="H107" i="3"/>
  <c r="F107" i="3"/>
  <c r="K834" i="8"/>
  <c r="J834" i="8"/>
  <c r="F870" i="3"/>
  <c r="J870" i="3"/>
  <c r="I870" i="3"/>
  <c r="K870" i="3"/>
  <c r="H870" i="3"/>
  <c r="I508" i="3"/>
  <c r="K508" i="3"/>
  <c r="J508" i="3"/>
  <c r="H508" i="3"/>
  <c r="F508" i="3"/>
  <c r="K955" i="3"/>
  <c r="H955" i="3"/>
  <c r="I955" i="3"/>
  <c r="J955" i="3"/>
  <c r="F955" i="3"/>
  <c r="J57" i="3"/>
  <c r="K57" i="3"/>
  <c r="H57" i="3"/>
  <c r="I57" i="3"/>
  <c r="F57" i="3"/>
  <c r="K636" i="3"/>
  <c r="J636" i="3"/>
  <c r="I636" i="3"/>
  <c r="K604" i="3"/>
  <c r="J604" i="3"/>
  <c r="I604" i="3"/>
  <c r="K577" i="3"/>
  <c r="J577" i="3"/>
  <c r="I577" i="3"/>
  <c r="F577" i="3"/>
  <c r="H577" i="3"/>
  <c r="J916" i="3"/>
  <c r="I916" i="3"/>
  <c r="K916" i="3"/>
  <c r="F916" i="3"/>
  <c r="H916" i="3"/>
  <c r="J801" i="3"/>
  <c r="I801" i="3"/>
  <c r="K801" i="3"/>
  <c r="F801" i="3"/>
  <c r="H801" i="3"/>
  <c r="J30" i="3"/>
  <c r="K30" i="3"/>
  <c r="K94" i="3"/>
  <c r="J94" i="3"/>
  <c r="I94" i="3"/>
  <c r="F94" i="3"/>
  <c r="H94" i="3"/>
  <c r="K643" i="3"/>
  <c r="J643" i="3"/>
  <c r="H643" i="3"/>
  <c r="I643" i="3"/>
  <c r="F643" i="3"/>
  <c r="K926" i="3"/>
  <c r="I926" i="3"/>
  <c r="H926" i="3"/>
  <c r="F926" i="3"/>
  <c r="J926" i="3"/>
  <c r="K751" i="3"/>
  <c r="I751" i="3"/>
  <c r="J751" i="3"/>
  <c r="H751" i="3"/>
  <c r="F751" i="3"/>
  <c r="K404" i="3"/>
  <c r="J404" i="3"/>
  <c r="I404" i="3"/>
  <c r="I625" i="3"/>
  <c r="J625" i="3"/>
  <c r="K625" i="3"/>
  <c r="H625" i="3"/>
  <c r="F625" i="3"/>
  <c r="I874" i="3"/>
  <c r="J874" i="3"/>
  <c r="F874" i="3"/>
  <c r="K874" i="3"/>
  <c r="H874" i="3"/>
  <c r="J380" i="3"/>
  <c r="K380" i="3"/>
  <c r="I380" i="3"/>
  <c r="J605" i="3"/>
  <c r="I605" i="3"/>
  <c r="K605" i="3"/>
  <c r="F605" i="3"/>
  <c r="H605" i="3"/>
  <c r="F864" i="3"/>
  <c r="K864" i="3"/>
  <c r="J864" i="3"/>
  <c r="I864" i="3"/>
  <c r="H864" i="3"/>
  <c r="J27" i="3"/>
  <c r="K27" i="3"/>
  <c r="F27" i="3"/>
  <c r="I27" i="3"/>
  <c r="H27" i="3"/>
  <c r="J626" i="3"/>
  <c r="K626" i="3"/>
  <c r="I626" i="3"/>
  <c r="J917" i="3"/>
  <c r="I917" i="3"/>
  <c r="F917" i="3"/>
  <c r="H917" i="3"/>
  <c r="K917" i="3"/>
  <c r="K65" i="3"/>
  <c r="J65" i="3"/>
  <c r="H65" i="3"/>
  <c r="F65" i="3"/>
  <c r="I65" i="3"/>
  <c r="J46" i="3"/>
  <c r="K46" i="3"/>
  <c r="H46" i="3"/>
  <c r="I46" i="3"/>
  <c r="F46" i="3"/>
  <c r="K934" i="8"/>
  <c r="J934" i="8"/>
  <c r="J733" i="8"/>
  <c r="K733" i="8"/>
  <c r="K59" i="3"/>
  <c r="J59" i="3"/>
  <c r="F59" i="3"/>
  <c r="I59" i="3"/>
  <c r="H59" i="3"/>
  <c r="K61" i="3"/>
  <c r="J61" i="3"/>
  <c r="F61" i="3"/>
  <c r="I61" i="3"/>
  <c r="H61" i="3"/>
  <c r="K899" i="3"/>
  <c r="I899" i="3"/>
  <c r="F899" i="3"/>
  <c r="H899" i="3"/>
  <c r="J899" i="3"/>
  <c r="K741" i="8"/>
  <c r="J741" i="8"/>
  <c r="J662" i="3"/>
  <c r="K662" i="3"/>
  <c r="F662" i="3"/>
  <c r="I662" i="3"/>
  <c r="H662" i="3"/>
  <c r="H897" i="3"/>
  <c r="K897" i="3"/>
  <c r="I897" i="3"/>
  <c r="F897" i="3"/>
  <c r="J897" i="3"/>
  <c r="J840" i="8"/>
  <c r="K840" i="8"/>
  <c r="J385" i="3"/>
  <c r="K385" i="3"/>
  <c r="I385" i="3"/>
  <c r="J14" i="3"/>
  <c r="K14" i="3"/>
  <c r="F14" i="3"/>
  <c r="I14" i="3"/>
  <c r="H14" i="3"/>
  <c r="I906" i="3"/>
  <c r="F906" i="3"/>
  <c r="J906" i="3"/>
  <c r="H906" i="3"/>
  <c r="K906" i="3"/>
  <c r="J453" i="3"/>
  <c r="I453" i="3"/>
  <c r="K453" i="3"/>
  <c r="H453" i="3"/>
  <c r="F453" i="3"/>
  <c r="K504" i="3"/>
  <c r="J504" i="3"/>
  <c r="I504" i="3"/>
  <c r="F504" i="3"/>
  <c r="H504" i="3"/>
  <c r="J632" i="3"/>
  <c r="K632" i="3"/>
  <c r="I632" i="3"/>
  <c r="J927" i="3"/>
  <c r="K927" i="3"/>
  <c r="I927" i="3"/>
  <c r="F927" i="3"/>
  <c r="H927" i="3"/>
  <c r="J649" i="3"/>
  <c r="K649" i="3"/>
  <c r="I649" i="3"/>
  <c r="F649" i="3"/>
  <c r="H649" i="3"/>
  <c r="J2" i="3"/>
  <c r="K2" i="3"/>
  <c r="F2" i="3"/>
  <c r="I2" i="3"/>
  <c r="H2" i="3"/>
  <c r="J108" i="3"/>
  <c r="K108" i="3"/>
  <c r="K510" i="3"/>
  <c r="I510" i="3"/>
  <c r="J510" i="3"/>
  <c r="F510" i="3"/>
  <c r="H510" i="3"/>
  <c r="K16" i="3"/>
  <c r="J16" i="3"/>
  <c r="I16" i="3"/>
  <c r="H16" i="3"/>
  <c r="F16" i="3"/>
  <c r="K835" i="3"/>
  <c r="J835" i="3"/>
  <c r="I835" i="3"/>
  <c r="H835" i="3"/>
  <c r="F835" i="3"/>
  <c r="J624" i="3"/>
  <c r="K624" i="3"/>
  <c r="I624" i="3"/>
  <c r="K674" i="3"/>
  <c r="F674" i="3"/>
  <c r="J674" i="3"/>
  <c r="I674" i="3"/>
  <c r="H674" i="3"/>
  <c r="K74" i="3"/>
  <c r="J74" i="3"/>
  <c r="K690" i="3"/>
  <c r="I690" i="3"/>
  <c r="J690" i="3"/>
  <c r="F690" i="3"/>
  <c r="H690" i="3"/>
  <c r="K862" i="3"/>
  <c r="I862" i="3"/>
  <c r="H862" i="3"/>
  <c r="F862" i="3"/>
  <c r="J862" i="3"/>
  <c r="J90" i="3"/>
  <c r="K90" i="3"/>
  <c r="F90" i="3"/>
  <c r="H90" i="3"/>
  <c r="I90" i="3"/>
  <c r="I990" i="3"/>
  <c r="F990" i="3"/>
  <c r="H990" i="3"/>
  <c r="K990" i="3"/>
  <c r="J990" i="3"/>
  <c r="I747" i="3"/>
  <c r="J747" i="3"/>
  <c r="K747" i="3"/>
  <c r="H747" i="3"/>
  <c r="F747" i="3"/>
  <c r="F896" i="3"/>
  <c r="I896" i="3"/>
  <c r="K896" i="3"/>
  <c r="J896" i="3"/>
  <c r="H896" i="3"/>
  <c r="J356" i="3"/>
  <c r="K356" i="3"/>
  <c r="I356" i="3"/>
  <c r="K843" i="3"/>
  <c r="J843" i="3"/>
  <c r="H843" i="3"/>
  <c r="F843" i="3"/>
  <c r="I843" i="3"/>
  <c r="I882" i="3"/>
  <c r="F882" i="3"/>
  <c r="J882" i="3"/>
  <c r="K882" i="3"/>
  <c r="H882" i="3"/>
  <c r="I890" i="3"/>
  <c r="K890" i="3"/>
  <c r="J890" i="3"/>
  <c r="H890" i="3"/>
  <c r="F890" i="3"/>
  <c r="J460" i="3"/>
  <c r="K460" i="3"/>
  <c r="I460" i="3"/>
  <c r="I726" i="3"/>
  <c r="K726" i="3"/>
  <c r="J726" i="3"/>
  <c r="H726" i="3"/>
  <c r="F726" i="3"/>
  <c r="J503" i="3"/>
  <c r="K503" i="3"/>
  <c r="I503" i="3"/>
  <c r="I601" i="3"/>
  <c r="J601" i="3"/>
  <c r="K601" i="3"/>
  <c r="F601" i="3"/>
  <c r="H601" i="3"/>
  <c r="K440" i="3"/>
  <c r="J440" i="3"/>
  <c r="I440" i="3"/>
  <c r="I378" i="3"/>
  <c r="J378" i="3"/>
  <c r="K378" i="3"/>
  <c r="H378" i="3"/>
  <c r="F378" i="3"/>
  <c r="J524" i="3"/>
  <c r="K524" i="3"/>
  <c r="I524" i="3"/>
  <c r="K489" i="3"/>
  <c r="J489" i="3"/>
  <c r="I489" i="3"/>
  <c r="F489" i="3"/>
  <c r="H489" i="3"/>
  <c r="I382" i="3"/>
  <c r="J382" i="3"/>
  <c r="K382" i="3"/>
  <c r="F382" i="3"/>
  <c r="H382" i="3"/>
  <c r="J106" i="3"/>
  <c r="K106" i="3"/>
  <c r="J749" i="3"/>
  <c r="I749" i="3"/>
  <c r="K749" i="3"/>
  <c r="F749" i="3"/>
  <c r="H749" i="3"/>
  <c r="J103" i="3"/>
  <c r="K103" i="3"/>
  <c r="H103" i="3"/>
  <c r="I103" i="3"/>
  <c r="F103" i="3"/>
  <c r="K997" i="3"/>
  <c r="I997" i="3"/>
  <c r="F997" i="3"/>
  <c r="H997" i="3"/>
  <c r="J997" i="3"/>
  <c r="H842" i="3"/>
  <c r="F842" i="3"/>
  <c r="I842" i="3"/>
  <c r="K842" i="3"/>
  <c r="J842" i="3"/>
  <c r="K872" i="3"/>
  <c r="J872" i="3"/>
  <c r="F872" i="3"/>
  <c r="I872" i="3"/>
  <c r="H872" i="3"/>
  <c r="K387" i="3"/>
  <c r="J387" i="3"/>
  <c r="I387" i="3"/>
  <c r="I570" i="3"/>
  <c r="K570" i="3"/>
  <c r="H570" i="3"/>
  <c r="F570" i="3"/>
  <c r="J570" i="3"/>
  <c r="F992" i="3"/>
  <c r="H992" i="3"/>
  <c r="K992" i="3"/>
  <c r="J992" i="3"/>
  <c r="I992" i="3"/>
  <c r="K359" i="3"/>
  <c r="J359" i="3"/>
  <c r="I359" i="3"/>
  <c r="I824" i="3"/>
  <c r="K824" i="3"/>
  <c r="J824" i="3"/>
  <c r="H824" i="3"/>
  <c r="F824" i="3"/>
  <c r="F988" i="3"/>
  <c r="I988" i="3"/>
  <c r="K988" i="3"/>
  <c r="H988" i="3"/>
  <c r="J988" i="3"/>
  <c r="J898" i="3"/>
  <c r="F898" i="3"/>
  <c r="K898" i="3"/>
  <c r="I898" i="3"/>
  <c r="H898" i="3"/>
  <c r="K833" i="8"/>
  <c r="J833" i="8"/>
  <c r="K32" i="3"/>
  <c r="J32" i="3"/>
  <c r="I544" i="3"/>
  <c r="J544" i="3"/>
  <c r="F544" i="3"/>
  <c r="K544" i="3"/>
  <c r="H544" i="3"/>
  <c r="K52" i="3"/>
  <c r="J52" i="3"/>
  <c r="J621" i="3"/>
  <c r="I621" i="3"/>
  <c r="K621" i="3"/>
  <c r="F621" i="3"/>
  <c r="H621" i="3"/>
  <c r="J540" i="3"/>
  <c r="K540" i="3"/>
  <c r="I540" i="3"/>
  <c r="F540" i="3"/>
  <c r="H540" i="3"/>
  <c r="J664" i="3"/>
  <c r="K664" i="3"/>
  <c r="I664" i="3"/>
  <c r="F563" i="3"/>
  <c r="H563" i="3"/>
  <c r="K563" i="3"/>
  <c r="I563" i="3"/>
  <c r="J563" i="3"/>
  <c r="J477" i="3"/>
  <c r="K477" i="3"/>
  <c r="I477" i="3"/>
  <c r="I910" i="3"/>
  <c r="H910" i="3"/>
  <c r="F910" i="3"/>
  <c r="J910" i="3"/>
  <c r="K910" i="3"/>
  <c r="K584" i="3"/>
  <c r="J584" i="3"/>
  <c r="I584" i="3"/>
  <c r="J95" i="3"/>
  <c r="K95" i="3"/>
  <c r="I95" i="3"/>
  <c r="H95" i="3"/>
  <c r="F95" i="3"/>
  <c r="K818" i="3"/>
  <c r="J818" i="3"/>
  <c r="I818" i="3"/>
  <c r="K935" i="8"/>
  <c r="J935" i="8"/>
  <c r="J589" i="3"/>
  <c r="K589" i="3"/>
  <c r="I589" i="3"/>
  <c r="J77" i="3"/>
  <c r="K77" i="3"/>
  <c r="H77" i="3"/>
  <c r="I77" i="3"/>
  <c r="F77" i="3"/>
  <c r="I781" i="3"/>
  <c r="K781" i="3"/>
  <c r="J781" i="3"/>
  <c r="H781" i="3"/>
  <c r="F781" i="3"/>
  <c r="J68" i="3"/>
  <c r="K68" i="3"/>
  <c r="K695" i="3"/>
  <c r="I695" i="3"/>
  <c r="J695" i="3"/>
  <c r="F695" i="3"/>
  <c r="H695" i="3"/>
  <c r="I853" i="3"/>
  <c r="J853" i="3"/>
  <c r="F853" i="3"/>
  <c r="H853" i="3"/>
  <c r="K853" i="3"/>
  <c r="J522" i="3"/>
  <c r="K522" i="3"/>
  <c r="I522" i="3"/>
  <c r="J394" i="3"/>
  <c r="K394" i="3"/>
  <c r="H394" i="3"/>
  <c r="I394" i="3"/>
  <c r="F394" i="3"/>
  <c r="K728" i="3"/>
  <c r="J728" i="3"/>
  <c r="I728" i="3"/>
  <c r="K555" i="3"/>
  <c r="J555" i="3"/>
  <c r="I555" i="3"/>
  <c r="F555" i="3"/>
  <c r="H555" i="3"/>
  <c r="J386" i="3"/>
  <c r="K386" i="3"/>
  <c r="I386" i="3"/>
  <c r="H386" i="3"/>
  <c r="F386" i="3"/>
  <c r="J930" i="8"/>
  <c r="K930" i="8"/>
  <c r="I798" i="3"/>
  <c r="F798" i="3"/>
  <c r="K798" i="3"/>
  <c r="H798" i="3"/>
  <c r="J798" i="3"/>
  <c r="H884" i="3"/>
  <c r="J884" i="3"/>
  <c r="F884" i="3"/>
  <c r="I884" i="3"/>
  <c r="K884" i="3"/>
  <c r="K83" i="3"/>
  <c r="J83" i="3"/>
  <c r="H83" i="3"/>
  <c r="F83" i="3"/>
  <c r="I83" i="3"/>
  <c r="J996" i="8"/>
  <c r="K996" i="8"/>
  <c r="J549" i="3"/>
  <c r="I549" i="3"/>
  <c r="K549" i="3"/>
  <c r="F549" i="3"/>
  <c r="H549" i="3"/>
  <c r="K764" i="3"/>
  <c r="J764" i="3"/>
  <c r="I764" i="3"/>
  <c r="J1002" i="8"/>
  <c r="K1002" i="8"/>
  <c r="J445" i="3"/>
  <c r="K445" i="3"/>
  <c r="I445" i="3"/>
  <c r="K598" i="3"/>
  <c r="J598" i="3"/>
  <c r="I598" i="3"/>
  <c r="J591" i="3"/>
  <c r="I591" i="3"/>
  <c r="K591" i="3"/>
  <c r="H591" i="3"/>
  <c r="F591" i="3"/>
  <c r="K660" i="3"/>
  <c r="J660" i="3"/>
  <c r="I660" i="3"/>
  <c r="J3" i="3"/>
  <c r="I3" i="3"/>
  <c r="K3" i="3"/>
  <c r="F3" i="3"/>
  <c r="H3" i="3"/>
  <c r="J843" i="8"/>
  <c r="K843" i="8"/>
  <c r="K43" i="3"/>
  <c r="J43" i="3"/>
  <c r="I43" i="3"/>
  <c r="F43" i="3"/>
  <c r="H43" i="3"/>
  <c r="J564" i="3"/>
  <c r="K564" i="3"/>
  <c r="I564" i="3"/>
  <c r="J877" i="3"/>
  <c r="I877" i="3"/>
  <c r="H877" i="3"/>
  <c r="F877" i="3"/>
  <c r="K877" i="3"/>
  <c r="I885" i="3"/>
  <c r="J885" i="3"/>
  <c r="H885" i="3"/>
  <c r="F885" i="3"/>
  <c r="K885" i="3"/>
  <c r="K630" i="3"/>
  <c r="I630" i="3"/>
  <c r="J630" i="3"/>
  <c r="H630" i="3"/>
  <c r="F630" i="3"/>
  <c r="F868" i="3"/>
  <c r="H868" i="3"/>
  <c r="I868" i="3"/>
  <c r="K868" i="3"/>
  <c r="J868" i="3"/>
  <c r="J525" i="3"/>
  <c r="I525" i="3"/>
  <c r="K525" i="3"/>
  <c r="F525" i="3"/>
  <c r="H525" i="3"/>
  <c r="J825" i="3"/>
  <c r="K825" i="3"/>
  <c r="I825" i="3"/>
  <c r="K64" i="3"/>
  <c r="J64" i="3"/>
  <c r="J579" i="3"/>
  <c r="F579" i="3"/>
  <c r="I579" i="3"/>
  <c r="K579" i="3"/>
  <c r="H579" i="3"/>
  <c r="K58" i="3"/>
  <c r="J58" i="3"/>
  <c r="I58" i="3"/>
  <c r="F58" i="3"/>
  <c r="H58" i="3"/>
  <c r="J3" i="8"/>
  <c r="K3" i="8"/>
  <c r="K716" i="8"/>
  <c r="J716" i="8"/>
  <c r="J616" i="3"/>
  <c r="K616" i="3"/>
  <c r="I616" i="3"/>
  <c r="H616" i="3"/>
  <c r="F616" i="3"/>
  <c r="K410" i="3"/>
  <c r="J410" i="3"/>
  <c r="I410" i="3"/>
  <c r="H410" i="3"/>
  <c r="F410" i="3"/>
  <c r="K803" i="3"/>
  <c r="J803" i="3"/>
  <c r="I803" i="3"/>
  <c r="H803" i="3"/>
  <c r="F803" i="3"/>
  <c r="K831" i="3"/>
  <c r="J831" i="3"/>
  <c r="I831" i="3"/>
  <c r="F831" i="3"/>
  <c r="H831" i="3"/>
  <c r="I799" i="3"/>
  <c r="K799" i="3"/>
  <c r="J799" i="3"/>
  <c r="F799" i="3"/>
  <c r="H799" i="3"/>
  <c r="K793" i="3"/>
  <c r="J793" i="3"/>
  <c r="I793" i="3"/>
  <c r="J417" i="3"/>
  <c r="K417" i="3"/>
  <c r="I417" i="3"/>
  <c r="J537" i="3"/>
  <c r="I537" i="3"/>
  <c r="K537" i="3"/>
  <c r="H537" i="3"/>
  <c r="F537" i="3"/>
  <c r="K476" i="3"/>
  <c r="J476" i="3"/>
  <c r="I476" i="3"/>
  <c r="F889" i="3"/>
  <c r="H889" i="3"/>
  <c r="K889" i="3"/>
  <c r="I889" i="3"/>
  <c r="J889" i="3"/>
  <c r="J559" i="3"/>
  <c r="I559" i="3"/>
  <c r="F559" i="3"/>
  <c r="H559" i="3"/>
  <c r="K559" i="3"/>
  <c r="J70" i="3"/>
  <c r="K70" i="3"/>
  <c r="F994" i="3"/>
  <c r="J994" i="3"/>
  <c r="H994" i="3"/>
  <c r="K994" i="3"/>
  <c r="I994" i="3"/>
  <c r="J667" i="3"/>
  <c r="K667" i="3"/>
  <c r="I667" i="3"/>
  <c r="K479" i="3"/>
  <c r="J479" i="3"/>
  <c r="I479" i="3"/>
  <c r="F891" i="3"/>
  <c r="K891" i="3"/>
  <c r="I891" i="3"/>
  <c r="H891" i="3"/>
  <c r="J891" i="3"/>
  <c r="K689" i="3"/>
  <c r="J689" i="3"/>
  <c r="I689" i="3"/>
  <c r="K485" i="3"/>
  <c r="I485" i="3"/>
  <c r="J485" i="3"/>
  <c r="H485" i="3"/>
  <c r="F485" i="3"/>
  <c r="J694" i="3"/>
  <c r="K694" i="3"/>
  <c r="I694" i="3"/>
  <c r="H694" i="3"/>
  <c r="F694" i="3"/>
  <c r="J22" i="3"/>
  <c r="K22" i="3"/>
  <c r="F22" i="3"/>
  <c r="I22" i="3"/>
  <c r="H22" i="3"/>
  <c r="J949" i="3"/>
  <c r="I949" i="3"/>
  <c r="H949" i="3"/>
  <c r="K949" i="3"/>
  <c r="F949" i="3"/>
  <c r="H875" i="3"/>
  <c r="J875" i="3"/>
  <c r="I875" i="3"/>
  <c r="K875" i="3"/>
  <c r="F875" i="3"/>
  <c r="I928" i="3"/>
  <c r="F928" i="3"/>
  <c r="J928" i="3"/>
  <c r="K928" i="3"/>
  <c r="H928" i="3"/>
  <c r="J9" i="3"/>
  <c r="K9" i="3"/>
  <c r="J819" i="8"/>
  <c r="K819" i="8"/>
  <c r="K704" i="8"/>
  <c r="J704" i="8"/>
  <c r="I779" i="3"/>
  <c r="J779" i="3"/>
  <c r="K779" i="3"/>
  <c r="F779" i="3"/>
  <c r="H779" i="3"/>
  <c r="J937" i="3"/>
  <c r="F937" i="3"/>
  <c r="I937" i="3"/>
  <c r="K937" i="3"/>
  <c r="H937" i="3"/>
  <c r="K738" i="8"/>
  <c r="J738" i="8"/>
  <c r="K792" i="3"/>
  <c r="J792" i="3"/>
  <c r="I792" i="3"/>
  <c r="K826" i="3"/>
  <c r="J826" i="3"/>
  <c r="I826" i="3"/>
  <c r="F826" i="3"/>
  <c r="H826" i="3"/>
  <c r="J974" i="3"/>
  <c r="K974" i="3"/>
  <c r="F974" i="3"/>
  <c r="H974" i="3"/>
  <c r="I974" i="3"/>
  <c r="K60" i="3"/>
  <c r="J60" i="3"/>
  <c r="J388" i="3"/>
  <c r="K388" i="3"/>
  <c r="I388" i="3"/>
  <c r="K760" i="3"/>
  <c r="J760" i="3"/>
  <c r="I760" i="3"/>
  <c r="J744" i="3"/>
  <c r="K744" i="3"/>
  <c r="I744" i="3"/>
  <c r="F744" i="3"/>
  <c r="H744" i="3"/>
  <c r="J530" i="3"/>
  <c r="K530" i="3"/>
  <c r="I530" i="3"/>
  <c r="H530" i="3"/>
  <c r="F530" i="3"/>
  <c r="K539" i="3"/>
  <c r="J539" i="3"/>
  <c r="I539" i="3"/>
  <c r="F539" i="3"/>
  <c r="H539" i="3"/>
  <c r="J666" i="3"/>
  <c r="K666" i="3"/>
  <c r="H666" i="3"/>
  <c r="F666" i="3"/>
  <c r="K458" i="3"/>
  <c r="J458" i="3"/>
  <c r="I458" i="3"/>
  <c r="K705" i="3"/>
  <c r="J705" i="3"/>
  <c r="I705" i="3"/>
  <c r="J34" i="3"/>
  <c r="K34" i="3"/>
  <c r="K976" i="3"/>
  <c r="F976" i="3"/>
  <c r="H976" i="3"/>
  <c r="I976" i="3"/>
  <c r="J976" i="3"/>
  <c r="K541" i="3"/>
  <c r="J541" i="3"/>
  <c r="I541" i="3"/>
  <c r="F541" i="3"/>
  <c r="H541" i="3"/>
  <c r="J554" i="3"/>
  <c r="I554" i="3"/>
  <c r="K554" i="3"/>
  <c r="F554" i="3"/>
  <c r="H554" i="3"/>
  <c r="K784" i="3"/>
  <c r="J784" i="3"/>
  <c r="I784" i="3"/>
  <c r="K550" i="3"/>
  <c r="I550" i="3"/>
  <c r="J550" i="3"/>
  <c r="H550" i="3"/>
  <c r="F550" i="3"/>
  <c r="I536" i="3"/>
  <c r="K536" i="3"/>
  <c r="H536" i="3"/>
  <c r="J536" i="3"/>
  <c r="F536" i="3"/>
  <c r="K783" i="3"/>
  <c r="J783" i="3"/>
  <c r="I783" i="3"/>
  <c r="H783" i="3"/>
  <c r="F783" i="3"/>
  <c r="J520" i="3"/>
  <c r="K520" i="3"/>
  <c r="I520" i="3"/>
  <c r="H520" i="3"/>
  <c r="F520" i="3"/>
  <c r="K824" i="8"/>
  <c r="J824" i="8"/>
  <c r="K903" i="8"/>
  <c r="J903" i="8"/>
  <c r="K31" i="3"/>
  <c r="J31" i="3"/>
  <c r="H31" i="3"/>
  <c r="I31" i="3"/>
  <c r="F31" i="3"/>
  <c r="K363" i="3"/>
  <c r="J363" i="3"/>
  <c r="I363" i="3"/>
  <c r="I731" i="3"/>
  <c r="J731" i="3"/>
  <c r="K731" i="3"/>
  <c r="H731" i="3"/>
  <c r="F731" i="3"/>
  <c r="J771" i="3"/>
  <c r="K771" i="3"/>
  <c r="I771" i="3"/>
  <c r="F771" i="3"/>
  <c r="H771" i="3"/>
  <c r="I715" i="3"/>
  <c r="J715" i="3"/>
  <c r="K715" i="3"/>
  <c r="F715" i="3"/>
  <c r="H715" i="3"/>
  <c r="J72" i="3"/>
  <c r="K72" i="3"/>
  <c r="J442" i="3"/>
  <c r="K442" i="3"/>
  <c r="I442" i="3"/>
  <c r="H442" i="3"/>
  <c r="F442" i="3"/>
  <c r="I492" i="3"/>
  <c r="J492" i="3"/>
  <c r="K492" i="3"/>
  <c r="F492" i="3"/>
  <c r="H492" i="3"/>
  <c r="K402" i="3"/>
  <c r="I402" i="3"/>
  <c r="J402" i="3"/>
  <c r="F402" i="3"/>
  <c r="H402" i="3"/>
  <c r="J796" i="3"/>
  <c r="K796" i="3"/>
  <c r="I796" i="3"/>
  <c r="J29" i="3"/>
  <c r="K29" i="3"/>
  <c r="F29" i="3"/>
  <c r="I29" i="3"/>
  <c r="H29" i="3"/>
  <c r="H861" i="3"/>
  <c r="I861" i="3"/>
  <c r="J861" i="3"/>
  <c r="F861" i="3"/>
  <c r="K861" i="3"/>
  <c r="J962" i="8"/>
  <c r="K962" i="8"/>
  <c r="J419" i="3"/>
  <c r="K419" i="3"/>
  <c r="I419" i="3"/>
  <c r="K49" i="3"/>
  <c r="J49" i="3"/>
  <c r="K490" i="3"/>
  <c r="J490" i="3"/>
  <c r="I490" i="3"/>
  <c r="K596" i="3"/>
  <c r="J596" i="3"/>
  <c r="I596" i="3"/>
  <c r="H596" i="3"/>
  <c r="F596" i="3"/>
  <c r="F973" i="3"/>
  <c r="J973" i="3"/>
  <c r="H973" i="3"/>
  <c r="I973" i="3"/>
  <c r="K973" i="3"/>
  <c r="J859" i="3"/>
  <c r="I859" i="3"/>
  <c r="F859" i="3"/>
  <c r="K859" i="3"/>
  <c r="H859" i="3"/>
  <c r="I807" i="3"/>
  <c r="K807" i="3"/>
  <c r="J807" i="3"/>
  <c r="F807" i="3"/>
  <c r="H807" i="3"/>
  <c r="J100" i="3"/>
  <c r="K100" i="3"/>
  <c r="J743" i="3"/>
  <c r="K743" i="3"/>
  <c r="I743" i="3"/>
  <c r="J785" i="3"/>
  <c r="K785" i="3"/>
  <c r="I785" i="3"/>
  <c r="F785" i="3"/>
  <c r="H785" i="3"/>
  <c r="K698" i="3"/>
  <c r="J698" i="3"/>
  <c r="I698" i="3"/>
  <c r="K437" i="3"/>
  <c r="J437" i="3"/>
  <c r="H437" i="3"/>
  <c r="F437" i="3"/>
  <c r="I437" i="3"/>
  <c r="H511" i="3"/>
  <c r="J511" i="3"/>
  <c r="K511" i="3"/>
  <c r="I511" i="3"/>
  <c r="F511" i="3"/>
  <c r="J551" i="3"/>
  <c r="I551" i="3"/>
  <c r="K551" i="3"/>
  <c r="H551" i="3"/>
  <c r="F551" i="3"/>
  <c r="K719" i="3"/>
  <c r="I719" i="3"/>
  <c r="J719" i="3"/>
  <c r="H719" i="3"/>
  <c r="F719" i="3"/>
  <c r="J102" i="3"/>
  <c r="K102" i="3"/>
  <c r="J638" i="3"/>
  <c r="K638" i="3"/>
  <c r="I638" i="3"/>
  <c r="J609" i="3"/>
  <c r="K609" i="3"/>
  <c r="I609" i="3"/>
  <c r="H609" i="3"/>
  <c r="F609" i="3"/>
  <c r="J766" i="3"/>
  <c r="K766" i="3"/>
  <c r="I766" i="3"/>
  <c r="F766" i="3"/>
  <c r="H766" i="3"/>
  <c r="K500" i="3"/>
  <c r="J500" i="3"/>
  <c r="I500" i="3"/>
  <c r="J753" i="3"/>
  <c r="K753" i="3"/>
  <c r="I753" i="3"/>
  <c r="F753" i="3"/>
  <c r="H753" i="3"/>
  <c r="K111" i="3"/>
  <c r="J111" i="3"/>
  <c r="H111" i="3"/>
  <c r="I111" i="3"/>
  <c r="F111" i="3"/>
  <c r="K85" i="3"/>
  <c r="J85" i="3"/>
  <c r="F85" i="3"/>
  <c r="I85" i="3"/>
  <c r="H85" i="3"/>
  <c r="K768" i="8"/>
  <c r="J768" i="8"/>
  <c r="J28" i="3"/>
  <c r="K28" i="3"/>
  <c r="J398" i="3"/>
  <c r="K398" i="3"/>
  <c r="H398" i="3"/>
  <c r="I398" i="3"/>
  <c r="F398" i="3"/>
  <c r="J790" i="3"/>
  <c r="H790" i="3"/>
  <c r="K790" i="3"/>
  <c r="I790" i="3"/>
  <c r="F790" i="3"/>
  <c r="H923" i="3"/>
  <c r="F923" i="3"/>
  <c r="K923" i="3"/>
  <c r="J923" i="3"/>
  <c r="I923" i="3"/>
  <c r="J514" i="3"/>
  <c r="K514" i="3"/>
  <c r="I514" i="3"/>
  <c r="K619" i="3"/>
  <c r="J619" i="3"/>
  <c r="I619" i="3"/>
  <c r="K756" i="3"/>
  <c r="J756" i="3"/>
  <c r="I756" i="3"/>
  <c r="F978" i="3"/>
  <c r="H978" i="3"/>
  <c r="I978" i="3"/>
  <c r="J978" i="3"/>
  <c r="K978" i="3"/>
  <c r="J639" i="3"/>
  <c r="I639" i="3"/>
  <c r="K639" i="3"/>
  <c r="I748" i="3"/>
  <c r="J748" i="3"/>
  <c r="K748" i="3"/>
  <c r="J855" i="3"/>
  <c r="F855" i="3"/>
  <c r="H855" i="3"/>
  <c r="K855" i="3"/>
  <c r="I855" i="3"/>
  <c r="I21" i="3"/>
  <c r="I76" i="3"/>
  <c r="I86" i="3"/>
  <c r="I28" i="3"/>
  <c r="I30" i="3"/>
  <c r="I44" i="3"/>
  <c r="I56" i="3"/>
  <c r="I74" i="3"/>
  <c r="I88" i="3"/>
  <c r="I108" i="3"/>
  <c r="I41" i="3"/>
  <c r="I81" i="3"/>
  <c r="I35" i="3"/>
  <c r="I68" i="3"/>
  <c r="I80" i="3"/>
  <c r="I100" i="3"/>
  <c r="I10" i="3"/>
  <c r="I102" i="3"/>
  <c r="I9" i="3"/>
  <c r="I13" i="3"/>
  <c r="I99" i="3"/>
  <c r="I18" i="3"/>
  <c r="I72" i="3"/>
  <c r="I34" i="3"/>
  <c r="I37" i="3"/>
  <c r="I60" i="3"/>
  <c r="I70" i="3"/>
  <c r="I92" i="3"/>
  <c r="I104" i="3"/>
  <c r="I25" i="3"/>
  <c r="I52" i="3"/>
  <c r="I64" i="3"/>
  <c r="I84" i="3"/>
  <c r="I96" i="3"/>
  <c r="I32" i="3"/>
  <c r="I106" i="3"/>
  <c r="I48" i="3"/>
  <c r="I20" i="3"/>
  <c r="I7" i="3"/>
  <c r="I23" i="3"/>
  <c r="I49" i="3"/>
  <c r="F338" i="3"/>
  <c r="F91" i="3"/>
  <c r="F334" i="3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106" i="4" s="1"/>
  <c r="AV106" i="4" s="1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AM652" i="4"/>
  <c r="AS652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N338" i="4" s="1"/>
  <c r="AT338" i="4" s="1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Q711" i="4" s="1"/>
  <c r="AW711" i="4" s="1"/>
  <c r="AH954" i="4"/>
  <c r="AK888" i="4"/>
  <c r="F9" i="4"/>
  <c r="J9" i="4" s="1"/>
  <c r="F269" i="3"/>
  <c r="AO5" i="4"/>
  <c r="AU5" i="4" s="1"/>
  <c r="AA970" i="4"/>
  <c r="AU970" i="4"/>
  <c r="F280" i="3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AP669" i="4" s="1"/>
  <c r="AV669" i="4" s="1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M709" i="4"/>
  <c r="AS709" i="4" s="1"/>
  <c r="AJ711" i="4"/>
  <c r="AF711" i="4"/>
  <c r="AL711" i="4" s="1"/>
  <c r="AR711" i="4" s="1"/>
  <c r="AF888" i="4"/>
  <c r="G9" i="4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N599" i="4" s="1"/>
  <c r="AT599" i="4" s="1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N759" i="4" s="1"/>
  <c r="AT759" i="4" s="1"/>
  <c r="AM776" i="4"/>
  <c r="AS776" i="4" s="1"/>
  <c r="AH711" i="4"/>
  <c r="AH888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AP781" i="4"/>
  <c r="AN769" i="4"/>
  <c r="AT769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J896" i="4"/>
  <c r="F99" i="3"/>
  <c r="H99" i="3"/>
  <c r="AG995" i="4"/>
  <c r="AP190" i="4"/>
  <c r="AV190" i="4" s="1"/>
  <c r="AI369" i="4"/>
  <c r="AH873" i="4"/>
  <c r="AK995" i="4"/>
  <c r="AF812" i="4"/>
  <c r="AK950" i="4"/>
  <c r="AF896" i="4"/>
  <c r="AI950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F950" i="4"/>
  <c r="AK112" i="4"/>
  <c r="AP172" i="4"/>
  <c r="AV172" i="4" s="1"/>
  <c r="X996" i="4"/>
  <c r="AH996" i="4" s="1"/>
  <c r="Y823" i="4"/>
  <c r="AI823" i="4" s="1"/>
  <c r="AN732" i="4"/>
  <c r="AT732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N419" i="4" s="1"/>
  <c r="AT419" i="4" s="1"/>
  <c r="AH992" i="4"/>
  <c r="AQ709" i="4"/>
  <c r="AW709" i="4" s="1"/>
  <c r="AQ132" i="4"/>
  <c r="AW132" i="4" s="1"/>
  <c r="AG873" i="4"/>
  <c r="AH995" i="4"/>
  <c r="AJ812" i="4"/>
  <c r="AF935" i="4"/>
  <c r="AM910" i="4"/>
  <c r="AG842" i="4"/>
  <c r="AP732" i="4"/>
  <c r="AV732" i="4" s="1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AC770" i="4" s="1"/>
  <c r="Y770" i="4"/>
  <c r="AH139" i="4"/>
  <c r="AF139" i="4"/>
  <c r="AI139" i="4"/>
  <c r="AJ139" i="4"/>
  <c r="AG139" i="4"/>
  <c r="AK139" i="4"/>
  <c r="X663" i="4"/>
  <c r="AB663" i="4" s="1"/>
  <c r="Y663" i="4"/>
  <c r="AO322" i="4"/>
  <c r="AU322" i="4" s="1"/>
  <c r="AE369" i="4"/>
  <c r="AH369" i="4"/>
  <c r="AC369" i="4"/>
  <c r="AD419" i="4"/>
  <c r="AP419" i="4" s="1"/>
  <c r="AV419" i="4" s="1"/>
  <c r="AB419" i="4"/>
  <c r="AL409" i="4"/>
  <c r="AR409" i="4" s="1"/>
  <c r="AM765" i="4"/>
  <c r="AS765" i="4" s="1"/>
  <c r="AL781" i="4"/>
  <c r="AR781" i="4" s="1"/>
  <c r="E781" i="4" s="1"/>
  <c r="I781" i="4" s="1"/>
  <c r="AH935" i="4"/>
  <c r="AK989" i="4"/>
  <c r="AG989" i="4"/>
  <c r="AJ996" i="4"/>
  <c r="AK897" i="4"/>
  <c r="AK981" i="4"/>
  <c r="AK954" i="4"/>
  <c r="AJ950" i="4"/>
  <c r="AH950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AL694" i="4" s="1"/>
  <c r="AR694" i="4" s="1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Q419" i="4" s="1"/>
  <c r="AW419" i="4" s="1"/>
  <c r="AH226" i="4"/>
  <c r="AN821" i="4"/>
  <c r="AT821" i="4" s="1"/>
  <c r="AO769" i="4"/>
  <c r="AU769" i="4" s="1"/>
  <c r="AP769" i="4"/>
  <c r="AV769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908" i="4"/>
  <c r="AI908" i="4" s="1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AJ872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F648" i="4"/>
  <c r="J648" i="4" s="1"/>
  <c r="Y654" i="4"/>
  <c r="Y601" i="4"/>
  <c r="AE601" i="4" s="1"/>
  <c r="AK612" i="4"/>
  <c r="Y617" i="4"/>
  <c r="AJ617" i="4" s="1"/>
  <c r="Z728" i="4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N612" i="4" s="1"/>
  <c r="AT612" i="4" s="1"/>
  <c r="AA612" i="4"/>
  <c r="AE612" i="4"/>
  <c r="AB612" i="4"/>
  <c r="W633" i="4"/>
  <c r="X633" i="4" s="1"/>
  <c r="Y633" i="4" s="1"/>
  <c r="X579" i="4"/>
  <c r="Y579" i="4" s="1"/>
  <c r="AC579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AO709" i="4"/>
  <c r="AU709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J880" i="4"/>
  <c r="AF413" i="4"/>
  <c r="AF625" i="4"/>
  <c r="AL625" i="4" s="1"/>
  <c r="AR625" i="4" s="1"/>
  <c r="W758" i="4"/>
  <c r="W746" i="4"/>
  <c r="AI625" i="4"/>
  <c r="W114" i="4"/>
  <c r="X114" i="4" s="1"/>
  <c r="Y114" i="4" s="1"/>
  <c r="W130" i="4"/>
  <c r="W820" i="4"/>
  <c r="AJ625" i="4"/>
  <c r="AD625" i="4"/>
  <c r="AP625" i="4" s="1"/>
  <c r="AV625" i="4" s="1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AM562" i="4" s="1"/>
  <c r="AS562" i="4" s="1"/>
  <c r="Y882" i="4"/>
  <c r="X882" i="4"/>
  <c r="AF358" i="4"/>
  <c r="Z358" i="4"/>
  <c r="AL358" i="4" s="1"/>
  <c r="AR358" i="4" s="1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Q562" i="4" s="1"/>
  <c r="AW562" i="4" s="1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M543" i="4"/>
  <c r="AS543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J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L797" i="4" s="1"/>
  <c r="AR797" i="4" s="1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AP652" i="4"/>
  <c r="AV652" i="4" s="1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AN997" i="4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N764" i="4" s="1"/>
  <c r="AT764" i="4" s="1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Q834" i="4" s="1"/>
  <c r="AW834" i="4" s="1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AF925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AP997" i="4"/>
  <c r="AM997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AJ860" i="4" s="1"/>
  <c r="Y860" i="4"/>
  <c r="Y890" i="4"/>
  <c r="X890" i="4"/>
  <c r="X956" i="4"/>
  <c r="AI956" i="4" s="1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H7" i="3"/>
  <c r="F7" i="3"/>
  <c r="F644" i="3"/>
  <c r="H644" i="3"/>
  <c r="H513" i="3"/>
  <c r="F513" i="3"/>
  <c r="F689" i="3"/>
  <c r="H689" i="3"/>
  <c r="F793" i="3"/>
  <c r="H793" i="3"/>
  <c r="H811" i="3"/>
  <c r="F811" i="3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V868" i="4"/>
  <c r="W868" i="4" s="1"/>
  <c r="V883" i="4"/>
  <c r="W883" i="4" s="1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AL997" i="4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L495" i="4" s="1"/>
  <c r="AR495" i="4" s="1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F895" i="4" s="1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M983" i="4"/>
  <c r="AN983" i="4"/>
  <c r="AP983" i="4"/>
  <c r="AK893" i="4"/>
  <c r="AF893" i="4"/>
  <c r="AG80" i="4"/>
  <c r="AH80" i="4"/>
  <c r="AK80" i="4"/>
  <c r="AI53" i="4"/>
  <c r="AJ53" i="4"/>
  <c r="AG53" i="4"/>
  <c r="AH904" i="4"/>
  <c r="AK904" i="4"/>
  <c r="AK880" i="4"/>
  <c r="AI880" i="4"/>
  <c r="AK872" i="4"/>
  <c r="AI872" i="4"/>
  <c r="AK848" i="4"/>
  <c r="AI848" i="4"/>
  <c r="X662" i="4"/>
  <c r="AN886" i="4"/>
  <c r="AQ886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46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AC136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Z880" i="4"/>
  <c r="AE880" i="4"/>
  <c r="AQ880" i="4" s="1"/>
  <c r="AS880" i="4"/>
  <c r="AW880" i="4"/>
  <c r="AC880" i="4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V872" i="4"/>
  <c r="AB872" i="4"/>
  <c r="AC872" i="4"/>
  <c r="AU872" i="4"/>
  <c r="AT872" i="4"/>
  <c r="AS872" i="4"/>
  <c r="AW872" i="4"/>
  <c r="AC848" i="4"/>
  <c r="Z848" i="4"/>
  <c r="AA848" i="4"/>
  <c r="AD848" i="4"/>
  <c r="AB848" i="4"/>
  <c r="AE848" i="4"/>
  <c r="AQ848" i="4" s="1"/>
  <c r="AW848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Z148" i="4"/>
  <c r="AG148" i="4"/>
  <c r="AF148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I24" i="4"/>
  <c r="AH24" i="4"/>
  <c r="AK2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O164" i="4" s="1"/>
  <c r="AU164" i="4" s="1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H53" i="4"/>
  <c r="AF53" i="4"/>
  <c r="AK53" i="4"/>
  <c r="AI904" i="4"/>
  <c r="AF904" i="4"/>
  <c r="AG904" i="4"/>
  <c r="AH880" i="4"/>
  <c r="AF880" i="4"/>
  <c r="AG880" i="4"/>
  <c r="AH872" i="4"/>
  <c r="AF872" i="4"/>
  <c r="AG872" i="4"/>
  <c r="AH848" i="4"/>
  <c r="AF848" i="4"/>
  <c r="AG848" i="4"/>
  <c r="AM599" i="4"/>
  <c r="AS599" i="4" s="1"/>
  <c r="AL886" i="4"/>
  <c r="AO886" i="4"/>
  <c r="AM886" i="4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M163" i="4" s="1"/>
  <c r="AS163" i="4" s="1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O31" i="4" s="1"/>
  <c r="AU31" i="4" s="1"/>
  <c r="AB31" i="4"/>
  <c r="AE31" i="4"/>
  <c r="AQ31" i="4" s="1"/>
  <c r="AW31" i="4" s="1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O759" i="4"/>
  <c r="AU759" i="4" s="1"/>
  <c r="AQ759" i="4"/>
  <c r="AW759" i="4" s="1"/>
  <c r="AL759" i="4"/>
  <c r="AR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L66" i="4" s="1"/>
  <c r="AR66" i="4" s="1"/>
  <c r="AA66" i="4"/>
  <c r="AC66" i="4"/>
  <c r="AO66" i="4" s="1"/>
  <c r="AU66" i="4" s="1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O92" i="4" s="1"/>
  <c r="AU92" i="4" s="1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E950" i="4"/>
  <c r="AQ950" i="4" s="1"/>
  <c r="AD950" i="4"/>
  <c r="AP950" i="4" s="1"/>
  <c r="AA950" i="4"/>
  <c r="AM950" i="4" s="1"/>
  <c r="AC950" i="4"/>
  <c r="AB950" i="4"/>
  <c r="AN950" i="4" s="1"/>
  <c r="AT950" i="4"/>
  <c r="Z950" i="4"/>
  <c r="AL950" i="4" s="1"/>
  <c r="AW950" i="4"/>
  <c r="AV950" i="4"/>
  <c r="AU950" i="4"/>
  <c r="AS950" i="4"/>
  <c r="AA120" i="4"/>
  <c r="Z120" i="4"/>
  <c r="AC120" i="4"/>
  <c r="AE120" i="4"/>
  <c r="AB120" i="4"/>
  <c r="AD120" i="4"/>
  <c r="AP120" i="4" s="1"/>
  <c r="AV120" i="4" s="1"/>
  <c r="AB908" i="4"/>
  <c r="AS908" i="4"/>
  <c r="AW908" i="4"/>
  <c r="AD908" i="4"/>
  <c r="AV908" i="4"/>
  <c r="AT908" i="4"/>
  <c r="AC908" i="4"/>
  <c r="AU908" i="4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AP69" i="4" s="1"/>
  <c r="AV69" i="4" s="1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O47" i="4" s="1"/>
  <c r="AU47" i="4" s="1"/>
  <c r="AE47" i="4"/>
  <c r="AD47" i="4"/>
  <c r="Z47" i="4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781" i="4"/>
  <c r="H781" i="4" s="1"/>
  <c r="D805" i="4"/>
  <c r="H805" i="4" s="1"/>
  <c r="F805" i="4"/>
  <c r="J805" i="4" s="1"/>
  <c r="G805" i="4"/>
  <c r="E805" i="4"/>
  <c r="I805" i="4" s="1"/>
  <c r="E821" i="4"/>
  <c r="I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D44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I11" i="4" l="1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AF942" i="4"/>
  <c r="Y919" i="4"/>
  <c r="AF919" i="4" s="1"/>
  <c r="X919" i="4"/>
  <c r="AH990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AN355" i="4" s="1"/>
  <c r="AT355" i="4" s="1"/>
  <c r="Z355" i="4"/>
  <c r="G467" i="4"/>
  <c r="AH670" i="4"/>
  <c r="AG670" i="4"/>
  <c r="AM670" i="4" s="1"/>
  <c r="AS670" i="4" s="1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AQ790" i="4" s="1"/>
  <c r="AW790" i="4" s="1"/>
  <c r="Y990" i="4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A908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AL310" i="4" s="1"/>
  <c r="AR310" i="4" s="1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N148" i="4" s="1"/>
  <c r="AT148" i="4" s="1"/>
  <c r="AE148" i="4"/>
  <c r="AH978" i="4"/>
  <c r="E116" i="4"/>
  <c r="I116" i="4" s="1"/>
  <c r="Z790" i="4"/>
  <c r="AL790" i="4" s="1"/>
  <c r="AR790" i="4" s="1"/>
  <c r="AP992" i="4"/>
  <c r="AN941" i="4"/>
  <c r="AQ954" i="4"/>
  <c r="AL576" i="4"/>
  <c r="AR576" i="4" s="1"/>
  <c r="F576" i="4" s="1"/>
  <c r="J576" i="4" s="1"/>
  <c r="AH59" i="4"/>
  <c r="AS996" i="4"/>
  <c r="AA996" i="4"/>
  <c r="AM996" i="4" s="1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Q671" i="4" s="1"/>
  <c r="AW671" i="4" s="1"/>
  <c r="AA671" i="4"/>
  <c r="AM671" i="4" s="1"/>
  <c r="AS671" i="4" s="1"/>
  <c r="AJ671" i="4"/>
  <c r="Z671" i="4"/>
  <c r="AD671" i="4"/>
  <c r="AP671" i="4" s="1"/>
  <c r="AV671" i="4" s="1"/>
  <c r="AH671" i="4"/>
  <c r="AB530" i="4"/>
  <c r="AN446" i="4"/>
  <c r="AN395" i="4"/>
  <c r="AT395" i="4" s="1"/>
  <c r="AD311" i="4"/>
  <c r="AP311" i="4" s="1"/>
  <c r="AV311" i="4" s="1"/>
  <c r="D773" i="4"/>
  <c r="H773" i="4" s="1"/>
  <c r="AP787" i="4"/>
  <c r="AV787" i="4" s="1"/>
  <c r="AN989" i="4"/>
  <c r="Z908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E908" i="4"/>
  <c r="AO950" i="4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P148" i="4" s="1"/>
  <c r="AV148" i="4" s="1"/>
  <c r="AI148" i="4"/>
  <c r="AC148" i="4"/>
  <c r="AM973" i="4"/>
  <c r="AD790" i="4"/>
  <c r="AP790" i="4" s="1"/>
  <c r="AV790" i="4" s="1"/>
  <c r="AA790" i="4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790" i="4"/>
  <c r="AS790" i="4" s="1"/>
  <c r="AM342" i="4"/>
  <c r="AS342" i="4" s="1"/>
  <c r="AO102" i="4"/>
  <c r="AU102" i="4" s="1"/>
  <c r="AL92" i="4"/>
  <c r="AR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AQ109" i="4"/>
  <c r="AW109" i="4" s="1"/>
  <c r="AN89" i="4"/>
  <c r="AT89" i="4" s="1"/>
  <c r="AN92" i="4"/>
  <c r="AT92" i="4" s="1"/>
  <c r="AK59" i="4"/>
  <c r="AM20" i="4"/>
  <c r="AS20" i="4" s="1"/>
  <c r="AC59" i="4"/>
  <c r="AO59" i="4" s="1"/>
  <c r="AU59" i="4" s="1"/>
  <c r="AA59" i="4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AH136" i="4"/>
  <c r="Z136" i="4"/>
  <c r="AL136" i="4" s="1"/>
  <c r="AR136" i="4" s="1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AQ115" i="4"/>
  <c r="AW115" i="4" s="1"/>
  <c r="AC100" i="4"/>
  <c r="AL36" i="4"/>
  <c r="AR36" i="4" s="1"/>
  <c r="F36" i="4" s="1"/>
  <c r="J36" i="4" s="1"/>
  <c r="AL164" i="4"/>
  <c r="AR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AH639" i="4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D639" i="4"/>
  <c r="AB88" i="4"/>
  <c r="AJ88" i="4"/>
  <c r="AG88" i="4"/>
  <c r="AG990" i="4"/>
  <c r="AI990" i="4"/>
  <c r="Y149" i="4"/>
  <c r="AK149" i="4" s="1"/>
  <c r="AC61" i="4"/>
  <c r="AG61" i="4"/>
  <c r="AF61" i="4"/>
  <c r="AN94" i="4"/>
  <c r="AT94" i="4" s="1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B919" i="4"/>
  <c r="AC919" i="4"/>
  <c r="AN818" i="4"/>
  <c r="AT818" i="4" s="1"/>
  <c r="AO147" i="4"/>
  <c r="AU147" i="4" s="1"/>
  <c r="AC38" i="4"/>
  <c r="AK937" i="4"/>
  <c r="AK942" i="4"/>
  <c r="AH967" i="4"/>
  <c r="AN527" i="4"/>
  <c r="AT527" i="4" s="1"/>
  <c r="AM959" i="4"/>
  <c r="AJ925" i="4"/>
  <c r="Y980" i="4"/>
  <c r="Y994" i="4"/>
  <c r="AH994" i="4" s="1"/>
  <c r="Y891" i="4"/>
  <c r="AK891" i="4" s="1"/>
  <c r="AF513" i="4"/>
  <c r="AL513" i="4" s="1"/>
  <c r="AR513" i="4" s="1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Q872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P513" i="4" s="1"/>
  <c r="AV513" i="4" s="1"/>
  <c r="AC835" i="4"/>
  <c r="Z835" i="4"/>
  <c r="AE835" i="4"/>
  <c r="AB513" i="4"/>
  <c r="AN513" i="4" s="1"/>
  <c r="AT513" i="4" s="1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P38" i="4" s="1"/>
  <c r="AV38" i="4" s="1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AC10" i="4"/>
  <c r="AE10" i="4"/>
  <c r="AP36" i="4"/>
  <c r="AV36" i="4" s="1"/>
  <c r="AN284" i="4"/>
  <c r="AT284" i="4" s="1"/>
  <c r="F377" i="4"/>
  <c r="J377" i="4" s="1"/>
  <c r="AN376" i="4"/>
  <c r="AT376" i="4" s="1"/>
  <c r="AF174" i="4"/>
  <c r="AL174" i="4" s="1"/>
  <c r="AR174" i="4" s="1"/>
  <c r="AL123" i="4"/>
  <c r="AR123" i="4" s="1"/>
  <c r="AC174" i="4"/>
  <c r="AQ15" i="4"/>
  <c r="AW15" i="4" s="1"/>
  <c r="AB11" i="4"/>
  <c r="AN36" i="4"/>
  <c r="AT36" i="4" s="1"/>
  <c r="AJ174" i="4"/>
  <c r="AP174" i="4" s="1"/>
  <c r="AV174" i="4" s="1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AN147" i="4"/>
  <c r="AT147" i="4" s="1"/>
  <c r="Z174" i="4"/>
  <c r="AB174" i="4"/>
  <c r="AN174" i="4" s="1"/>
  <c r="AT174" i="4" s="1"/>
  <c r="AL22" i="4"/>
  <c r="AR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Q180" i="4" s="1"/>
  <c r="AW180" i="4" s="1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O180" i="4" s="1"/>
  <c r="AU180" i="4" s="1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AP100" i="4" s="1"/>
  <c r="AV100" i="4" s="1"/>
  <c r="Z11" i="4"/>
  <c r="AO106" i="4"/>
  <c r="AU106" i="4" s="1"/>
  <c r="AK101" i="4"/>
  <c r="AF100" i="4"/>
  <c r="AL100" i="4" s="1"/>
  <c r="AR100" i="4" s="1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L244" i="4" s="1"/>
  <c r="AR244" i="4" s="1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AP318" i="4" s="1"/>
  <c r="AV318" i="4" s="1"/>
  <c r="E322" i="4"/>
  <c r="I322" i="4" s="1"/>
  <c r="AI244" i="4"/>
  <c r="AF244" i="4"/>
  <c r="AB244" i="4"/>
  <c r="AN244" i="4" s="1"/>
  <c r="AT244" i="4" s="1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E255" i="4"/>
  <c r="I255" i="4" s="1"/>
  <c r="AK318" i="4"/>
  <c r="AC318" i="4"/>
  <c r="AO318" i="4" s="1"/>
  <c r="AU318" i="4" s="1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K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AB962" i="4" s="1"/>
  <c r="X962" i="4"/>
  <c r="AN343" i="4"/>
  <c r="AT343" i="4" s="1"/>
  <c r="AJ118" i="4"/>
  <c r="AF131" i="4"/>
  <c r="AL59" i="4"/>
  <c r="AR59" i="4" s="1"/>
  <c r="AO880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P365" i="4" s="1"/>
  <c r="AV365" i="4" s="1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H365" i="4"/>
  <c r="AN365" i="4" s="1"/>
  <c r="AT365" i="4" s="1"/>
  <c r="AL835" i="4"/>
  <c r="AR835" i="4" s="1"/>
  <c r="AJ869" i="4"/>
  <c r="AP869" i="4" s="1"/>
  <c r="AV869" i="4" s="1"/>
  <c r="AN308" i="4"/>
  <c r="AT308" i="4" s="1"/>
  <c r="AJ666" i="4"/>
  <c r="AP666" i="4" s="1"/>
  <c r="AV666" i="4" s="1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N842" i="4"/>
  <c r="AT842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P10" i="4" s="1"/>
  <c r="AV10" i="4" s="1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O413" i="4"/>
  <c r="AU413" i="4" s="1"/>
  <c r="AA842" i="4"/>
  <c r="AM842" i="4" s="1"/>
  <c r="AS842" i="4" s="1"/>
  <c r="AD842" i="4"/>
  <c r="AP842" i="4" s="1"/>
  <c r="AV842" i="4" s="1"/>
  <c r="AK842" i="4"/>
  <c r="AE842" i="4"/>
  <c r="AF842" i="4"/>
  <c r="AL842" i="4" s="1"/>
  <c r="AR842" i="4" s="1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Y876" i="4"/>
  <c r="AN413" i="4"/>
  <c r="AT413" i="4" s="1"/>
  <c r="F344" i="4"/>
  <c r="J344" i="4" s="1"/>
  <c r="AJ330" i="4"/>
  <c r="AP330" i="4" s="1"/>
  <c r="AV330" i="4" s="1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L996" i="4"/>
  <c r="AD835" i="4"/>
  <c r="AP835" i="4" s="1"/>
  <c r="AV835" i="4" s="1"/>
  <c r="AG835" i="4"/>
  <c r="AM835" i="4" s="1"/>
  <c r="AS835" i="4" s="1"/>
  <c r="AC842" i="4"/>
  <c r="X892" i="4"/>
  <c r="Y892" i="4"/>
  <c r="AJ908" i="4"/>
  <c r="AP908" i="4" s="1"/>
  <c r="AO908" i="4"/>
  <c r="AL140" i="4"/>
  <c r="AR140" i="4" s="1"/>
  <c r="D140" i="4" s="1"/>
  <c r="H140" i="4" s="1"/>
  <c r="AH908" i="4"/>
  <c r="AN908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F908" i="4"/>
  <c r="AG908" i="4"/>
  <c r="AM908" i="4" s="1"/>
  <c r="AD655" i="4"/>
  <c r="AK655" i="4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AJ655" i="4"/>
  <c r="AK908" i="4"/>
  <c r="AQ908" i="4" s="1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P343" i="4"/>
  <c r="AV343" i="4" s="1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M355" i="4" s="1"/>
  <c r="AS355" i="4" s="1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Q491" i="4" s="1"/>
  <c r="AW491" i="4" s="1"/>
  <c r="AE491" i="4"/>
  <c r="AB491" i="4"/>
  <c r="Z491" i="4"/>
  <c r="AH491" i="4"/>
  <c r="AN491" i="4" s="1"/>
  <c r="AT491" i="4" s="1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O664" i="4" s="1"/>
  <c r="AU664" i="4" s="1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O431" i="4" s="1"/>
  <c r="AU431" i="4" s="1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W906" i="4"/>
  <c r="Y906" i="4" s="1"/>
  <c r="AW962" i="4"/>
  <c r="AG962" i="4"/>
  <c r="AT962" i="4"/>
  <c r="AH962" i="4"/>
  <c r="AU962" i="4"/>
  <c r="AS962" i="4"/>
  <c r="AA962" i="4"/>
  <c r="AM962" i="4" s="1"/>
  <c r="AV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Q94" i="4"/>
  <c r="AW94" i="4" s="1"/>
  <c r="AO677" i="4"/>
  <c r="AU677" i="4" s="1"/>
  <c r="AC485" i="4"/>
  <c r="AB507" i="4"/>
  <c r="AN507" i="4" s="1"/>
  <c r="AT507" i="4" s="1"/>
  <c r="AB664" i="4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N877" i="4" s="1"/>
  <c r="AT877" i="4"/>
  <c r="AD877" i="4"/>
  <c r="AA877" i="4"/>
  <c r="AU877" i="4"/>
  <c r="X906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Q357" i="4" s="1"/>
  <c r="AW357" i="4" s="1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D422" i="4"/>
  <c r="AA597" i="4"/>
  <c r="AF597" i="4"/>
  <c r="AI597" i="4"/>
  <c r="AI455" i="4"/>
  <c r="AJ455" i="4"/>
  <c r="AJ411" i="4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P651" i="4" s="1"/>
  <c r="AV651" i="4" s="1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Q835" i="4"/>
  <c r="AW835" i="4" s="1"/>
  <c r="AG777" i="4"/>
  <c r="AM777" i="4" s="1"/>
  <c r="AS777" i="4" s="1"/>
  <c r="AB777" i="4"/>
  <c r="G581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P431" i="4" s="1"/>
  <c r="AV431" i="4" s="1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M775" i="4" s="1"/>
  <c r="AS775" i="4" s="1"/>
  <c r="AB431" i="4"/>
  <c r="AA431" i="4"/>
  <c r="AN836" i="4"/>
  <c r="AT836" i="4" s="1"/>
  <c r="AA731" i="4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N321" i="4" s="1"/>
  <c r="AT321" i="4" s="1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M560" i="4" s="1"/>
  <c r="AS560" i="4" s="1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O958" i="4"/>
  <c r="AN958" i="4"/>
  <c r="AQ917" i="4"/>
  <c r="AL917" i="4"/>
  <c r="AL113" i="4"/>
  <c r="AR113" i="4" s="1"/>
  <c r="F113" i="4" s="1"/>
  <c r="J113" i="4" s="1"/>
  <c r="AQ59" i="4"/>
  <c r="AW59" i="4" s="1"/>
  <c r="AP118" i="4"/>
  <c r="AV118" i="4" s="1"/>
  <c r="AN525" i="4"/>
  <c r="AT525" i="4" s="1"/>
  <c r="AN15" i="4"/>
  <c r="AT15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Q779" i="4" s="1"/>
  <c r="AW779" i="4" s="1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Q131" i="4" s="1"/>
  <c r="AW131" i="4" s="1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P784" i="4" s="1"/>
  <c r="AV784" i="4" s="1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L587" i="4"/>
  <c r="AR587" i="4" s="1"/>
  <c r="G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AA751" i="4"/>
  <c r="AD751" i="4"/>
  <c r="AN850" i="4"/>
  <c r="AT850" i="4" s="1"/>
  <c r="AP850" i="4"/>
  <c r="AV85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H131" i="4"/>
  <c r="AL664" i="4"/>
  <c r="AR664" i="4" s="1"/>
  <c r="F664" i="4" s="1"/>
  <c r="J664" i="4" s="1"/>
  <c r="AL656" i="4"/>
  <c r="AR656" i="4" s="1"/>
  <c r="AG107" i="4"/>
  <c r="AI97" i="4"/>
  <c r="AA50" i="4"/>
  <c r="AN24" i="4"/>
  <c r="AT24" i="4" s="1"/>
  <c r="AQ808" i="4"/>
  <c r="AW808" i="4" s="1"/>
  <c r="AO808" i="4"/>
  <c r="AU808" i="4" s="1"/>
  <c r="AL783" i="4"/>
  <c r="AR783" i="4" s="1"/>
  <c r="AP646" i="4"/>
  <c r="AV646" i="4" s="1"/>
  <c r="AP987" i="4"/>
  <c r="AE515" i="4"/>
  <c r="AA594" i="4"/>
  <c r="AP568" i="4"/>
  <c r="AV568" i="4" s="1"/>
  <c r="AM710" i="4"/>
  <c r="AS710" i="4" s="1"/>
  <c r="Z118" i="4"/>
  <c r="AL118" i="4" s="1"/>
  <c r="AR118" i="4" s="1"/>
  <c r="AA118" i="4"/>
  <c r="AQ922" i="4"/>
  <c r="AD17" i="4"/>
  <c r="AP17" i="4" s="1"/>
  <c r="AV17" i="4" s="1"/>
  <c r="AA17" i="4"/>
  <c r="AM17" i="4" s="1"/>
  <c r="AS17" i="4" s="1"/>
  <c r="AC131" i="4"/>
  <c r="AC784" i="4"/>
  <c r="AD61" i="4"/>
  <c r="AD107" i="4"/>
  <c r="AP107" i="4" s="1"/>
  <c r="AV107" i="4" s="1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E47" i="4"/>
  <c r="I47" i="4" s="1"/>
  <c r="G47" i="4"/>
  <c r="D47" i="4"/>
  <c r="H47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F115" i="4"/>
  <c r="J115" i="4" s="1"/>
  <c r="G164" i="4"/>
  <c r="F164" i="4"/>
  <c r="J164" i="4" s="1"/>
  <c r="E164" i="4"/>
  <c r="I164" i="4" s="1"/>
  <c r="D164" i="4"/>
  <c r="H164" i="4" s="1"/>
  <c r="G179" i="4"/>
  <c r="F179" i="4"/>
  <c r="J179" i="4" s="1"/>
  <c r="D179" i="4"/>
  <c r="H179" i="4" s="1"/>
  <c r="E179" i="4"/>
  <c r="I179" i="4" s="1"/>
  <c r="G113" i="4"/>
  <c r="F22" i="4"/>
  <c r="J22" i="4" s="1"/>
  <c r="D22" i="4"/>
  <c r="H22" i="4" s="1"/>
  <c r="G22" i="4"/>
  <c r="E22" i="4"/>
  <c r="I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E48" i="4"/>
  <c r="I48" i="4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89" i="4"/>
  <c r="J89" i="4" s="1"/>
  <c r="G69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F92" i="4"/>
  <c r="J92" i="4" s="1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170" i="4"/>
  <c r="J170" i="4" s="1"/>
  <c r="F828" i="4"/>
  <c r="J828" i="4" s="1"/>
  <c r="G59" i="4"/>
  <c r="E59" i="4"/>
  <c r="I59" i="4" s="1"/>
  <c r="D59" i="4"/>
  <c r="H59" i="4" s="1"/>
  <c r="F59" i="4"/>
  <c r="J59" i="4" s="1"/>
  <c r="G180" i="4"/>
  <c r="D180" i="4"/>
  <c r="H180" i="4" s="1"/>
  <c r="F180" i="4"/>
  <c r="J180" i="4" s="1"/>
  <c r="E180" i="4"/>
  <c r="I180" i="4" s="1"/>
  <c r="F783" i="4"/>
  <c r="J783" i="4" s="1"/>
  <c r="E783" i="4"/>
  <c r="I783" i="4" s="1"/>
  <c r="D783" i="4"/>
  <c r="H783" i="4" s="1"/>
  <c r="G783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E8" i="4"/>
  <c r="I8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D31" i="4"/>
  <c r="H31" i="4" s="1"/>
  <c r="F31" i="4"/>
  <c r="J31" i="4" s="1"/>
  <c r="G31" i="4"/>
  <c r="E163" i="4"/>
  <c r="I163" i="4" s="1"/>
  <c r="AL632" i="4"/>
  <c r="AR632" i="4" s="1"/>
  <c r="AN632" i="4"/>
  <c r="AT632" i="4" s="1"/>
  <c r="G20" i="4"/>
  <c r="F20" i="4"/>
  <c r="J20" i="4" s="1"/>
  <c r="D20" i="4"/>
  <c r="H20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D123" i="4"/>
  <c r="H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D18" i="4"/>
  <c r="H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AM10" i="4"/>
  <c r="AS10" i="4" s="1"/>
  <c r="AQ830" i="4"/>
  <c r="AW830" i="4" s="1"/>
  <c r="G543" i="4"/>
  <c r="F543" i="4"/>
  <c r="J543" i="4" s="1"/>
  <c r="E543" i="4"/>
  <c r="I543" i="4" s="1"/>
  <c r="D543" i="4"/>
  <c r="H543" i="4" s="1"/>
  <c r="AN872" i="4"/>
  <c r="AL880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E166" i="4"/>
  <c r="AA166" i="4"/>
  <c r="AB166" i="4"/>
  <c r="AO779" i="4"/>
  <c r="AU779" i="4" s="1"/>
  <c r="Z155" i="4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G36" i="4"/>
  <c r="AK849" i="4"/>
  <c r="AI158" i="4"/>
  <c r="AH158" i="4"/>
  <c r="AB778" i="4"/>
  <c r="AN778" i="4" s="1"/>
  <c r="AT778" i="4" s="1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N145" i="4" s="1"/>
  <c r="AT145" i="4" s="1"/>
  <c r="AD145" i="4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E24" i="4"/>
  <c r="I24" i="4" s="1"/>
  <c r="F24" i="4"/>
  <c r="J24" i="4" s="1"/>
  <c r="G24" i="4"/>
  <c r="D24" i="4"/>
  <c r="H24" i="4" s="1"/>
  <c r="AQ24" i="4"/>
  <c r="AW24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Q515" i="4"/>
  <c r="AW515" i="4" s="1"/>
  <c r="AN515" i="4"/>
  <c r="AT515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N17" i="4"/>
  <c r="AT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M61" i="4"/>
  <c r="AS61" i="4" s="1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O107" i="4"/>
  <c r="AU107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P357" i="4"/>
  <c r="AV357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D649" i="4"/>
  <c r="H649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E934" i="4"/>
  <c r="AQ934" i="4" s="1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N855" i="4" s="1"/>
  <c r="AT855" i="4" s="1"/>
  <c r="AC855" i="4"/>
  <c r="AA855" i="4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G120" i="4"/>
  <c r="F120" i="4"/>
  <c r="J120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Z841" i="4"/>
  <c r="AE841" i="4"/>
  <c r="AQ841" i="4" s="1"/>
  <c r="AW841" i="4" s="1"/>
  <c r="AA841" i="4"/>
  <c r="AM841" i="4" s="1"/>
  <c r="AS841" i="4" s="1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M788" i="4" s="1"/>
  <c r="AS788" i="4" s="1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Q50" i="4" s="1"/>
  <c r="AW50" i="4" s="1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L82" i="4" s="1"/>
  <c r="AR82" i="4" s="1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L67" i="4" s="1"/>
  <c r="AR67" i="4" s="1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P49" i="4" s="1"/>
  <c r="AV49" i="4" s="1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872" i="4"/>
  <c r="AL872" i="4"/>
  <c r="AM872" i="4"/>
  <c r="AM880" i="4"/>
  <c r="AN880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O790" i="4"/>
  <c r="AU790" i="4" s="1"/>
  <c r="W157" i="4"/>
  <c r="AC52" i="4"/>
  <c r="AO52" i="4" s="1"/>
  <c r="AU52" i="4" s="1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AP127" i="4" s="1"/>
  <c r="AV127" i="4" s="1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C756" i="4"/>
  <c r="AD756" i="4"/>
  <c r="AD166" i="4"/>
  <c r="AC166" i="4"/>
  <c r="Z79" i="4"/>
  <c r="AD79" i="4"/>
  <c r="AP79" i="4" s="1"/>
  <c r="AV79" i="4" s="1"/>
  <c r="AA79" i="4"/>
  <c r="AA752" i="4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M635" i="4" s="1"/>
  <c r="AS635" i="4" s="1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L740" i="4" s="1"/>
  <c r="AR740" i="4" s="1"/>
  <c r="AA740" i="4"/>
  <c r="AM740" i="4" s="1"/>
  <c r="AS740" i="4" s="1"/>
  <c r="AD740" i="4"/>
  <c r="AB740" i="4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P71" i="4" s="1"/>
  <c r="AV71" i="4" s="1"/>
  <c r="AC71" i="4"/>
  <c r="AE71" i="4"/>
  <c r="AB71" i="4"/>
  <c r="AN71" i="4" s="1"/>
  <c r="AT71" i="4" s="1"/>
  <c r="AE55" i="4"/>
  <c r="AQ55" i="4" s="1"/>
  <c r="AW55" i="4" s="1"/>
  <c r="AA55" i="4"/>
  <c r="AM55" i="4" s="1"/>
  <c r="AS55" i="4" s="1"/>
  <c r="AD55" i="4"/>
  <c r="AC55" i="4"/>
  <c r="AO55" i="4" s="1"/>
  <c r="AU55" i="4" s="1"/>
  <c r="Z55" i="4"/>
  <c r="AL55" i="4" s="1"/>
  <c r="AR55" i="4" s="1"/>
  <c r="AB55" i="4"/>
  <c r="AF46" i="4"/>
  <c r="AK46" i="4"/>
  <c r="AI46" i="4"/>
  <c r="AF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E847" i="4"/>
  <c r="AB847" i="4"/>
  <c r="AC847" i="4"/>
  <c r="AA847" i="4"/>
  <c r="AM847" i="4" s="1"/>
  <c r="AS847" i="4" s="1"/>
  <c r="AB149" i="4"/>
  <c r="AC149" i="4"/>
  <c r="AE149" i="4"/>
  <c r="AQ149" i="4" s="1"/>
  <c r="AW149" i="4" s="1"/>
  <c r="Z149" i="4"/>
  <c r="AL149" i="4" s="1"/>
  <c r="AR149" i="4" s="1"/>
  <c r="AA149" i="4"/>
  <c r="AD149" i="4"/>
  <c r="AP149" i="4" s="1"/>
  <c r="AV149" i="4" s="1"/>
  <c r="X28" i="4"/>
  <c r="Y28" i="4" s="1"/>
  <c r="AG118" i="4"/>
  <c r="Z25" i="4"/>
  <c r="AD25" i="4"/>
  <c r="AP25" i="4" s="1"/>
  <c r="AV25" i="4" s="1"/>
  <c r="AC25" i="4"/>
  <c r="AB25" i="4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R70" i="4" s="1"/>
  <c r="AE70" i="4"/>
  <c r="AQ70" i="4" s="1"/>
  <c r="AW70" i="4" s="1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AO61" i="4" s="1"/>
  <c r="AU61" i="4" s="1"/>
  <c r="Y134" i="4"/>
  <c r="AD134" i="4" s="1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Q12" i="4" s="1"/>
  <c r="AW12" i="4" s="1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D826" i="4"/>
  <c r="AP826" i="4" s="1"/>
  <c r="AV826" i="4" s="1"/>
  <c r="AB826" i="4"/>
  <c r="AN826" i="4" s="1"/>
  <c r="AT826" i="4" s="1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P142" i="4" s="1"/>
  <c r="AV142" i="4" s="1"/>
  <c r="AA142" i="4"/>
  <c r="AM142" i="4" s="1"/>
  <c r="AS142" i="4" s="1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Q747" i="4" s="1"/>
  <c r="AW747" i="4" s="1"/>
  <c r="AC747" i="4"/>
  <c r="Z747" i="4"/>
  <c r="AL747" i="4" s="1"/>
  <c r="AR747" i="4" s="1"/>
  <c r="Z731" i="4"/>
  <c r="AL731" i="4" s="1"/>
  <c r="AR731" i="4" s="1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AN705" i="4" s="1"/>
  <c r="AT705" i="4" s="1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N967" i="4" s="1"/>
  <c r="AD967" i="4"/>
  <c r="AP967" i="4" s="1"/>
  <c r="Z967" i="4"/>
  <c r="AL967" i="4" s="1"/>
  <c r="AC967" i="4"/>
  <c r="AS967" i="4"/>
  <c r="AU967" i="4"/>
  <c r="AE967" i="4"/>
  <c r="AQ967" i="4" s="1"/>
  <c r="AA967" i="4"/>
  <c r="AV967" i="4"/>
  <c r="AT967" i="4"/>
  <c r="AW967" i="4"/>
  <c r="AB720" i="4"/>
  <c r="AC720" i="4"/>
  <c r="AO720" i="4" s="1"/>
  <c r="AU720" i="4" s="1"/>
  <c r="Z720" i="4"/>
  <c r="AL720" i="4" s="1"/>
  <c r="AR720" i="4" s="1"/>
  <c r="AA720" i="4"/>
  <c r="AM720" i="4" s="1"/>
  <c r="AS720" i="4" s="1"/>
  <c r="AE720" i="4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AO185" i="4" s="1"/>
  <c r="AU185" i="4" s="1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AQ129" i="4" s="1"/>
  <c r="AW129" i="4" s="1"/>
  <c r="Y125" i="4"/>
  <c r="AD125" i="4" s="1"/>
  <c r="Y87" i="4"/>
  <c r="Y86" i="4"/>
  <c r="AD86" i="4" s="1"/>
  <c r="Y78" i="4"/>
  <c r="Z21" i="4"/>
  <c r="AD21" i="4"/>
  <c r="AP21" i="4" s="1"/>
  <c r="AV21" i="4" s="1"/>
  <c r="AC21" i="4"/>
  <c r="AO21" i="4" s="1"/>
  <c r="AU21" i="4" s="1"/>
  <c r="AA21" i="4"/>
  <c r="AM21" i="4" s="1"/>
  <c r="AS21" i="4" s="1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N35" i="4" s="1"/>
  <c r="AT35" i="4" s="1"/>
  <c r="AA35" i="4"/>
  <c r="AE35" i="4"/>
  <c r="AQ35" i="4" s="1"/>
  <c r="AW35" i="4" s="1"/>
  <c r="Z35" i="4"/>
  <c r="AL35" i="4" s="1"/>
  <c r="AR35" i="4" s="1"/>
  <c r="AC35" i="4"/>
  <c r="AO35" i="4" s="1"/>
  <c r="AU35" i="4" s="1"/>
  <c r="AD35" i="4"/>
  <c r="AP35" i="4" s="1"/>
  <c r="AV35" i="4" s="1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S43" i="4" s="1"/>
  <c r="AC43" i="4"/>
  <c r="Z43" i="4"/>
  <c r="AL43" i="4" s="1"/>
  <c r="AR43" i="4" s="1"/>
  <c r="AE43" i="4"/>
  <c r="AQ43" i="4" s="1"/>
  <c r="AW43" i="4" s="1"/>
  <c r="AD43" i="4"/>
  <c r="AP43" i="4" s="1"/>
  <c r="AV43" i="4" s="1"/>
  <c r="AB105" i="4"/>
  <c r="AN105" i="4" s="1"/>
  <c r="AT105" i="4" s="1"/>
  <c r="AC105" i="4"/>
  <c r="AE105" i="4"/>
  <c r="AQ105" i="4" s="1"/>
  <c r="AW105" i="4" s="1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D587" i="4"/>
  <c r="H587" i="4" s="1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P729" i="4" s="1"/>
  <c r="AV729" i="4" s="1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D295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F387" i="4"/>
  <c r="J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E401" i="4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F285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F295" i="4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AB285" i="4"/>
  <c r="Y277" i="4"/>
  <c r="AF277" i="4" s="1"/>
  <c r="AH313" i="4"/>
  <c r="AG313" i="4"/>
  <c r="AE295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AK295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E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AB299" i="4"/>
  <c r="AI280" i="4"/>
  <c r="AP284" i="4"/>
  <c r="AV284" i="4" s="1"/>
  <c r="AC320" i="4"/>
  <c r="AO320" i="4" s="1"/>
  <c r="AU320" i="4" s="1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L12" i="4" l="1"/>
  <c r="AR12" i="4" s="1"/>
  <c r="AK7" i="4"/>
  <c r="AL10" i="4"/>
  <c r="AR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AJ906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F587" i="4"/>
  <c r="J587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AD674" i="4"/>
  <c r="Y909" i="4"/>
  <c r="AN664" i="4"/>
  <c r="AT664" i="4" s="1"/>
  <c r="AK962" i="4"/>
  <c r="AJ962" i="4"/>
  <c r="AD962" i="4"/>
  <c r="AO613" i="4"/>
  <c r="AU613" i="4" s="1"/>
  <c r="AN252" i="4"/>
  <c r="AT252" i="4" s="1"/>
  <c r="AL908" i="4"/>
  <c r="AN11" i="4"/>
  <c r="AT11" i="4" s="1"/>
  <c r="AG919" i="4"/>
  <c r="Z919" i="4"/>
  <c r="AL919" i="4" s="1"/>
  <c r="AA639" i="4"/>
  <c r="AG639" i="4"/>
  <c r="AB731" i="4"/>
  <c r="AN731" i="4" s="1"/>
  <c r="AT731" i="4" s="1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Q942" i="4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P674" i="4" s="1"/>
  <c r="AV674" i="4" s="1"/>
  <c r="AI674" i="4"/>
  <c r="AO674" i="4" s="1"/>
  <c r="AU674" i="4" s="1"/>
  <c r="AL651" i="4"/>
  <c r="AR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N919" i="4" s="1"/>
  <c r="AC639" i="4"/>
  <c r="AJ639" i="4"/>
  <c r="AP639" i="4" s="1"/>
  <c r="AV639" i="4" s="1"/>
  <c r="AB639" i="4"/>
  <c r="AN639" i="4" s="1"/>
  <c r="AT639" i="4" s="1"/>
  <c r="AD803" i="4"/>
  <c r="AP803" i="4" s="1"/>
  <c r="AV803" i="4" s="1"/>
  <c r="AF803" i="4"/>
  <c r="AL803" i="4" s="1"/>
  <c r="AR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E587" i="4"/>
  <c r="I587" i="4" s="1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M731" i="4"/>
  <c r="AS731" i="4" s="1"/>
  <c r="AH674" i="4"/>
  <c r="AI411" i="4"/>
  <c r="AF674" i="4"/>
  <c r="AL422" i="4"/>
  <c r="AR422" i="4" s="1"/>
  <c r="AB674" i="4"/>
  <c r="AK674" i="4"/>
  <c r="AE674" i="4"/>
  <c r="AF962" i="4"/>
  <c r="AC962" i="4"/>
  <c r="AE962" i="4"/>
  <c r="D96" i="4"/>
  <c r="H96" i="4" s="1"/>
  <c r="AL11" i="4"/>
  <c r="AR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P919" i="4" s="1"/>
  <c r="AV919" i="4"/>
  <c r="AK919" i="4"/>
  <c r="AE919" i="4"/>
  <c r="AQ919" i="4" s="1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AG955" i="4"/>
  <c r="AF955" i="4"/>
  <c r="AH955" i="4"/>
  <c r="AN955" i="4" s="1"/>
  <c r="AK994" i="4"/>
  <c r="AF891" i="4"/>
  <c r="AG891" i="4"/>
  <c r="AM891" i="4" s="1"/>
  <c r="AQ994" i="4"/>
  <c r="AM955" i="4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L955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AP716" i="4" s="1"/>
  <c r="AV716" i="4" s="1"/>
  <c r="Z639" i="4"/>
  <c r="AL639" i="4" s="1"/>
  <c r="AR639" i="4" s="1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I906" i="4"/>
  <c r="AL643" i="4"/>
  <c r="AR643" i="4" s="1"/>
  <c r="AN504" i="4"/>
  <c r="AT504" i="4" s="1"/>
  <c r="AP313" i="4"/>
  <c r="AV313" i="4" s="1"/>
  <c r="Z283" i="4"/>
  <c r="AL283" i="4" s="1"/>
  <c r="AR283" i="4" s="1"/>
  <c r="AE239" i="4"/>
  <c r="AA283" i="4"/>
  <c r="AP302" i="4"/>
  <c r="AV302" i="4" s="1"/>
  <c r="G245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D643" i="4"/>
  <c r="H643" i="4" s="1"/>
  <c r="F643" i="4"/>
  <c r="J643" i="4" s="1"/>
  <c r="E643" i="4"/>
  <c r="I643" i="4" s="1"/>
  <c r="AL394" i="4"/>
  <c r="AR394" i="4" s="1"/>
  <c r="AK715" i="4"/>
  <c r="AN445" i="4"/>
  <c r="AT445" i="4" s="1"/>
  <c r="AM445" i="4"/>
  <c r="AS445" i="4" s="1"/>
  <c r="AC505" i="4"/>
  <c r="AJ505" i="4"/>
  <c r="AB505" i="4"/>
  <c r="AN505" i="4" s="1"/>
  <c r="AT505" i="4" s="1"/>
  <c r="AI505" i="4"/>
  <c r="AH505" i="4"/>
  <c r="AA505" i="4"/>
  <c r="AG505" i="4"/>
  <c r="Z505" i="4"/>
  <c r="AL505" i="4" s="1"/>
  <c r="AR505" i="4" s="1"/>
  <c r="AF505" i="4"/>
  <c r="AD505" i="4"/>
  <c r="AP505" i="4" s="1"/>
  <c r="AV505" i="4" s="1"/>
  <c r="AK505" i="4"/>
  <c r="AQ505" i="4" s="1"/>
  <c r="AW505" i="4" s="1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A849" i="4"/>
  <c r="D725" i="4"/>
  <c r="H725" i="4" s="1"/>
  <c r="D828" i="4"/>
  <c r="H828" i="4" s="1"/>
  <c r="AE749" i="4"/>
  <c r="AN720" i="4"/>
  <c r="AT720" i="4" s="1"/>
  <c r="AB863" i="4"/>
  <c r="AQ847" i="4"/>
  <c r="AW847" i="4" s="1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E10" i="4"/>
  <c r="I10" i="4" s="1"/>
  <c r="D10" i="4"/>
  <c r="H10" i="4" s="1"/>
  <c r="F10" i="4"/>
  <c r="J10" i="4" s="1"/>
  <c r="G10" i="4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O876" i="4" s="1"/>
  <c r="AU876" i="4"/>
  <c r="AG876" i="4"/>
  <c r="AE876" i="4"/>
  <c r="AQ876" i="4" s="1"/>
  <c r="AD876" i="4"/>
  <c r="AP876" i="4" s="1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M302" i="4"/>
  <c r="AS302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D581" i="4"/>
  <c r="H581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M578" i="4" s="1"/>
  <c r="AS578" i="4" s="1"/>
  <c r="AH578" i="4"/>
  <c r="AN578" i="4" s="1"/>
  <c r="AT578" i="4" s="1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AN295" i="4" s="1"/>
  <c r="AT295" i="4" s="1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Q411" i="4" s="1"/>
  <c r="AW411" i="4" s="1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AN734" i="4"/>
  <c r="AT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O539" i="4" s="1"/>
  <c r="AU539" i="4" s="1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Q801" i="4" s="1"/>
  <c r="AW801" i="4" s="1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17" i="4"/>
  <c r="I17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AN628" i="4" s="1"/>
  <c r="AT628" i="4" s="1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F76" i="4"/>
  <c r="J76" i="4" s="1"/>
  <c r="D76" i="4"/>
  <c r="H76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G25" i="4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E71" i="4"/>
  <c r="I71" i="4" s="1"/>
  <c r="G71" i="4"/>
  <c r="D71" i="4"/>
  <c r="H71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G43" i="4"/>
  <c r="F43" i="4"/>
  <c r="J43" i="4" s="1"/>
  <c r="D43" i="4"/>
  <c r="H43" i="4" s="1"/>
  <c r="E43" i="4"/>
  <c r="I43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D23" i="4"/>
  <c r="H23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G13" i="4"/>
  <c r="D13" i="4"/>
  <c r="H13" i="4" s="1"/>
  <c r="F13" i="4"/>
  <c r="J13" i="4" s="1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E79" i="4"/>
  <c r="I79" i="4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G85" i="4"/>
  <c r="F85" i="4"/>
  <c r="J85" i="4" s="1"/>
  <c r="D85" i="4"/>
  <c r="H85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L86" i="4" s="1"/>
  <c r="AR86" i="4" s="1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G72" i="4"/>
  <c r="F72" i="4"/>
  <c r="J72" i="4" s="1"/>
  <c r="D72" i="4"/>
  <c r="H72" i="4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L111" i="4" s="1"/>
  <c r="AR111" i="4" s="1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E21" i="4"/>
  <c r="I21" i="4" s="1"/>
  <c r="G21" i="4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D149" i="4"/>
  <c r="H149" i="4" s="1"/>
  <c r="F149" i="4"/>
  <c r="J149" i="4" s="1"/>
  <c r="E149" i="4"/>
  <c r="I149" i="4" s="1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F11" i="4"/>
  <c r="J11" i="4" s="1"/>
  <c r="D11" i="4"/>
  <c r="H11" i="4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F174" i="4"/>
  <c r="J174" i="4" s="1"/>
  <c r="G174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F75" i="4"/>
  <c r="J75" i="4" s="1"/>
  <c r="E75" i="4"/>
  <c r="I75" i="4" s="1"/>
  <c r="D75" i="4"/>
  <c r="H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P811" i="4" s="1"/>
  <c r="AV811" i="4" s="1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M135" i="4" s="1"/>
  <c r="AS135" i="4" s="1"/>
  <c r="AB135" i="4"/>
  <c r="AC135" i="4"/>
  <c r="AO135" i="4" s="1"/>
  <c r="AU135" i="4" s="1"/>
  <c r="AP943" i="4"/>
  <c r="AO943" i="4"/>
  <c r="Z78" i="4"/>
  <c r="AE78" i="4"/>
  <c r="AA78" i="4"/>
  <c r="AC86" i="4"/>
  <c r="AE86" i="4"/>
  <c r="Z87" i="4"/>
  <c r="AA87" i="4"/>
  <c r="AM87" i="4" s="1"/>
  <c r="AS87" i="4" s="1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Z64" i="4"/>
  <c r="AB159" i="4"/>
  <c r="AN159" i="4" s="1"/>
  <c r="AT159" i="4" s="1"/>
  <c r="Z159" i="4"/>
  <c r="AD159" i="4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N111" i="4" s="1"/>
  <c r="AT111" i="4" s="1"/>
  <c r="AD119" i="4"/>
  <c r="AB119" i="4"/>
  <c r="AN119" i="4" s="1"/>
  <c r="AT119" i="4" s="1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Z137" i="4"/>
  <c r="AE137" i="4"/>
  <c r="AD137" i="4"/>
  <c r="AD146" i="4"/>
  <c r="AE146" i="4"/>
  <c r="AQ146" i="4" s="1"/>
  <c r="AW146" i="4" s="1"/>
  <c r="AB146" i="4"/>
  <c r="AN146" i="4" s="1"/>
  <c r="AT146" i="4" s="1"/>
  <c r="Z146" i="4"/>
  <c r="AL146" i="4" s="1"/>
  <c r="AR146" i="4" s="1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B126" i="4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N681" i="4" s="1"/>
  <c r="AT681" i="4" s="1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L361" i="4" s="1"/>
  <c r="AR361" i="4" s="1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P224" i="4"/>
  <c r="AV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P345" i="4" s="1"/>
  <c r="AV345" i="4" s="1"/>
  <c r="AO218" i="4"/>
  <c r="AU218" i="4" s="1"/>
  <c r="AN300" i="4"/>
  <c r="AT300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L232" i="4" s="1"/>
  <c r="AR232" i="4" s="1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P233" i="4"/>
  <c r="AV233" i="4" s="1"/>
  <c r="AO313" i="4"/>
  <c r="AU313" i="4" s="1"/>
  <c r="AN371" i="4"/>
  <c r="AT37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D366" i="4"/>
  <c r="H366" i="4" s="1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O78" i="4" l="1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AN64" i="4"/>
  <c r="AT64" i="4" s="1"/>
  <c r="AQ45" i="4"/>
  <c r="AW45" i="4" s="1"/>
  <c r="AO86" i="4"/>
  <c r="AU86" i="4" s="1"/>
  <c r="AM58" i="4"/>
  <c r="AS58" i="4" s="1"/>
  <c r="AL84" i="4"/>
  <c r="AR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D639" i="4"/>
  <c r="H639" i="4" s="1"/>
  <c r="G639" i="4"/>
  <c r="F639" i="4"/>
  <c r="J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AM137" i="4"/>
  <c r="AS137" i="4" s="1"/>
  <c r="F208" i="4"/>
  <c r="J208" i="4" s="1"/>
  <c r="AQ175" i="4"/>
  <c r="AW175" i="4" s="1"/>
  <c r="AL137" i="4"/>
  <c r="AR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D505" i="4"/>
  <c r="H505" i="4" s="1"/>
  <c r="G505" i="4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AL628" i="4"/>
  <c r="AR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L216" i="4" s="1"/>
  <c r="AR216" i="4" s="1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F673" i="4"/>
  <c r="J673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E175" i="4"/>
  <c r="I175" i="4" s="1"/>
  <c r="G84" i="4"/>
  <c r="F84" i="4"/>
  <c r="J84" i="4" s="1"/>
  <c r="D84" i="4"/>
  <c r="H84" i="4" s="1"/>
  <c r="E84" i="4"/>
  <c r="I84" i="4" s="1"/>
  <c r="AM117" i="4"/>
  <c r="AS117" i="4" s="1"/>
  <c r="AM662" i="4"/>
  <c r="AS662" i="4" s="1"/>
  <c r="D159" i="4"/>
  <c r="H159" i="4" s="1"/>
  <c r="E159" i="4"/>
  <c r="I159" i="4" s="1"/>
  <c r="G159" i="4"/>
  <c r="F159" i="4"/>
  <c r="J159" i="4" s="1"/>
  <c r="G64" i="4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G184" i="4"/>
  <c r="D184" i="4"/>
  <c r="H184" i="4" s="1"/>
  <c r="E184" i="4"/>
  <c r="I184" i="4" s="1"/>
  <c r="G173" i="4"/>
  <c r="E173" i="4"/>
  <c r="I173" i="4" s="1"/>
  <c r="F173" i="4"/>
  <c r="J173" i="4" s="1"/>
  <c r="D173" i="4"/>
  <c r="H173" i="4" s="1"/>
  <c r="E87" i="4"/>
  <c r="I87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E42" i="4"/>
  <c r="I42" i="4" s="1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G56" i="4"/>
  <c r="D56" i="4"/>
  <c r="H56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F146" i="4"/>
  <c r="J146" i="4" s="1"/>
  <c r="G146" i="4"/>
  <c r="D146" i="4"/>
  <c r="H146" i="4" s="1"/>
  <c r="E137" i="4"/>
  <c r="I137" i="4" s="1"/>
  <c r="G137" i="4"/>
  <c r="D137" i="4"/>
  <c r="H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G88" i="4"/>
  <c r="E88" i="4"/>
  <c r="I88" i="4" s="1"/>
  <c r="D88" i="4"/>
  <c r="H88" i="4" s="1"/>
  <c r="E78" i="4"/>
  <c r="I78" i="4" s="1"/>
  <c r="D135" i="4"/>
  <c r="H135" i="4" s="1"/>
  <c r="F135" i="4"/>
  <c r="J135" i="4" s="1"/>
  <c r="E135" i="4"/>
  <c r="I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E58" i="4"/>
  <c r="I58" i="4" s="1"/>
  <c r="D58" i="4"/>
  <c r="H58" i="4" s="1"/>
  <c r="F58" i="4"/>
  <c r="J58" i="4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E6" i="4"/>
  <c r="I6" i="4" s="1"/>
  <c r="AO119" i="4"/>
  <c r="AU119" i="4" s="1"/>
  <c r="F111" i="4"/>
  <c r="J111" i="4" s="1"/>
  <c r="E111" i="4"/>
  <c r="I111" i="4" s="1"/>
  <c r="G111" i="4"/>
  <c r="D111" i="4"/>
  <c r="H111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D41" i="4"/>
  <c r="H41" i="4" s="1"/>
  <c r="F41" i="4"/>
  <c r="J41" i="4" s="1"/>
  <c r="G41" i="4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216" i="4"/>
  <c r="AV216" i="4" s="1"/>
  <c r="AM240" i="4"/>
  <c r="AS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G6" i="4" l="1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153" i="4"/>
  <c r="I153" i="4" s="1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G90" i="4"/>
  <c r="F90" i="4"/>
  <c r="J90" i="4" s="1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D165" i="4" l="1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<sst xmlns="http://schemas.openxmlformats.org/spreadsheetml/2006/main" count="186" uniqueCount="103">
  <si>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</si>
  <si>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</si>
  <si>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</si>
  <si>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</si>
  <si>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</si>
  <si>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</si>
  <si>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</si>
  <si>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</si>
  <si>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</si>
  <si>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</si>
  <si>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</si>
  <si>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</si>
  <si>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</si>
  <si>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</si>
  <si>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</si>
  <si>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</si>
  <si>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</si>
  <si>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</si>
  <si>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</si>
  <si>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</si>
  <si>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</si>
  <si>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</si>
  <si>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</si>
  <si>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</si>
  <si>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</si>
  <si>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</si>
  <si>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</si>
  <si>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</si>
  <si>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</si>
  <si>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</si>
  <si>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</si>
  <si>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</si>
  <si>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</si>
  <si>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</si>
  <si>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</si>
  <si>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</si>
  <si>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</si>
  <si>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</si>
  <si>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</si>
  <si>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</si>
  <si>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</si>
  <si>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</si>
  <si>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</si>
  <si>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</si>
  <si>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</si>
  <si>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</si>
  <si>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</si>
  <si>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</si>
  <si>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</si>
  <si>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</si>
  <si>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</si>
  <si>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</si>
  <si>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</si>
  <si>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</si>
  <si>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</si>
  <si>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</si>
  <si>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</si>
  <si>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</si>
  <si>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</si>
  <si>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</si>
  <si>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</si>
  <si>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</si>
  <si>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</si>
  <si>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</si>
  <si>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</si>
  <si>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</si>
  <si>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</si>
  <si>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</si>
  <si>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</si>
  <si>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</si>
  <si>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</si>
  <si>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</si>
  <si>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Fluminense</t>
  </si>
  <si>
    <t>Fortaleza</t>
  </si>
  <si>
    <t>Athletico-PR</t>
  </si>
  <si>
    <t>Santos</t>
  </si>
  <si>
    <t>Sport Recife</t>
  </si>
  <si>
    <t>Chapecoense-SC</t>
  </si>
  <si>
    <t>Cuiaba</t>
  </si>
  <si>
    <t>Corinthians</t>
  </si>
  <si>
    <t>Serie A</t>
  </si>
  <si>
    <t>Sligo Rovers</t>
  </si>
  <si>
    <t>Shamrock Rovers</t>
  </si>
  <si>
    <t>Premier Division</t>
  </si>
  <si>
    <t>Derry City</t>
  </si>
  <si>
    <t>Bohemians</t>
  </si>
  <si>
    <t>America MG</t>
  </si>
  <si>
    <t>Bragantino</t>
  </si>
  <si>
    <t>Gremio</t>
  </si>
  <si>
    <t>Ceara</t>
  </si>
  <si>
    <t>Palmeiras</t>
  </si>
  <si>
    <t>Flamengo RJ</t>
  </si>
  <si>
    <t>Atletico GO</t>
  </si>
  <si>
    <t>Sao Paulo</t>
  </si>
  <si>
    <t>Internacional</t>
  </si>
  <si>
    <t>Finn Harps</t>
  </si>
  <si>
    <t>Longford</t>
  </si>
  <si>
    <t>St. Patricks</t>
  </si>
  <si>
    <t>Waterford</t>
  </si>
  <si>
    <t>Juventude</t>
  </si>
  <si>
    <t>12/11/2021</t>
  </si>
  <si>
    <t>13/11/2021</t>
  </si>
  <si>
    <t>14/11/2021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</si>
</sst>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1.026972549604815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7.765988526183575</v>
      </c>
      <c r="I2" s="6">
        <f>IF('Log_working_3-way'!$D2="","",'True_Odds_Calculator_3-way'!O3/'True_Odds_Calculator_3-way'!B3-1)</f>
        <v>7.166785983448607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2.8751863992138693E-2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1.0309638852695491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28.614446367385856</v>
      </c>
      <c r="I3" s="6">
        <f>IF('Log_working_3-way'!$D3="","",'True_Odds_Calculator_3-way'!O4/'True_Odds_Calculator_3-way'!B4-1)</f>
        <v>5.6486587363417131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3.0716509007562287E-2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1.0273585404603529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22.364807812833593</v>
      </c>
      <c r="I4" s="6">
        <f>IF('Log_working_3-way'!$D4="","",'True_Odds_Calculator_3-way'!O5/'True_Odds_Calculator_3-way'!B5-1)</f>
        <v>6.7591835195735817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2.8436429840912103E-2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1.0316032124393286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16.666293589659187</v>
      </c>
      <c r="I5" s="6">
        <f>IF('Log_working_3-way'!$D5="","",'True_Odds_Calculator_3-way'!O6/'True_Odds_Calculator_3-way'!B6-1)</f>
        <v>7.467276809244936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3.3767421727287861E-2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1.0303292569587124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15.814251776629042</v>
      </c>
      <c r="I6" s="6">
        <f>IF('Log_working_3-way'!$D6="","",'True_Odds_Calculator_3-way'!O7/'True_Odds_Calculator_3-way'!B7-1)</f>
        <v>8.6989755481276312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3.2523560473988855E-2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1.0315332680026299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19.17818099314001</v>
      </c>
      <c r="I7" s="6">
        <f>IF('Log_working_3-way'!$D7="","",'True_Odds_Calculator_3-way'!O8/'True_Odds_Calculator_3-way'!B8-1)</f>
        <v>7.7799910964217247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3.3307917507230389E-2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1.0355587301526221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24.910748421155283</v>
      </c>
      <c r="I8" s="6">
        <f>IF('Log_working_3-way'!$D8="","",'True_Odds_Calculator_3-way'!O9/'True_Odds_Calculator_3-way'!B9-1)</f>
        <v>7.3001476418298168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3.6108948114311534E-2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1.0495533603613161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1.5658555383005961</v>
      </c>
      <c r="I9" s="6">
        <f>IF('Log_working_3-way'!$D9="","",'True_Odds_Calculator_3-way'!O10/'True_Odds_Calculator_3-way'!B10-1)</f>
        <v>4.1090344255605231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4.3963652680669041E-2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1.0444983038438367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40.665309421969745</v>
      </c>
      <c r="I10" s="6">
        <f>IF('Log_working_3-way'!$D10="","",'True_Odds_Calculator_3-way'!O11/'True_Odds_Calculator_3-way'!B11-1)</f>
        <v>4.25501849989731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3.881500166255325E-2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1.0317357298967862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9.463760437171997</v>
      </c>
      <c r="I11" s="6">
        <f>IF('Log_working_3-way'!$D11="","",'True_Odds_Calculator_3-way'!O12/'True_Odds_Calculator_3-way'!B12-1)</f>
        <v>7.7206024453434257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3.4105968316494595E-2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1.0321786582868082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7.5140475505788427</v>
      </c>
      <c r="I12" s="6">
        <f>IF('Log_working_3-way'!$D12="","",'True_Odds_Calculator_3-way'!O13/'True_Odds_Calculator_3-way'!B13-1)</f>
        <v>7.413883156878974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3.4199031888168197E-2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1.0376261368200697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26.279081697147848</v>
      </c>
      <c r="I13" s="6">
        <f>IF('Log_working_3-way'!$D13="","",'True_Odds_Calculator_3-way'!O14/'True_Odds_Calculator_3-way'!B14-1)</f>
        <v>9.2298365341170037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3.7181006284346729E-2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1.028972481398478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10.936937076476818</v>
      </c>
      <c r="I14" s="6">
        <f>IF('Log_working_3-way'!$D14="","",'True_Odds_Calculator_3-way'!O15/'True_Odds_Calculator_3-way'!B15-1)</f>
        <v>8.8967807575542217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3.1376841198739625E-2</v>
      </c>
    </row>
    <row r="15" spans="1:11" x14ac:dyDescent="0.25">
      <c r="D15" t="str">
        <f>solve_for_c('True_Odds_Calculator_3-way'!A16,'True_Odds_Calculator_3-way'!B16,'True_Odds_Calculator_3-way'!C16,'Log_working_3-way'!B$1,'Log_working_3-way'!B$2)</f>
        <v/>
      </c>
      <c r="F15" s="6" t="str">
        <f>IF('Log_working_3-way'!D15="","",1/'True_Odds_Calculator_3-way'!N16+1/'True_Odds_Calculator_3-way'!O16+1/'True_Odds_Calculator_3-way'!#REF!-1)</f>
        <v/>
      </c>
      <c r="H15" s="6" t="str">
        <f>IF('Log_working_3-way'!$D15="","",'True_Odds_Calculator_3-way'!N16/'True_Odds_Calculator_3-way'!A16-1)</f>
        <v/>
      </c>
      <c r="I15" s="6" t="str">
        <f>IF('Log_working_3-way'!$D15="","",'True_Odds_Calculator_3-way'!O16/'True_Odds_Calculator_3-way'!B16-1)</f>
        <v/>
      </c>
      <c r="J15" s="6" t="str">
        <f>IF('Log_working_3-way'!$D15="","",'True_Odds_Calculator_3-way'!#REF!/'True_Odds_Calculator_3-way'!C16-1)</f>
        <v/>
      </c>
      <c r="K15" s="6" t="str">
        <f>IF('Log_working_3-way'!$D15="","",1/'True_Odds_Calculator_3-way'!A16+1/'True_Odds_Calculator_3-way'!B16+1/'True_Odds_Calculator_3-way'!C16-1)</f>
        <v/>
      </c>
    </row>
    <row r="16" spans="1:11" x14ac:dyDescent="0.25">
      <c r="D16" t="str">
        <f>solve_for_c('True_Odds_Calculator_3-way'!A17,'True_Odds_Calculator_3-way'!B17,'True_Odds_Calculator_3-way'!C17,'Log_working_3-way'!B$1,'Log_working_3-way'!B$2)</f>
        <v/>
      </c>
      <c r="F16" s="6" t="str">
        <f>IF('Log_working_3-way'!D16="","",1/'True_Odds_Calculator_3-way'!N17+1/'True_Odds_Calculator_3-way'!O17+1/'True_Odds_Calculator_3-way'!#REF!-1)</f>
        <v/>
      </c>
      <c r="H16" s="6" t="str">
        <f>IF('Log_working_3-way'!$D16="","",'True_Odds_Calculator_3-way'!N17/'True_Odds_Calculator_3-way'!A17-1)</f>
        <v/>
      </c>
      <c r="I16" s="6" t="str">
        <f>IF('Log_working_3-way'!$D16="","",'True_Odds_Calculator_3-way'!O17/'True_Odds_Calculator_3-way'!B17-1)</f>
        <v/>
      </c>
      <c r="J16" s="6" t="str">
        <f>IF('Log_working_3-way'!$D16="","",'True_Odds_Calculator_3-way'!#REF!/'True_Odds_Calculator_3-way'!C17-1)</f>
        <v/>
      </c>
      <c r="K16" s="6" t="str">
        <f>IF('Log_working_3-way'!$D16="","",1/'True_Odds_Calculator_3-way'!A17+1/'True_Odds_Calculator_3-way'!B17+1/'True_Odds_Calculator_3-way'!C17-1)</f>
        <v/>
      </c>
    </row>
    <row r="17" spans="4:11" x14ac:dyDescent="0.25">
      <c r="D17" t="str">
        <f>solve_for_c('True_Odds_Calculator_3-way'!A18,'True_Odds_Calculator_3-way'!B18,'True_Odds_Calculator_3-way'!C18,'Log_working_3-way'!B$1,'Log_working_3-way'!B$2)</f>
        <v/>
      </c>
      <c r="F17" s="6" t="str">
        <f>IF('Log_working_3-way'!D17="","",1/'True_Odds_Calculator_3-way'!N18+1/'True_Odds_Calculator_3-way'!O18+1/'True_Odds_Calculator_3-way'!#REF!-1)</f>
        <v/>
      </c>
      <c r="H17" s="6" t="str">
        <f>IF('Log_working_3-way'!$D17="","",'True_Odds_Calculator_3-way'!N18/'True_Odds_Calculator_3-way'!A18-1)</f>
        <v/>
      </c>
      <c r="I17" s="6" t="str">
        <f>IF('Log_working_3-way'!$D17="","",'True_Odds_Calculator_3-way'!O18/'True_Odds_Calculator_3-way'!B18-1)</f>
        <v/>
      </c>
      <c r="J17" s="6" t="str">
        <f>IF('Log_working_3-way'!$D17="","",'True_Odds_Calculator_3-way'!#REF!/'True_Odds_Calculator_3-way'!C18-1)</f>
        <v/>
      </c>
      <c r="K17" s="6" t="str">
        <f>IF('Log_working_3-way'!$D17="","",1/'True_Odds_Calculator_3-way'!A18+1/'True_Odds_Calculator_3-way'!B18+1/'True_Odds_Calculator_3-way'!C18-1)</f>
        <v/>
      </c>
    </row>
    <row r="18" spans="4:11" x14ac:dyDescent="0.25">
      <c r="D18" t="str">
        <f>solve_for_c('True_Odds_Calculator_3-way'!A19,'True_Odds_Calculator_3-way'!B19,'True_Odds_Calculator_3-way'!C19,'Log_working_3-way'!B$1,'Log_working_3-way'!B$2)</f>
        <v/>
      </c>
      <c r="F18" s="6" t="str">
        <f>IF('Log_working_3-way'!D18="","",1/'True_Odds_Calculator_3-way'!N19+1/'True_Odds_Calculator_3-way'!O19+1/'True_Odds_Calculator_3-way'!#REF!-1)</f>
        <v/>
      </c>
      <c r="H18" s="6" t="str">
        <f>IF('Log_working_3-way'!$D18="","",'True_Odds_Calculator_3-way'!N19/'True_Odds_Calculator_3-way'!A19-1)</f>
        <v/>
      </c>
      <c r="I18" s="6" t="str">
        <f>IF('Log_working_3-way'!$D18="","",'True_Odds_Calculator_3-way'!O19/'True_Odds_Calculator_3-way'!B19-1)</f>
        <v/>
      </c>
      <c r="J18" s="6" t="str">
        <f>IF('Log_working_3-way'!$D18="","",'True_Odds_Calculator_3-way'!#REF!/'True_Odds_Calculator_3-way'!C19-1)</f>
        <v/>
      </c>
      <c r="K18" s="6" t="str">
        <f>IF('Log_working_3-way'!$D18="","",1/'True_Odds_Calculator_3-way'!A19+1/'True_Odds_Calculator_3-way'!B19+1/'True_Odds_Calculator_3-way'!C19-1)</f>
        <v/>
      </c>
    </row>
    <row r="19" spans="4:11" x14ac:dyDescent="0.25">
      <c r="D19" t="str">
        <f>solve_for_c('True_Odds_Calculator_3-way'!A20,'True_Odds_Calculator_3-way'!B20,'True_Odds_Calculator_3-way'!C20,'Log_working_3-way'!B$1,'Log_working_3-way'!B$2)</f>
        <v/>
      </c>
      <c r="F19" s="6" t="str">
        <f>IF('Log_working_3-way'!D19="","",1/'True_Odds_Calculator_3-way'!N20+1/'True_Odds_Calculator_3-way'!O20+1/'True_Odds_Calculator_3-way'!#REF!-1)</f>
        <v/>
      </c>
      <c r="H19" s="6" t="str">
        <f>IF('Log_working_3-way'!$D19="","",'True_Odds_Calculator_3-way'!N20/'True_Odds_Calculator_3-way'!A20-1)</f>
        <v/>
      </c>
      <c r="I19" s="6" t="str">
        <f>IF('Log_working_3-way'!$D19="","",'True_Odds_Calculator_3-way'!O20/'True_Odds_Calculator_3-way'!B20-1)</f>
        <v/>
      </c>
      <c r="J19" s="6" t="str">
        <f>IF('Log_working_3-way'!$D19="","",'True_Odds_Calculator_3-way'!#REF!/'True_Odds_Calculator_3-way'!C20-1)</f>
        <v/>
      </c>
      <c r="K19" s="6" t="str">
        <f>IF('Log_working_3-way'!$D19="","",1/'True_Odds_Calculator_3-way'!A20+1/'True_Odds_Calculator_3-way'!B20+1/'True_Odds_Calculator_3-way'!C20-1)</f>
        <v/>
      </c>
    </row>
    <row r="20" spans="4:11" x14ac:dyDescent="0.25">
      <c r="D20" t="str">
        <f>solve_for_c('True_Odds_Calculator_3-way'!A21,'True_Odds_Calculator_3-way'!B21,'True_Odds_Calculator_3-way'!C21,'Log_working_3-way'!B$1,'Log_working_3-way'!B$2)</f>
        <v/>
      </c>
      <c r="F20" s="6" t="str">
        <f>IF('Log_working_3-way'!D20="","",1/'True_Odds_Calculator_3-way'!N21+1/'True_Odds_Calculator_3-way'!O21+1/'True_Odds_Calculator_3-way'!#REF!-1)</f>
        <v/>
      </c>
      <c r="H20" s="6" t="str">
        <f>IF('Log_working_3-way'!$D20="","",'True_Odds_Calculator_3-way'!N21/'True_Odds_Calculator_3-way'!A21-1)</f>
        <v/>
      </c>
      <c r="I20" s="6" t="str">
        <f>IF('Log_working_3-way'!$D20="","",'True_Odds_Calculator_3-way'!O21/'True_Odds_Calculator_3-way'!B21-1)</f>
        <v/>
      </c>
      <c r="J20" s="6" t="str">
        <f>IF('Log_working_3-way'!$D20="","",'True_Odds_Calculator_3-way'!#REF!/'True_Odds_Calculator_3-way'!C21-1)</f>
        <v/>
      </c>
      <c r="K20" s="6" t="str">
        <f>IF('Log_working_3-way'!$D20="","",1/'True_Odds_Calculator_3-way'!A21+1/'True_Odds_Calculator_3-way'!B21+1/'True_Odds_Calculator_3-way'!C21-1)</f>
        <v/>
      </c>
    </row>
    <row r="21" spans="4:11" x14ac:dyDescent="0.25">
      <c r="D21" t="str">
        <f>solve_for_c('True_Odds_Calculator_3-way'!A22,'True_Odds_Calculator_3-way'!B22,'True_Odds_Calculator_3-way'!C22,'Log_working_3-way'!B$1,'Log_working_3-way'!B$2)</f>
        <v/>
      </c>
      <c r="F21" s="6" t="str">
        <f>IF('Log_working_3-way'!D21="","",1/'True_Odds_Calculator_3-way'!N22+1/'True_Odds_Calculator_3-way'!O22+1/'True_Odds_Calculator_3-way'!#REF!-1)</f>
        <v/>
      </c>
      <c r="H21" s="6" t="str">
        <f>IF('Log_working_3-way'!$D21="","",'True_Odds_Calculator_3-way'!N22/'True_Odds_Calculator_3-way'!A22-1)</f>
        <v/>
      </c>
      <c r="I21" s="6" t="str">
        <f>IF('Log_working_3-way'!$D21="","",'True_Odds_Calculator_3-way'!O22/'True_Odds_Calculator_3-way'!B22-1)</f>
        <v/>
      </c>
      <c r="J21" s="6" t="str">
        <f>IF('Log_working_3-way'!$D21="","",'True_Odds_Calculator_3-way'!#REF!/'True_Odds_Calculator_3-way'!C22-1)</f>
        <v/>
      </c>
      <c r="K21" s="6" t="str">
        <f>IF('Log_working_3-way'!$D21="","",1/'True_Odds_Calculator_3-way'!A22+1/'True_Odds_Calculator_3-way'!B22+1/'True_Odds_Calculator_3-way'!C22-1)</f>
        <v/>
      </c>
    </row>
    <row r="22" spans="4:11" x14ac:dyDescent="0.25">
      <c r="D22" t="str">
        <f>solve_for_c('True_Odds_Calculator_3-way'!A23,'True_Odds_Calculator_3-way'!B23,'True_Odds_Calculator_3-way'!C23,'Log_working_3-way'!B$1,'Log_working_3-way'!B$2)</f>
        <v/>
      </c>
      <c r="F22" s="6" t="str">
        <f>IF('Log_working_3-way'!D22="","",1/'True_Odds_Calculator_3-way'!N23+1/'True_Odds_Calculator_3-way'!O23+1/'True_Odds_Calculator_3-way'!#REF!-1)</f>
        <v/>
      </c>
      <c r="H22" s="6" t="str">
        <f>IF('Log_working_3-way'!$D22="","",'True_Odds_Calculator_3-way'!N23/'True_Odds_Calculator_3-way'!A23-1)</f>
        <v/>
      </c>
      <c r="I22" s="6" t="str">
        <f>IF('Log_working_3-way'!$D22="","",'True_Odds_Calculator_3-way'!O23/'True_Odds_Calculator_3-way'!B23-1)</f>
        <v/>
      </c>
      <c r="J22" s="6" t="str">
        <f>IF('Log_working_3-way'!$D22="","",'True_Odds_Calculator_3-way'!#REF!/'True_Odds_Calculator_3-way'!C23-1)</f>
        <v/>
      </c>
      <c r="K22" s="6" t="str">
        <f>IF('Log_working_3-way'!$D22="","",1/'True_Odds_Calculator_3-way'!A23+1/'True_Odds_Calculator_3-way'!B23+1/'True_Odds_Calculator_3-way'!C23-1)</f>
        <v/>
      </c>
    </row>
    <row r="23" spans="4:11" x14ac:dyDescent="0.25">
      <c r="D23" t="str">
        <f>solve_for_c('True_Odds_Calculator_3-way'!A24,'True_Odds_Calculator_3-way'!B24,'True_Odds_Calculator_3-way'!C24,'Log_working_3-way'!B$1,'Log_working_3-way'!B$2)</f>
        <v/>
      </c>
      <c r="F23" s="6" t="str">
        <f>IF('Log_working_3-way'!D23="","",1/'True_Odds_Calculator_3-way'!N24+1/'True_Odds_Calculator_3-way'!O24+1/'True_Odds_Calculator_3-way'!#REF!-1)</f>
        <v/>
      </c>
      <c r="H23" s="6" t="str">
        <f>IF('Log_working_3-way'!$D23="","",'True_Odds_Calculator_3-way'!N24/'True_Odds_Calculator_3-way'!A24-1)</f>
        <v/>
      </c>
      <c r="I23" s="6" t="str">
        <f>IF('Log_working_3-way'!$D23="","",'True_Odds_Calculator_3-way'!O24/'True_Odds_Calculator_3-way'!B24-1)</f>
        <v/>
      </c>
      <c r="J23" s="6" t="str">
        <f>IF('Log_working_3-way'!$D23="","",'True_Odds_Calculator_3-way'!#REF!/'True_Odds_Calculator_3-way'!C24-1)</f>
        <v/>
      </c>
      <c r="K23" s="6" t="str">
        <f>IF('Log_working_3-way'!$D23="","",1/'True_Odds_Calculator_3-way'!A24+1/'True_Odds_Calculator_3-way'!B24+1/'True_Odds_Calculator_3-way'!C24-1)</f>
        <v/>
      </c>
    </row>
    <row r="24" spans="4:11" x14ac:dyDescent="0.25">
      <c r="D24" t="str">
        <f>solve_for_c('True_Odds_Calculator_3-way'!A25,'True_Odds_Calculator_3-way'!B25,'True_Odds_Calculator_3-way'!C25,'Log_working_3-way'!B$1,'Log_working_3-way'!B$2)</f>
        <v/>
      </c>
      <c r="F24" s="6" t="str">
        <f>IF('Log_working_3-way'!D24="","",1/'True_Odds_Calculator_3-way'!N25+1/'True_Odds_Calculator_3-way'!O25+1/'True_Odds_Calculator_3-way'!#REF!-1)</f>
        <v/>
      </c>
      <c r="H24" s="6" t="str">
        <f>IF('Log_working_3-way'!$D24="","",'True_Odds_Calculator_3-way'!N25/'True_Odds_Calculator_3-way'!A25-1)</f>
        <v/>
      </c>
      <c r="I24" s="6" t="str">
        <f>IF('Log_working_3-way'!$D24="","",'True_Odds_Calculator_3-way'!O25/'True_Odds_Calculator_3-way'!B25-1)</f>
        <v/>
      </c>
      <c r="J24" s="6" t="str">
        <f>IF('Log_working_3-way'!$D24="","",'True_Odds_Calculator_3-way'!#REF!/'True_Odds_Calculator_3-way'!C25-1)</f>
        <v/>
      </c>
      <c r="K24" s="6" t="str">
        <f>IF('Log_working_3-way'!$D24="","",1/'True_Odds_Calculator_3-way'!A25+1/'True_Odds_Calculator_3-way'!B25+1/'True_Odds_Calculator_3-way'!C25-1)</f>
        <v/>
      </c>
    </row>
    <row r="25" spans="4:11" x14ac:dyDescent="0.25">
      <c r="D25" t="str">
        <f>solve_for_c('True_Odds_Calculator_3-way'!A26,'True_Odds_Calculator_3-way'!B26,'True_Odds_Calculator_3-way'!C26,'Log_working_3-way'!B$1,'Log_working_3-way'!B$2)</f>
        <v/>
      </c>
      <c r="F25" s="6" t="str">
        <f>IF('Log_working_3-way'!D25="","",1/'True_Odds_Calculator_3-way'!N26+1/'True_Odds_Calculator_3-way'!O26+1/'True_Odds_Calculator_3-way'!#REF!-1)</f>
        <v/>
      </c>
      <c r="H25" s="6" t="str">
        <f>IF('Log_working_3-way'!$D25="","",'True_Odds_Calculator_3-way'!N26/'True_Odds_Calculator_3-way'!A26-1)</f>
        <v/>
      </c>
      <c r="I25" s="6" t="str">
        <f>IF('Log_working_3-way'!$D25="","",'True_Odds_Calculator_3-way'!O26/'True_Odds_Calculator_3-way'!B26-1)</f>
        <v/>
      </c>
      <c r="J25" s="6" t="str">
        <f>IF('Log_working_3-way'!$D25="","",'True_Odds_Calculator_3-way'!#REF!/'True_Odds_Calculator_3-way'!C26-1)</f>
        <v/>
      </c>
      <c r="K25" s="6" t="str">
        <f>IF('Log_working_3-way'!$D25="","",1/'True_Odds_Calculator_3-way'!A26+1/'True_Odds_Calculator_3-way'!B26+1/'True_Odds_Calculator_3-way'!C26-1)</f>
        <v/>
      </c>
    </row>
    <row r="26" spans="4:11" x14ac:dyDescent="0.25">
      <c r="D26" t="str">
        <f>solve_for_c('True_Odds_Calculator_3-way'!A27,'True_Odds_Calculator_3-way'!B27,'True_Odds_Calculator_3-way'!C27,'Log_working_3-way'!B$1,'Log_working_3-way'!B$2)</f>
        <v/>
      </c>
      <c r="F26" s="6" t="str">
        <f>IF('Log_working_3-way'!D26="","",1/'True_Odds_Calculator_3-way'!N27+1/'True_Odds_Calculator_3-way'!O27+1/'True_Odds_Calculator_3-way'!#REF!-1)</f>
        <v/>
      </c>
      <c r="H26" s="6" t="str">
        <f>IF('Log_working_3-way'!$D26="","",'True_Odds_Calculator_3-way'!N27/'True_Odds_Calculator_3-way'!A27-1)</f>
        <v/>
      </c>
      <c r="I26" s="6" t="str">
        <f>IF('Log_working_3-way'!$D26="","",'True_Odds_Calculator_3-way'!O27/'True_Odds_Calculator_3-way'!B27-1)</f>
        <v/>
      </c>
      <c r="J26" s="6" t="str">
        <f>IF('Log_working_3-way'!$D26="","",'True_Odds_Calculator_3-way'!#REF!/'True_Odds_Calculator_3-way'!C27-1)</f>
        <v/>
      </c>
      <c r="K26" s="6" t="str">
        <f>IF('Log_working_3-way'!$D26="","",1/'True_Odds_Calculator_3-way'!A27+1/'True_Odds_Calculator_3-way'!B27+1/'True_Odds_Calculator_3-way'!C27-1)</f>
        <v/>
      </c>
    </row>
    <row r="27" spans="4:11" x14ac:dyDescent="0.25">
      <c r="D27" t="str">
        <f>solve_for_c('True_Odds_Calculator_3-way'!A28,'True_Odds_Calculator_3-way'!B28,'True_Odds_Calculator_3-way'!C28,'Log_working_3-way'!B$1,'Log_working_3-way'!B$2)</f>
        <v/>
      </c>
      <c r="F27" s="6" t="str">
        <f>IF('Log_working_3-way'!D27="","",1/'True_Odds_Calculator_3-way'!N28+1/'True_Odds_Calculator_3-way'!O28+1/'True_Odds_Calculator_3-way'!#REF!-1)</f>
        <v/>
      </c>
      <c r="H27" s="6" t="str">
        <f>IF('Log_working_3-way'!$D27="","",'True_Odds_Calculator_3-way'!N28/'True_Odds_Calculator_3-way'!A28-1)</f>
        <v/>
      </c>
      <c r="I27" s="6" t="str">
        <f>IF('Log_working_3-way'!$D27="","",'True_Odds_Calculator_3-way'!O28/'True_Odds_Calculator_3-way'!B28-1)</f>
        <v/>
      </c>
      <c r="J27" s="6" t="str">
        <f>IF('Log_working_3-way'!$D27="","",'True_Odds_Calculator_3-way'!#REF!/'True_Odds_Calculator_3-way'!C28-1)</f>
        <v/>
      </c>
      <c r="K27" s="6" t="str">
        <f>IF('Log_working_3-way'!$D27="","",1/'True_Odds_Calculator_3-way'!A28+1/'True_Odds_Calculator_3-way'!B28+1/'True_Odds_Calculator_3-way'!C28-1)</f>
        <v/>
      </c>
    </row>
    <row r="28" spans="4:11" x14ac:dyDescent="0.25">
      <c r="D28" t="str">
        <f>solve_for_c('True_Odds_Calculator_3-way'!A29,'True_Odds_Calculator_3-way'!B29,'True_Odds_Calculator_3-way'!C29,'Log_working_3-way'!B$1,'Log_working_3-way'!B$2)</f>
        <v/>
      </c>
      <c r="F28" s="6" t="str">
        <f>IF('Log_working_3-way'!D28="","",1/'True_Odds_Calculator_3-way'!N29+1/'True_Odds_Calculator_3-way'!O29+1/'True_Odds_Calculator_3-way'!#REF!-1)</f>
        <v/>
      </c>
      <c r="H28" s="6" t="str">
        <f>IF('Log_working_3-way'!$D28="","",'True_Odds_Calculator_3-way'!N29/'True_Odds_Calculator_3-way'!A29-1)</f>
        <v/>
      </c>
      <c r="I28" s="6" t="str">
        <f>IF('Log_working_3-way'!$D28="","",'True_Odds_Calculator_3-way'!O29/'True_Odds_Calculator_3-way'!B29-1)</f>
        <v/>
      </c>
      <c r="J28" s="6" t="str">
        <f>IF('Log_working_3-way'!$D28="","",'True_Odds_Calculator_3-way'!#REF!/'True_Odds_Calculator_3-way'!C29-1)</f>
        <v/>
      </c>
      <c r="K28" s="6" t="str">
        <f>IF('Log_working_3-way'!$D28="","",1/'True_Odds_Calculator_3-way'!A29+1/'True_Odds_Calculator_3-way'!B29+1/'True_Odds_Calculator_3-way'!C29-1)</f>
        <v/>
      </c>
    </row>
    <row r="29" spans="4:11" x14ac:dyDescent="0.25">
      <c r="D29" t="str">
        <f>solve_for_c('True_Odds_Calculator_3-way'!A30,'True_Odds_Calculator_3-way'!B30,'True_Odds_Calculator_3-way'!C30,'Log_working_3-way'!B$1,'Log_working_3-way'!B$2)</f>
        <v/>
      </c>
      <c r="F29" s="6" t="str">
        <f>IF('Log_working_3-way'!D29="","",1/'True_Odds_Calculator_3-way'!N30+1/'True_Odds_Calculator_3-way'!O30+1/'True_Odds_Calculator_3-way'!#REF!-1)</f>
        <v/>
      </c>
      <c r="H29" s="6" t="str">
        <f>IF('Log_working_3-way'!$D29="","",'True_Odds_Calculator_3-way'!N30/'True_Odds_Calculator_3-way'!A30-1)</f>
        <v/>
      </c>
      <c r="I29" s="6" t="str">
        <f>IF('Log_working_3-way'!$D29="","",'True_Odds_Calculator_3-way'!O30/'True_Odds_Calculator_3-way'!B30-1)</f>
        <v/>
      </c>
      <c r="J29" s="6" t="str">
        <f>IF('Log_working_3-way'!$D29="","",'True_Odds_Calculator_3-way'!#REF!/'True_Odds_Calculator_3-way'!C30-1)</f>
        <v/>
      </c>
      <c r="K29" s="6" t="str">
        <f>IF('Log_working_3-way'!$D29="","",1/'True_Odds_Calculator_3-way'!A30+1/'True_Odds_Calculator_3-way'!B30+1/'True_Odds_Calculator_3-way'!C30-1)</f>
        <v/>
      </c>
    </row>
    <row r="30" spans="4:11" x14ac:dyDescent="0.25">
      <c r="D30" t="str">
        <f>solve_for_c('True_Odds_Calculator_3-way'!A31,'True_Odds_Calculator_3-way'!B31,'True_Odds_Calculator_3-way'!C31,'Log_working_3-way'!B$1,'Log_working_3-way'!B$2)</f>
        <v/>
      </c>
      <c r="F30" s="6" t="str">
        <f>IF('Log_working_3-way'!D30="","",1/'True_Odds_Calculator_3-way'!N31+1/'True_Odds_Calculator_3-way'!O31+1/'True_Odds_Calculator_3-way'!#REF!-1)</f>
        <v/>
      </c>
      <c r="H30" s="6" t="str">
        <f>IF('Log_working_3-way'!$D30="","",'True_Odds_Calculator_3-way'!N31/'True_Odds_Calculator_3-way'!A31-1)</f>
        <v/>
      </c>
      <c r="I30" s="6" t="str">
        <f>IF('Log_working_3-way'!$D30="","",'True_Odds_Calculator_3-way'!O31/'True_Odds_Calculator_3-way'!B31-1)</f>
        <v/>
      </c>
      <c r="J30" s="6" t="str">
        <f>IF('Log_working_3-way'!$D30="","",'True_Odds_Calculator_3-way'!#REF!/'True_Odds_Calculator_3-way'!C31-1)</f>
        <v/>
      </c>
      <c r="K30" s="6" t="str">
        <f>IF('Log_working_3-way'!$D30="","",1/'True_Odds_Calculator_3-way'!A31+1/'True_Odds_Calculator_3-way'!B31+1/'True_Odds_Calculator_3-way'!C31-1)</f>
        <v/>
      </c>
    </row>
    <row r="31" spans="4:11" x14ac:dyDescent="0.25">
      <c r="D31" t="str">
        <f>solve_for_c('True_Odds_Calculator_3-way'!A32,'True_Odds_Calculator_3-way'!B32,'True_Odds_Calculator_3-way'!C32,'Log_working_3-way'!B$1,'Log_working_3-way'!B$2)</f>
        <v/>
      </c>
      <c r="F31" s="6" t="str">
        <f>IF('Log_working_3-way'!D31="","",1/'True_Odds_Calculator_3-way'!N32+1/'True_Odds_Calculator_3-way'!O32+1/'True_Odds_Calculator_3-way'!#REF!-1)</f>
        <v/>
      </c>
      <c r="H31" s="6" t="str">
        <f>IF('Log_working_3-way'!$D31="","",'True_Odds_Calculator_3-way'!N32/'True_Odds_Calculator_3-way'!A32-1)</f>
        <v/>
      </c>
      <c r="I31" s="6" t="str">
        <f>IF('Log_working_3-way'!$D31="","",'True_Odds_Calculator_3-way'!O32/'True_Odds_Calculator_3-way'!B32-1)</f>
        <v/>
      </c>
      <c r="J31" s="6" t="str">
        <f>IF('Log_working_3-way'!$D31="","",'True_Odds_Calculator_3-way'!#REF!/'True_Odds_Calculator_3-way'!C32-1)</f>
        <v/>
      </c>
      <c r="K31" s="6" t="str">
        <f>IF('Log_working_3-way'!$D31="","",1/'True_Odds_Calculator_3-way'!A32+1/'True_Odds_Calculator_3-way'!B32+1/'True_Odds_Calculator_3-way'!C32-1)</f>
        <v/>
      </c>
    </row>
    <row r="32" spans="4:11" x14ac:dyDescent="0.25">
      <c r="D32" t="str">
        <f>solve_for_c('True_Odds_Calculator_3-way'!A33,'True_Odds_Calculator_3-way'!B33,'True_Odds_Calculator_3-way'!C33,'Log_working_3-way'!B$1,'Log_working_3-way'!B$2)</f>
        <v/>
      </c>
      <c r="F32" s="6" t="str">
        <f>IF('Log_working_3-way'!D32="","",1/'True_Odds_Calculator_3-way'!N33+1/'True_Odds_Calculator_3-way'!O33+1/'True_Odds_Calculator_3-way'!#REF!-1)</f>
        <v/>
      </c>
      <c r="H32" s="6" t="str">
        <f>IF('Log_working_3-way'!$D32="","",'True_Odds_Calculator_3-way'!N33/'True_Odds_Calculator_3-way'!A33-1)</f>
        <v/>
      </c>
      <c r="I32" s="6" t="str">
        <f>IF('Log_working_3-way'!$D32="","",'True_Odds_Calculator_3-way'!O33/'True_Odds_Calculator_3-way'!B33-1)</f>
        <v/>
      </c>
      <c r="J32" s="6" t="str">
        <f>IF('Log_working_3-way'!$D32="","",'True_Odds_Calculator_3-way'!#REF!/'True_Odds_Calculator_3-way'!C33-1)</f>
        <v/>
      </c>
      <c r="K32" s="6" t="str">
        <f>IF('Log_working_3-way'!$D32="","",1/'True_Odds_Calculator_3-way'!A33+1/'True_Odds_Calculator_3-way'!B33+1/'True_Odds_Calculator_3-way'!C33-1)</f>
        <v/>
      </c>
    </row>
    <row r="33" spans="4:11" x14ac:dyDescent="0.25">
      <c r="D33" t="str">
        <f>solve_for_c('True_Odds_Calculator_3-way'!A34,'True_Odds_Calculator_3-way'!B34,'True_Odds_Calculator_3-way'!C34,'Log_working_3-way'!B$1,'Log_working_3-way'!B$2)</f>
        <v/>
      </c>
      <c r="F33" s="6" t="str">
        <f>IF('Log_working_3-way'!D33="","",1/'True_Odds_Calculator_3-way'!N34+1/'True_Odds_Calculator_3-way'!O34+1/'True_Odds_Calculator_3-way'!#REF!-1)</f>
        <v/>
      </c>
      <c r="H33" s="6" t="str">
        <f>IF('Log_working_3-way'!$D33="","",'True_Odds_Calculator_3-way'!N34/'True_Odds_Calculator_3-way'!A34-1)</f>
        <v/>
      </c>
      <c r="I33" s="6" t="str">
        <f>IF('Log_working_3-way'!$D33="","",'True_Odds_Calculator_3-way'!O34/'True_Odds_Calculator_3-way'!B34-1)</f>
        <v/>
      </c>
      <c r="J33" s="6" t="str">
        <f>IF('Log_working_3-way'!$D33="","",'True_Odds_Calculator_3-way'!#REF!/'True_Odds_Calculator_3-way'!C34-1)</f>
        <v/>
      </c>
      <c r="K33" s="6" t="str">
        <f>IF('Log_working_3-way'!$D33="","",1/'True_Odds_Calculator_3-way'!A34+1/'True_Odds_Calculator_3-way'!B34+1/'True_Odds_Calculator_3-way'!C34-1)</f>
        <v/>
      </c>
    </row>
    <row r="34" spans="4:11" x14ac:dyDescent="0.25">
      <c r="D34" t="str">
        <f>solve_for_c('True_Odds_Calculator_3-way'!A35,'True_Odds_Calculator_3-way'!B35,'True_Odds_Calculator_3-way'!C35,'Log_working_3-way'!B$1,'Log_working_3-way'!B$2)</f>
        <v/>
      </c>
      <c r="F34" s="6" t="str">
        <f>IF('Log_working_3-way'!D34="","",1/'True_Odds_Calculator_3-way'!N35+1/'True_Odds_Calculator_3-way'!O35+1/'True_Odds_Calculator_3-way'!#REF!-1)</f>
        <v/>
      </c>
      <c r="H34" s="6" t="str">
        <f>IF('Log_working_3-way'!$D34="","",'True_Odds_Calculator_3-way'!N35/'True_Odds_Calculator_3-way'!A35-1)</f>
        <v/>
      </c>
      <c r="I34" s="6" t="str">
        <f>IF('Log_working_3-way'!$D34="","",'True_Odds_Calculator_3-way'!O35/'True_Odds_Calculator_3-way'!B35-1)</f>
        <v/>
      </c>
      <c r="J34" s="6" t="str">
        <f>IF('Log_working_3-way'!$D34="","",'True_Odds_Calculator_3-way'!#REF!/'True_Odds_Calculator_3-way'!C35-1)</f>
        <v/>
      </c>
      <c r="K34" s="6" t="str">
        <f>IF('Log_working_3-way'!$D34="","",1/'True_Odds_Calculator_3-way'!A35+1/'True_Odds_Calculator_3-way'!B35+1/'True_Odds_Calculator_3-way'!C35-1)</f>
        <v/>
      </c>
    </row>
    <row r="35" spans="4:11" x14ac:dyDescent="0.25">
      <c r="D35" t="str">
        <f>solve_for_c('True_Odds_Calculator_3-way'!A36,'True_Odds_Calculator_3-way'!B36,'True_Odds_Calculator_3-way'!C36,'Log_working_3-way'!B$1,'Log_working_3-way'!B$2)</f>
        <v/>
      </c>
      <c r="F35" s="6" t="str">
        <f>IF('Log_working_3-way'!D35="","",1/'True_Odds_Calculator_3-way'!N36+1/'True_Odds_Calculator_3-way'!O36+1/'True_Odds_Calculator_3-way'!#REF!-1)</f>
        <v/>
      </c>
      <c r="H35" s="6" t="str">
        <f>IF('Log_working_3-way'!$D35="","",'True_Odds_Calculator_3-way'!N36/'True_Odds_Calculator_3-way'!A36-1)</f>
        <v/>
      </c>
      <c r="I35" s="6" t="str">
        <f>IF('Log_working_3-way'!$D35="","",'True_Odds_Calculator_3-way'!O36/'True_Odds_Calculator_3-way'!B36-1)</f>
        <v/>
      </c>
      <c r="J35" s="6" t="str">
        <f>IF('Log_working_3-way'!$D35="","",'True_Odds_Calculator_3-way'!#REF!/'True_Odds_Calculator_3-way'!C36-1)</f>
        <v/>
      </c>
      <c r="K35" s="6" t="str">
        <f>IF('Log_working_3-way'!$D35="","",1/'True_Odds_Calculator_3-way'!A36+1/'True_Odds_Calculator_3-way'!B36+1/'True_Odds_Calculator_3-way'!C36-1)</f>
        <v/>
      </c>
    </row>
    <row r="36" spans="4:11" x14ac:dyDescent="0.25">
      <c r="D36" t="str">
        <f>solve_for_c('True_Odds_Calculator_3-way'!A37,'True_Odds_Calculator_3-way'!B37,'True_Odds_Calculator_3-way'!C37,'Log_working_3-way'!B$1,'Log_working_3-way'!B$2)</f>
        <v/>
      </c>
      <c r="F36" s="6" t="str">
        <f>IF('Log_working_3-way'!D36="","",1/'True_Odds_Calculator_3-way'!N37+1/'True_Odds_Calculator_3-way'!O37+1/'True_Odds_Calculator_3-way'!#REF!-1)</f>
        <v/>
      </c>
      <c r="H36" s="6" t="str">
        <f>IF('Log_working_3-way'!$D36="","",'True_Odds_Calculator_3-way'!N37/'True_Odds_Calculator_3-way'!A37-1)</f>
        <v/>
      </c>
      <c r="I36" s="6" t="str">
        <f>IF('Log_working_3-way'!$D36="","",'True_Odds_Calculator_3-way'!O37/'True_Odds_Calculator_3-way'!B37-1)</f>
        <v/>
      </c>
      <c r="J36" s="6" t="str">
        <f>IF('Log_working_3-way'!$D36="","",'True_Odds_Calculator_3-way'!#REF!/'True_Odds_Calculator_3-way'!C37-1)</f>
        <v/>
      </c>
      <c r="K36" s="6" t="str">
        <f>IF('Log_working_3-way'!$D36="","",1/'True_Odds_Calculator_3-way'!A37+1/'True_Odds_Calculator_3-way'!B37+1/'True_Odds_Calculator_3-way'!C37-1)</f>
        <v/>
      </c>
    </row>
    <row r="37" spans="4:11" x14ac:dyDescent="0.25">
      <c r="D37" t="str">
        <f>solve_for_c('True_Odds_Calculator_3-way'!A38,'True_Odds_Calculator_3-way'!B38,'True_Odds_Calculator_3-way'!C38,'Log_working_3-way'!B$1,'Log_working_3-way'!B$2)</f>
        <v/>
      </c>
      <c r="F37" s="6" t="str">
        <f>IF('Log_working_3-way'!D37="","",1/'True_Odds_Calculator_3-way'!N38+1/'True_Odds_Calculator_3-way'!O38+1/'True_Odds_Calculator_3-way'!#REF!-1)</f>
        <v/>
      </c>
      <c r="H37" s="6" t="str">
        <f>IF('Log_working_3-way'!$D37="","",'True_Odds_Calculator_3-way'!N38/'True_Odds_Calculator_3-way'!A38-1)</f>
        <v/>
      </c>
      <c r="I37" s="6" t="str">
        <f>IF('Log_working_3-way'!$D37="","",'True_Odds_Calculator_3-way'!O38/'True_Odds_Calculator_3-way'!B38-1)</f>
        <v/>
      </c>
      <c r="J37" s="6" t="str">
        <f>IF('Log_working_3-way'!$D37="","",'True_Odds_Calculator_3-way'!#REF!/'True_Odds_Calculator_3-way'!C38-1)</f>
        <v/>
      </c>
      <c r="K37" s="6" t="str">
        <f>IF('Log_working_3-way'!$D37="","",1/'True_Odds_Calculator_3-way'!A38+1/'True_Odds_Calculator_3-way'!B38+1/'True_Odds_Calculator_3-way'!C38-1)</f>
        <v/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 t="str">
        <f>solve_for_c('True_Odds_Calculator_3-way'!A39,'True_Odds_Calculator_3-way'!B39,'True_Odds_Calculator_3-way'!C39,'Log_working_3-way'!B$1,'Log_working_3-way'!B$2)</f>
        <v/>
      </c>
      <c r="F40" s="6" t="str">
        <f>IF('Log_working_3-way'!D40="","",1/'True_Odds_Calculator_3-way'!N39+1/'True_Odds_Calculator_3-way'!O39+1/'True_Odds_Calculator_3-way'!#REF!-1)</f>
        <v/>
      </c>
      <c r="H40" s="6" t="str">
        <f>IF('Log_working_3-way'!$D40="","",'True_Odds_Calculator_3-way'!N39/'True_Odds_Calculator_3-way'!A39-1)</f>
        <v/>
      </c>
      <c r="I40" s="6" t="str">
        <f>IF('Log_working_3-way'!$D40="","",'True_Odds_Calculator_3-way'!O39/'True_Odds_Calculator_3-way'!B39-1)</f>
        <v/>
      </c>
      <c r="J40" s="6" t="str">
        <f>IF('Log_working_3-way'!$D40="","",'True_Odds_Calculator_3-way'!#REF!/'True_Odds_Calculator_3-way'!C39-1)</f>
        <v/>
      </c>
      <c r="K40" s="6" t="str">
        <f>IF('Log_working_3-way'!$D40="","",1/'True_Odds_Calculator_3-way'!A39+1/'True_Odds_Calculator_3-way'!B39+1/'True_Odds_Calculator_3-way'!C39-1)</f>
        <v/>
      </c>
    </row>
    <row r="41" spans="4:11" x14ac:dyDescent="0.25">
      <c r="D41" t="str">
        <f>solve_for_c('True_Odds_Calculator_3-way'!A40,'True_Odds_Calculator_3-way'!B40,'True_Odds_Calculator_3-way'!C40,'Log_working_3-way'!B$1,'Log_working_3-way'!B$2)</f>
        <v/>
      </c>
      <c r="F41" s="6" t="str">
        <f>IF('Log_working_3-way'!D41="","",1/'True_Odds_Calculator_3-way'!N40+1/'True_Odds_Calculator_3-way'!O40+1/'True_Odds_Calculator_3-way'!#REF!-1)</f>
        <v/>
      </c>
      <c r="H41" s="6" t="str">
        <f>IF('Log_working_3-way'!$D41="","",'True_Odds_Calculator_3-way'!N40/'True_Odds_Calculator_3-way'!A40-1)</f>
        <v/>
      </c>
      <c r="I41" s="6" t="str">
        <f>IF('Log_working_3-way'!$D41="","",'True_Odds_Calculator_3-way'!O40/'True_Odds_Calculator_3-way'!B40-1)</f>
        <v/>
      </c>
      <c r="J41" s="6" t="str">
        <f>IF('Log_working_3-way'!$D41="","",'True_Odds_Calculator_3-way'!#REF!/'True_Odds_Calculator_3-way'!C40-1)</f>
        <v/>
      </c>
      <c r="K41" s="6" t="str">
        <f>IF('Log_working_3-way'!$D41="","",1/'True_Odds_Calculator_3-way'!A40+1/'True_Odds_Calculator_3-way'!B40+1/'True_Odds_Calculator_3-way'!C40-1)</f>
        <v/>
      </c>
    </row>
    <row r="42" spans="4:11" x14ac:dyDescent="0.25">
      <c r="D42" t="str">
        <f>solve_for_c('True_Odds_Calculator_3-way'!A41,'True_Odds_Calculator_3-way'!B41,'True_Odds_Calculator_3-way'!C41,'Log_working_3-way'!B$1,'Log_working_3-way'!B$2)</f>
        <v/>
      </c>
      <c r="F42" s="6" t="str">
        <f>IF('Log_working_3-way'!D42="","",1/'True_Odds_Calculator_3-way'!N41+1/'True_Odds_Calculator_3-way'!O41+1/'True_Odds_Calculator_3-way'!#REF!-1)</f>
        <v/>
      </c>
      <c r="H42" s="6" t="str">
        <f>IF('Log_working_3-way'!$D42="","",'True_Odds_Calculator_3-way'!N41/'True_Odds_Calculator_3-way'!A41-1)</f>
        <v/>
      </c>
      <c r="I42" s="6" t="str">
        <f>IF('Log_working_3-way'!$D42="","",'True_Odds_Calculator_3-way'!O41/'True_Odds_Calculator_3-way'!B41-1)</f>
        <v/>
      </c>
      <c r="J42" s="6" t="str">
        <f>IF('Log_working_3-way'!$D42="","",'True_Odds_Calculator_3-way'!#REF!/'True_Odds_Calculator_3-way'!C41-1)</f>
        <v/>
      </c>
      <c r="K42" s="6" t="str">
        <f>IF('Log_working_3-way'!$D42="","",1/'True_Odds_Calculator_3-way'!A41+1/'True_Odds_Calculator_3-way'!B41+1/'True_Odds_Calculator_3-way'!C41-1)</f>
        <v/>
      </c>
    </row>
    <row r="43" spans="4:11" x14ac:dyDescent="0.25">
      <c r="D43" t="str">
        <f>solve_for_c('True_Odds_Calculator_3-way'!A42,'True_Odds_Calculator_3-way'!B42,'True_Odds_Calculator_3-way'!C42,'Log_working_3-way'!B$1,'Log_working_3-way'!B$2)</f>
        <v/>
      </c>
      <c r="F43" s="6" t="str">
        <f>IF('Log_working_3-way'!D43="","",1/'True_Odds_Calculator_3-way'!N42+1/'True_Odds_Calculator_3-way'!O42+1/'True_Odds_Calculator_3-way'!#REF!-1)</f>
        <v/>
      </c>
      <c r="H43" s="6" t="str">
        <f>IF('Log_working_3-way'!$D43="","",'True_Odds_Calculator_3-way'!N42/'True_Odds_Calculator_3-way'!A42-1)</f>
        <v/>
      </c>
      <c r="I43" s="6" t="str">
        <f>IF('Log_working_3-way'!$D43="","",'True_Odds_Calculator_3-way'!O42/'True_Odds_Calculator_3-way'!B42-1)</f>
        <v/>
      </c>
      <c r="J43" s="6" t="str">
        <f>IF('Log_working_3-way'!$D43="","",'True_Odds_Calculator_3-way'!#REF!/'True_Odds_Calculator_3-way'!C42-1)</f>
        <v/>
      </c>
      <c r="K43" s="6" t="str">
        <f>IF('Log_working_3-way'!$D43="","",1/'True_Odds_Calculator_3-way'!A42+1/'True_Odds_Calculator_3-way'!B42+1/'True_Odds_Calculator_3-way'!C42-1)</f>
        <v/>
      </c>
    </row>
    <row r="44" spans="4:11" x14ac:dyDescent="0.25">
      <c r="D44" t="str">
        <f>solve_for_c('True_Odds_Calculator_3-way'!A43,'True_Odds_Calculator_3-way'!B43,'True_Odds_Calculator_3-way'!C43,'Log_working_3-way'!B$1,'Log_working_3-way'!B$2)</f>
        <v/>
      </c>
      <c r="F44" s="6" t="str">
        <f>IF('Log_working_3-way'!D44="","",1/'True_Odds_Calculator_3-way'!N43+1/'True_Odds_Calculator_3-way'!O43+1/'True_Odds_Calculator_3-way'!#REF!-1)</f>
        <v/>
      </c>
      <c r="H44" s="6" t="str">
        <f>IF('Log_working_3-way'!$D44="","",'True_Odds_Calculator_3-way'!N43/'True_Odds_Calculator_3-way'!A43-1)</f>
        <v/>
      </c>
      <c r="I44" s="6" t="str">
        <f>IF('Log_working_3-way'!$D44="","",'True_Odds_Calculator_3-way'!O43/'True_Odds_Calculator_3-way'!B43-1)</f>
        <v/>
      </c>
      <c r="J44" s="6" t="str">
        <f>IF('Log_working_3-way'!$D44="","",'True_Odds_Calculator_3-way'!#REF!/'True_Odds_Calculator_3-way'!C43-1)</f>
        <v/>
      </c>
      <c r="K44" s="6" t="str">
        <f>IF('Log_working_3-way'!$D44="","",1/'True_Odds_Calculator_3-way'!A43+1/'True_Odds_Calculator_3-way'!B43+1/'True_Odds_Calculator_3-way'!C43-1)</f>
        <v/>
      </c>
    </row>
    <row r="45" spans="4:11" x14ac:dyDescent="0.25">
      <c r="D45" t="str">
        <f>solve_for_c('True_Odds_Calculator_3-way'!A44,'True_Odds_Calculator_3-way'!B44,'True_Odds_Calculator_3-way'!C44,'Log_working_3-way'!B$1,'Log_working_3-way'!B$2)</f>
        <v/>
      </c>
      <c r="F45" s="6" t="str">
        <f>IF('Log_working_3-way'!D45="","",1/'True_Odds_Calculator_3-way'!N44+1/'True_Odds_Calculator_3-way'!O44+1/'True_Odds_Calculator_3-way'!#REF!-1)</f>
        <v/>
      </c>
      <c r="H45" s="6" t="str">
        <f>IF('Log_working_3-way'!$D45="","",'True_Odds_Calculator_3-way'!N44/'True_Odds_Calculator_3-way'!A44-1)</f>
        <v/>
      </c>
      <c r="I45" s="6" t="str">
        <f>IF('Log_working_3-way'!$D45="","",'True_Odds_Calculator_3-way'!O44/'True_Odds_Calculator_3-way'!B44-1)</f>
        <v/>
      </c>
      <c r="J45" s="6" t="str">
        <f>IF('Log_working_3-way'!$D45="","",'True_Odds_Calculator_3-way'!#REF!/'True_Odds_Calculator_3-way'!C44-1)</f>
        <v/>
      </c>
      <c r="K45" s="6" t="str">
        <f>IF('Log_working_3-way'!$D45="","",1/'True_Odds_Calculator_3-way'!A44+1/'True_Odds_Calculator_3-way'!B44+1/'True_Odds_Calculator_3-way'!C44-1)</f>
        <v/>
      </c>
    </row>
    <row r="46" spans="4:11" x14ac:dyDescent="0.25">
      <c r="D46" t="str">
        <f>solve_for_c('True_Odds_Calculator_3-way'!A45,'True_Odds_Calculator_3-way'!B45,'True_Odds_Calculator_3-way'!C45,'Log_working_3-way'!B$1,'Log_working_3-way'!B$2)</f>
        <v/>
      </c>
      <c r="F46" s="6" t="str">
        <f>IF('Log_working_3-way'!D46="","",1/'True_Odds_Calculator_3-way'!N45+1/'True_Odds_Calculator_3-way'!O45+1/'True_Odds_Calculator_3-way'!#REF!-1)</f>
        <v/>
      </c>
      <c r="H46" s="6" t="str">
        <f>IF('Log_working_3-way'!$D46="","",'True_Odds_Calculator_3-way'!N45/'True_Odds_Calculator_3-way'!A45-1)</f>
        <v/>
      </c>
      <c r="I46" s="6" t="str">
        <f>IF('Log_working_3-way'!$D46="","",'True_Odds_Calculator_3-way'!O45/'True_Odds_Calculator_3-way'!B45-1)</f>
        <v/>
      </c>
      <c r="J46" s="6" t="str">
        <f>IF('Log_working_3-way'!$D46="","",'True_Odds_Calculator_3-way'!#REF!/'True_Odds_Calculator_3-way'!C45-1)</f>
        <v/>
      </c>
      <c r="K46" s="6" t="str">
        <f>IF('Log_working_3-way'!$D46="","",1/'True_Odds_Calculator_3-way'!A45+1/'True_Odds_Calculator_3-way'!B45+1/'True_Odds_Calculator_3-way'!C45-1)</f>
        <v/>
      </c>
    </row>
    <row r="47" spans="4:11" x14ac:dyDescent="0.25">
      <c r="D47" t="str">
        <f>solve_for_c('True_Odds_Calculator_3-way'!A46,'True_Odds_Calculator_3-way'!B46,'True_Odds_Calculator_3-way'!C46,'Log_working_3-way'!B$1,'Log_working_3-way'!B$2)</f>
        <v/>
      </c>
      <c r="F47" s="6" t="str">
        <f>IF('Log_working_3-way'!D47="","",1/'True_Odds_Calculator_3-way'!N46+1/'True_Odds_Calculator_3-way'!O46+1/'True_Odds_Calculator_3-way'!#REF!-1)</f>
        <v/>
      </c>
      <c r="H47" s="6" t="str">
        <f>IF('Log_working_3-way'!$D47="","",'True_Odds_Calculator_3-way'!N46/'True_Odds_Calculator_3-way'!A46-1)</f>
        <v/>
      </c>
      <c r="I47" s="6" t="str">
        <f>IF('Log_working_3-way'!$D47="","",'True_Odds_Calculator_3-way'!O46/'True_Odds_Calculator_3-way'!B46-1)</f>
        <v/>
      </c>
      <c r="J47" s="6" t="str">
        <f>IF('Log_working_3-way'!$D47="","",'True_Odds_Calculator_3-way'!#REF!/'True_Odds_Calculator_3-way'!C46-1)</f>
        <v/>
      </c>
      <c r="K47" s="6" t="str">
        <f>IF('Log_working_3-way'!$D47="","",1/'True_Odds_Calculator_3-way'!A46+1/'True_Odds_Calculator_3-way'!B46+1/'True_Odds_Calculator_3-way'!C46-1)</f>
        <v/>
      </c>
    </row>
    <row r="48" spans="4:11" x14ac:dyDescent="0.25">
      <c r="D48" t="str">
        <f>solve_for_c('True_Odds_Calculator_3-way'!A47,'True_Odds_Calculator_3-way'!B47,'True_Odds_Calculator_3-way'!C47,'Log_working_3-way'!B$1,'Log_working_3-way'!B$2)</f>
        <v/>
      </c>
      <c r="F48" s="6" t="str">
        <f>IF('Log_working_3-way'!D48="","",1/'True_Odds_Calculator_3-way'!N47+1/'True_Odds_Calculator_3-way'!O47+1/'True_Odds_Calculator_3-way'!#REF!-1)</f>
        <v/>
      </c>
      <c r="H48" s="6" t="str">
        <f>IF('Log_working_3-way'!$D48="","",'True_Odds_Calculator_3-way'!N47/'True_Odds_Calculator_3-way'!A47-1)</f>
        <v/>
      </c>
      <c r="I48" s="6" t="str">
        <f>IF('Log_working_3-way'!$D48="","",'True_Odds_Calculator_3-way'!O47/'True_Odds_Calculator_3-way'!B47-1)</f>
        <v/>
      </c>
      <c r="J48" s="6" t="str">
        <f>IF('Log_working_3-way'!$D48="","",'True_Odds_Calculator_3-way'!#REF!/'True_Odds_Calculator_3-way'!C47-1)</f>
        <v/>
      </c>
      <c r="K48" s="6" t="str">
        <f>IF('Log_working_3-way'!$D48="","",1/'True_Odds_Calculator_3-way'!A47+1/'True_Odds_Calculator_3-way'!B47+1/'True_Odds_Calculator_3-way'!C47-1)</f>
        <v/>
      </c>
    </row>
    <row r="49" spans="4:11" x14ac:dyDescent="0.25">
      <c r="D49" t="str">
        <f>solve_for_c('True_Odds_Calculator_3-way'!A48,'True_Odds_Calculator_3-way'!B48,'True_Odds_Calculator_3-way'!C48,'Log_working_3-way'!B$1,'Log_working_3-way'!B$2)</f>
        <v/>
      </c>
      <c r="F49" s="6" t="str">
        <f>IF('Log_working_3-way'!D49="","",1/'True_Odds_Calculator_3-way'!N48+1/'True_Odds_Calculator_3-way'!O48+1/'True_Odds_Calculator_3-way'!#REF!-1)</f>
        <v/>
      </c>
      <c r="H49" s="6" t="str">
        <f>IF('Log_working_3-way'!$D49="","",'True_Odds_Calculator_3-way'!N48/'True_Odds_Calculator_3-way'!A48-1)</f>
        <v/>
      </c>
      <c r="I49" s="6" t="str">
        <f>IF('Log_working_3-way'!$D49="","",'True_Odds_Calculator_3-way'!O48/'True_Odds_Calculator_3-way'!B48-1)</f>
        <v/>
      </c>
      <c r="J49" s="6" t="str">
        <f>IF('Log_working_3-way'!$D49="","",'True_Odds_Calculator_3-way'!#REF!/'True_Odds_Calculator_3-way'!C48-1)</f>
        <v/>
      </c>
      <c r="K49" s="6" t="str">
        <f>IF('Log_working_3-way'!$D49="","",1/'True_Odds_Calculator_3-way'!A48+1/'True_Odds_Calculator_3-way'!B48+1/'True_Odds_Calculator_3-way'!C48-1)</f>
        <v/>
      </c>
    </row>
    <row r="50" spans="4:11" x14ac:dyDescent="0.25">
      <c r="D50" t="str">
        <f>solve_for_c('True_Odds_Calculator_3-way'!A49,'True_Odds_Calculator_3-way'!B49,'True_Odds_Calculator_3-way'!C49,'Log_working_3-way'!B$1,'Log_working_3-way'!B$2)</f>
        <v/>
      </c>
      <c r="F50" s="6" t="str">
        <f>IF('Log_working_3-way'!D50="","",1/'True_Odds_Calculator_3-way'!N49+1/'True_Odds_Calculator_3-way'!O49+1/'True_Odds_Calculator_3-way'!#REF!-1)</f>
        <v/>
      </c>
      <c r="H50" s="6" t="str">
        <f>IF('Log_working_3-way'!$D50="","",'True_Odds_Calculator_3-way'!N49/'True_Odds_Calculator_3-way'!A49-1)</f>
        <v/>
      </c>
      <c r="I50" s="6" t="str">
        <f>IF('Log_working_3-way'!$D50="","",'True_Odds_Calculator_3-way'!O49/'True_Odds_Calculator_3-way'!B49-1)</f>
        <v/>
      </c>
      <c r="J50" s="6" t="str">
        <f>IF('Log_working_3-way'!$D50="","",'True_Odds_Calculator_3-way'!#REF!/'True_Odds_Calculator_3-way'!C49-1)</f>
        <v/>
      </c>
      <c r="K50" s="6" t="str">
        <f>IF('Log_working_3-way'!$D50="","",1/'True_Odds_Calculator_3-way'!A49+1/'True_Odds_Calculator_3-way'!B49+1/'True_Odds_Calculator_3-way'!C49-1)</f>
        <v/>
      </c>
    </row>
    <row r="51" spans="4:11" x14ac:dyDescent="0.25">
      <c r="D51" t="str">
        <f>solve_for_c('True_Odds_Calculator_3-way'!A50,'True_Odds_Calculator_3-way'!B50,'True_Odds_Calculator_3-way'!C50,'Log_working_3-way'!B$1,'Log_working_3-way'!B$2)</f>
        <v/>
      </c>
      <c r="F51" s="6" t="str">
        <f>IF('Log_working_3-way'!D51="","",1/'True_Odds_Calculator_3-way'!N50+1/'True_Odds_Calculator_3-way'!O50+1/'True_Odds_Calculator_3-way'!#REF!-1)</f>
        <v/>
      </c>
      <c r="H51" s="6" t="str">
        <f>IF('Log_working_3-way'!$D51="","",'True_Odds_Calculator_3-way'!N50/'True_Odds_Calculator_3-way'!A50-1)</f>
        <v/>
      </c>
      <c r="I51" s="6" t="str">
        <f>IF('Log_working_3-way'!$D51="","",'True_Odds_Calculator_3-way'!O50/'True_Odds_Calculator_3-way'!B50-1)</f>
        <v/>
      </c>
      <c r="J51" s="6" t="str">
        <f>IF('Log_working_3-way'!$D51="","",'True_Odds_Calculator_3-way'!#REF!/'True_Odds_Calculator_3-way'!C50-1)</f>
        <v/>
      </c>
      <c r="K51" s="6" t="str">
        <f>IF('Log_working_3-way'!$D51="","",1/'True_Odds_Calculator_3-way'!A50+1/'True_Odds_Calculator_3-way'!B50+1/'True_Odds_Calculator_3-way'!C50-1)</f>
        <v/>
      </c>
    </row>
    <row r="52" spans="4:11" x14ac:dyDescent="0.25">
      <c r="D52" t="str">
        <f>solve_for_c('True_Odds_Calculator_3-way'!A51,'True_Odds_Calculator_3-way'!B51,'True_Odds_Calculator_3-way'!C51,'Log_working_3-way'!B$1,'Log_working_3-way'!B$2)</f>
        <v/>
      </c>
      <c r="F52" s="6" t="str">
        <f>IF('Log_working_3-way'!D52="","",1/'True_Odds_Calculator_3-way'!N51+1/'True_Odds_Calculator_3-way'!O51+1/'True_Odds_Calculator_3-way'!#REF!-1)</f>
        <v/>
      </c>
      <c r="H52" s="6" t="str">
        <f>IF('Log_working_3-way'!$D52="","",'True_Odds_Calculator_3-way'!N51/'True_Odds_Calculator_3-way'!A51-1)</f>
        <v/>
      </c>
      <c r="I52" s="6" t="str">
        <f>IF('Log_working_3-way'!$D52="","",'True_Odds_Calculator_3-way'!O51/'True_Odds_Calculator_3-way'!B51-1)</f>
        <v/>
      </c>
      <c r="J52" s="6" t="str">
        <f>IF('Log_working_3-way'!$D52="","",'True_Odds_Calculator_3-way'!#REF!/'True_Odds_Calculator_3-way'!C51-1)</f>
        <v/>
      </c>
      <c r="K52" s="6" t="str">
        <f>IF('Log_working_3-way'!$D52="","",1/'True_Odds_Calculator_3-way'!A51+1/'True_Odds_Calculator_3-way'!B51+1/'True_Odds_Calculator_3-way'!C51-1)</f>
        <v/>
      </c>
    </row>
    <row r="53" spans="4:11" x14ac:dyDescent="0.25">
      <c r="D53" t="str">
        <f>solve_for_c('True_Odds_Calculator_3-way'!A52,'True_Odds_Calculator_3-way'!B52,'True_Odds_Calculator_3-way'!C52,'Log_working_3-way'!B$1,'Log_working_3-way'!B$2)</f>
        <v/>
      </c>
      <c r="F53" s="6" t="str">
        <f>IF('Log_working_3-way'!D53="","",1/'True_Odds_Calculator_3-way'!N52+1/'True_Odds_Calculator_3-way'!O52+1/'True_Odds_Calculator_3-way'!#REF!-1)</f>
        <v/>
      </c>
      <c r="H53" s="6" t="str">
        <f>IF('Log_working_3-way'!$D53="","",'True_Odds_Calculator_3-way'!N52/'True_Odds_Calculator_3-way'!A52-1)</f>
        <v/>
      </c>
      <c r="I53" s="6" t="str">
        <f>IF('Log_working_3-way'!$D53="","",'True_Odds_Calculator_3-way'!O52/'True_Odds_Calculator_3-way'!B52-1)</f>
        <v/>
      </c>
      <c r="J53" s="6" t="str">
        <f>IF('Log_working_3-way'!$D53="","",'True_Odds_Calculator_3-way'!#REF!/'True_Odds_Calculator_3-way'!C52-1)</f>
        <v/>
      </c>
      <c r="K53" s="6" t="str">
        <f>IF('Log_working_3-way'!$D53="","",1/'True_Odds_Calculator_3-way'!A52+1/'True_Odds_Calculator_3-way'!B52+1/'True_Odds_Calculator_3-way'!C52-1)</f>
        <v/>
      </c>
    </row>
    <row r="54" spans="4:11" x14ac:dyDescent="0.25">
      <c r="D54" t="str">
        <f>solve_for_c('True_Odds_Calculator_3-way'!A53,'True_Odds_Calculator_3-way'!B53,'True_Odds_Calculator_3-way'!C53,'Log_working_3-way'!B$1,'Log_working_3-way'!B$2)</f>
        <v/>
      </c>
      <c r="F54" s="6" t="str">
        <f>IF('Log_working_3-way'!D54="","",1/'True_Odds_Calculator_3-way'!N53+1/'True_Odds_Calculator_3-way'!O53+1/'True_Odds_Calculator_3-way'!#REF!-1)</f>
        <v/>
      </c>
      <c r="H54" s="6" t="str">
        <f>IF('Log_working_3-way'!$D54="","",'True_Odds_Calculator_3-way'!N53/'True_Odds_Calculator_3-way'!A53-1)</f>
        <v/>
      </c>
      <c r="I54" s="6" t="str">
        <f>IF('Log_working_3-way'!$D54="","",'True_Odds_Calculator_3-way'!O53/'True_Odds_Calculator_3-way'!B53-1)</f>
        <v/>
      </c>
      <c r="J54" s="6" t="str">
        <f>IF('Log_working_3-way'!$D54="","",'True_Odds_Calculator_3-way'!#REF!/'True_Odds_Calculator_3-way'!C53-1)</f>
        <v/>
      </c>
      <c r="K54" s="6" t="str">
        <f>IF('Log_working_3-way'!$D54="","",1/'True_Odds_Calculator_3-way'!A53+1/'True_Odds_Calculator_3-way'!B53+1/'True_Odds_Calculator_3-way'!C53-1)</f>
        <v/>
      </c>
    </row>
    <row r="55" spans="4:11" x14ac:dyDescent="0.25">
      <c r="D55" t="str">
        <f>solve_for_c('True_Odds_Calculator_3-way'!A54,'True_Odds_Calculator_3-way'!B54,'True_Odds_Calculator_3-way'!C54,'Log_working_3-way'!B$1,'Log_working_3-way'!B$2)</f>
        <v/>
      </c>
      <c r="F55" s="6" t="str">
        <f>IF('Log_working_3-way'!D55="","",1/'True_Odds_Calculator_3-way'!N54+1/'True_Odds_Calculator_3-way'!O54+1/'True_Odds_Calculator_3-way'!#REF!-1)</f>
        <v/>
      </c>
      <c r="H55" s="6" t="str">
        <f>IF('Log_working_3-way'!$D55="","",'True_Odds_Calculator_3-way'!N54/'True_Odds_Calculator_3-way'!A54-1)</f>
        <v/>
      </c>
      <c r="I55" s="6" t="str">
        <f>IF('Log_working_3-way'!$D55="","",'True_Odds_Calculator_3-way'!O54/'True_Odds_Calculator_3-way'!B54-1)</f>
        <v/>
      </c>
      <c r="J55" s="6" t="str">
        <f>IF('Log_working_3-way'!$D55="","",'True_Odds_Calculator_3-way'!#REF!/'True_Odds_Calculator_3-way'!C54-1)</f>
        <v/>
      </c>
      <c r="K55" s="6" t="str">
        <f>IF('Log_working_3-way'!$D55="","",1/'True_Odds_Calculator_3-way'!A54+1/'True_Odds_Calculator_3-way'!B54+1/'True_Odds_Calculator_3-way'!C54-1)</f>
        <v/>
      </c>
    </row>
    <row r="56" spans="4:11" x14ac:dyDescent="0.25">
      <c r="D56" t="str">
        <f>solve_for_c('True_Odds_Calculator_3-way'!A55,'True_Odds_Calculator_3-way'!B55,'True_Odds_Calculator_3-way'!C55,'Log_working_3-way'!B$1,'Log_working_3-way'!B$2)</f>
        <v/>
      </c>
      <c r="F56" s="6" t="str">
        <f>IF('Log_working_3-way'!D56="","",1/'True_Odds_Calculator_3-way'!N55+1/'True_Odds_Calculator_3-way'!O55+1/'True_Odds_Calculator_3-way'!#REF!-1)</f>
        <v/>
      </c>
      <c r="H56" s="6" t="str">
        <f>IF('Log_working_3-way'!$D56="","",'True_Odds_Calculator_3-way'!N55/'True_Odds_Calculator_3-way'!A55-1)</f>
        <v/>
      </c>
      <c r="I56" s="6" t="str">
        <f>IF('Log_working_3-way'!$D56="","",'True_Odds_Calculator_3-way'!O55/'True_Odds_Calculator_3-way'!B55-1)</f>
        <v/>
      </c>
      <c r="J56" s="6" t="str">
        <f>IF('Log_working_3-way'!$D56="","",'True_Odds_Calculator_3-way'!#REF!/'True_Odds_Calculator_3-way'!C55-1)</f>
        <v/>
      </c>
      <c r="K56" s="6" t="str">
        <f>IF('Log_working_3-way'!$D56="","",1/'True_Odds_Calculator_3-way'!A55+1/'True_Odds_Calculator_3-way'!B55+1/'True_Odds_Calculator_3-way'!C55-1)</f>
        <v/>
      </c>
    </row>
    <row r="57" spans="4:11" x14ac:dyDescent="0.25">
      <c r="D57" t="str">
        <f>solve_for_c('True_Odds_Calculator_3-way'!A56,'True_Odds_Calculator_3-way'!B56,'True_Odds_Calculator_3-way'!C56,'Log_working_3-way'!B$1,'Log_working_3-way'!B$2)</f>
        <v/>
      </c>
      <c r="F57" s="6" t="str">
        <f>IF('Log_working_3-way'!D57="","",1/'True_Odds_Calculator_3-way'!N56+1/'True_Odds_Calculator_3-way'!O56+1/'True_Odds_Calculator_3-way'!#REF!-1)</f>
        <v/>
      </c>
      <c r="H57" s="6" t="str">
        <f>IF('Log_working_3-way'!$D57="","",'True_Odds_Calculator_3-way'!N56/'True_Odds_Calculator_3-way'!A56-1)</f>
        <v/>
      </c>
      <c r="I57" s="6" t="str">
        <f>IF('Log_working_3-way'!$D57="","",'True_Odds_Calculator_3-way'!O56/'True_Odds_Calculator_3-way'!B56-1)</f>
        <v/>
      </c>
      <c r="J57" s="6" t="str">
        <f>IF('Log_working_3-way'!$D57="","",'True_Odds_Calculator_3-way'!#REF!/'True_Odds_Calculator_3-way'!C56-1)</f>
        <v/>
      </c>
      <c r="K57" s="6" t="str">
        <f>IF('Log_working_3-way'!$D57="","",1/'True_Odds_Calculator_3-way'!A56+1/'True_Odds_Calculator_3-way'!B56+1/'True_Odds_Calculator_3-way'!C56-1)</f>
        <v/>
      </c>
    </row>
    <row r="58" spans="4:11" x14ac:dyDescent="0.25">
      <c r="D58" t="str">
        <f>solve_for_c('True_Odds_Calculator_3-way'!A57,'True_Odds_Calculator_3-way'!B57,'True_Odds_Calculator_3-way'!C57,'Log_working_3-way'!B$1,'Log_working_3-way'!B$2)</f>
        <v/>
      </c>
      <c r="F58" s="6" t="str">
        <f>IF('Log_working_3-way'!D58="","",1/'True_Odds_Calculator_3-way'!N57+1/'True_Odds_Calculator_3-way'!O57+1/'True_Odds_Calculator_3-way'!#REF!-1)</f>
        <v/>
      </c>
      <c r="H58" s="6" t="str">
        <f>IF('Log_working_3-way'!$D58="","",'True_Odds_Calculator_3-way'!N57/'True_Odds_Calculator_3-way'!A57-1)</f>
        <v/>
      </c>
      <c r="I58" s="6" t="str">
        <f>IF('Log_working_3-way'!$D58="","",'True_Odds_Calculator_3-way'!O57/'True_Odds_Calculator_3-way'!B57-1)</f>
        <v/>
      </c>
      <c r="J58" s="6" t="str">
        <f>IF('Log_working_3-way'!$D58="","",'True_Odds_Calculator_3-way'!#REF!/'True_Odds_Calculator_3-way'!C57-1)</f>
        <v/>
      </c>
      <c r="K58" s="6" t="str">
        <f>IF('Log_working_3-way'!$D58="","",1/'True_Odds_Calculator_3-way'!A57+1/'True_Odds_Calculator_3-way'!B57+1/'True_Odds_Calculator_3-way'!C57-1)</f>
        <v/>
      </c>
    </row>
    <row r="59" spans="4:11" x14ac:dyDescent="0.25">
      <c r="D59" t="str">
        <f>solve_for_c('True_Odds_Calculator_3-way'!A58,'True_Odds_Calculator_3-way'!B58,'True_Odds_Calculator_3-way'!C58,'Log_working_3-way'!B$1,'Log_working_3-way'!B$2)</f>
        <v/>
      </c>
      <c r="F59" s="6" t="str">
        <f>IF('Log_working_3-way'!D59="","",1/'True_Odds_Calculator_3-way'!N58+1/'True_Odds_Calculator_3-way'!O58+1/'True_Odds_Calculator_3-way'!#REF!-1)</f>
        <v/>
      </c>
      <c r="H59" s="6" t="str">
        <f>IF('Log_working_3-way'!$D59="","",'True_Odds_Calculator_3-way'!N58/'True_Odds_Calculator_3-way'!A58-1)</f>
        <v/>
      </c>
      <c r="I59" s="6" t="str">
        <f>IF('Log_working_3-way'!$D59="","",'True_Odds_Calculator_3-way'!O58/'True_Odds_Calculator_3-way'!B58-1)</f>
        <v/>
      </c>
      <c r="J59" s="6" t="str">
        <f>IF('Log_working_3-way'!$D59="","",'True_Odds_Calculator_3-way'!#REF!/'True_Odds_Calculator_3-way'!C58-1)</f>
        <v/>
      </c>
      <c r="K59" s="6" t="str">
        <f>IF('Log_working_3-way'!$D59="","",1/'True_Odds_Calculator_3-way'!A58+1/'True_Odds_Calculator_3-way'!B58+1/'True_Odds_Calculator_3-way'!C58-1)</f>
        <v/>
      </c>
    </row>
    <row r="60" spans="4:11" x14ac:dyDescent="0.25">
      <c r="D60" t="str">
        <f>solve_for_c('True_Odds_Calculator_3-way'!A59,'True_Odds_Calculator_3-way'!B59,'True_Odds_Calculator_3-way'!C59,'Log_working_3-way'!B$1,'Log_working_3-way'!B$2)</f>
        <v/>
      </c>
      <c r="F60" s="6" t="str">
        <f>IF('Log_working_3-way'!D60="","",1/'True_Odds_Calculator_3-way'!N59+1/'True_Odds_Calculator_3-way'!O59+1/'True_Odds_Calculator_3-way'!#REF!-1)</f>
        <v/>
      </c>
      <c r="H60" s="6" t="str">
        <f>IF('Log_working_3-way'!$D60="","",'True_Odds_Calculator_3-way'!N59/'True_Odds_Calculator_3-way'!A59-1)</f>
        <v/>
      </c>
      <c r="I60" s="6" t="str">
        <f>IF('Log_working_3-way'!$D60="","",'True_Odds_Calculator_3-way'!O59/'True_Odds_Calculator_3-way'!B59-1)</f>
        <v/>
      </c>
      <c r="J60" s="6" t="str">
        <f>IF('Log_working_3-way'!$D60="","",'True_Odds_Calculator_3-way'!#REF!/'True_Odds_Calculator_3-way'!C59-1)</f>
        <v/>
      </c>
      <c r="K60" s="6" t="str">
        <f>IF('Log_working_3-way'!$D60="","",1/'True_Odds_Calculator_3-way'!A59+1/'True_Odds_Calculator_3-way'!B59+1/'True_Odds_Calculator_3-way'!C59-1)</f>
        <v/>
      </c>
    </row>
    <row r="61" spans="4:11" x14ac:dyDescent="0.25">
      <c r="D61" t="str">
        <f>solve_for_c('True_Odds_Calculator_3-way'!A60,'True_Odds_Calculator_3-way'!B60,'True_Odds_Calculator_3-way'!C60,'Log_working_3-way'!B$1,'Log_working_3-way'!B$2)</f>
        <v/>
      </c>
      <c r="F61" s="6" t="str">
        <f>IF('Log_working_3-way'!D61="","",1/'True_Odds_Calculator_3-way'!N60+1/'True_Odds_Calculator_3-way'!O60+1/'True_Odds_Calculator_3-way'!#REF!-1)</f>
        <v/>
      </c>
      <c r="H61" s="6" t="str">
        <f>IF('Log_working_3-way'!$D61="","",'True_Odds_Calculator_3-way'!N60/'True_Odds_Calculator_3-way'!A60-1)</f>
        <v/>
      </c>
      <c r="I61" s="6" t="str">
        <f>IF('Log_working_3-way'!$D61="","",'True_Odds_Calculator_3-way'!O60/'True_Odds_Calculator_3-way'!B60-1)</f>
        <v/>
      </c>
      <c r="J61" s="6" t="str">
        <f>IF('Log_working_3-way'!$D61="","",'True_Odds_Calculator_3-way'!#REF!/'True_Odds_Calculator_3-way'!C60-1)</f>
        <v/>
      </c>
      <c r="K61" s="6" t="str">
        <f>IF('Log_working_3-way'!$D61="","",1/'True_Odds_Calculator_3-way'!A60+1/'True_Odds_Calculator_3-way'!B60+1/'True_Odds_Calculator_3-way'!C60-1)</f>
        <v/>
      </c>
    </row>
    <row r="62" spans="4:11" x14ac:dyDescent="0.25">
      <c r="D62" t="str">
        <f>solve_for_c('True_Odds_Calculator_3-way'!A61,'True_Odds_Calculator_3-way'!B61,'True_Odds_Calculator_3-way'!C61,'Log_working_3-way'!B$1,'Log_working_3-way'!B$2)</f>
        <v/>
      </c>
      <c r="F62" s="6" t="str">
        <f>IF('Log_working_3-way'!D62="","",1/'True_Odds_Calculator_3-way'!N61+1/'True_Odds_Calculator_3-way'!O61+1/'True_Odds_Calculator_3-way'!#REF!-1)</f>
        <v/>
      </c>
      <c r="H62" s="6" t="str">
        <f>IF('Log_working_3-way'!$D62="","",'True_Odds_Calculator_3-way'!N61/'True_Odds_Calculator_3-way'!A61-1)</f>
        <v/>
      </c>
      <c r="I62" s="6" t="str">
        <f>IF('Log_working_3-way'!$D62="","",'True_Odds_Calculator_3-way'!O61/'True_Odds_Calculator_3-way'!B61-1)</f>
        <v/>
      </c>
      <c r="J62" s="6" t="str">
        <f>IF('Log_working_3-way'!$D62="","",'True_Odds_Calculator_3-way'!#REF!/'True_Odds_Calculator_3-way'!C61-1)</f>
        <v/>
      </c>
      <c r="K62" s="6" t="str">
        <f>IF('Log_working_3-way'!$D62="","",1/'True_Odds_Calculator_3-way'!A61+1/'True_Odds_Calculator_3-way'!B61+1/'True_Odds_Calculator_3-way'!C61-1)</f>
        <v/>
      </c>
    </row>
    <row r="63" spans="4:11" x14ac:dyDescent="0.25">
      <c r="D63" t="str">
        <f>solve_for_c('True_Odds_Calculator_3-way'!A62,'True_Odds_Calculator_3-way'!B62,'True_Odds_Calculator_3-way'!C62,'Log_working_3-way'!B$1,'Log_working_3-way'!B$2)</f>
        <v/>
      </c>
      <c r="F63" s="6" t="str">
        <f>IF('Log_working_3-way'!D63="","",1/'True_Odds_Calculator_3-way'!N62+1/'True_Odds_Calculator_3-way'!O62+1/'True_Odds_Calculator_3-way'!#REF!-1)</f>
        <v/>
      </c>
      <c r="H63" s="6" t="str">
        <f>IF('Log_working_3-way'!$D63="","",'True_Odds_Calculator_3-way'!N62/'True_Odds_Calculator_3-way'!A62-1)</f>
        <v/>
      </c>
      <c r="I63" s="6" t="str">
        <f>IF('Log_working_3-way'!$D63="","",'True_Odds_Calculator_3-way'!O62/'True_Odds_Calculator_3-way'!B62-1)</f>
        <v/>
      </c>
      <c r="J63" s="6" t="str">
        <f>IF('Log_working_3-way'!$D63="","",'True_Odds_Calculator_3-way'!#REF!/'True_Odds_Calculator_3-way'!C62-1)</f>
        <v/>
      </c>
      <c r="K63" s="6" t="str">
        <f>IF('Log_working_3-way'!$D63="","",1/'True_Odds_Calculator_3-way'!A62+1/'True_Odds_Calculator_3-way'!B62+1/'True_Odds_Calculator_3-way'!C62-1)</f>
        <v/>
      </c>
    </row>
    <row r="64" spans="4:11" x14ac:dyDescent="0.25">
      <c r="D64" t="str">
        <f>solve_for_c('True_Odds_Calculator_3-way'!A63,'True_Odds_Calculator_3-way'!B63,'True_Odds_Calculator_3-way'!C63,'Log_working_3-way'!B$1,'Log_working_3-way'!B$2)</f>
        <v/>
      </c>
      <c r="F64" s="6" t="str">
        <f>IF('Log_working_3-way'!D64="","",1/'True_Odds_Calculator_3-way'!N63+1/'True_Odds_Calculator_3-way'!O63+1/'True_Odds_Calculator_3-way'!#REF!-1)</f>
        <v/>
      </c>
      <c r="H64" s="6" t="str">
        <f>IF('Log_working_3-way'!$D64="","",'True_Odds_Calculator_3-way'!N63/'True_Odds_Calculator_3-way'!A63-1)</f>
        <v/>
      </c>
      <c r="I64" s="6" t="str">
        <f>IF('Log_working_3-way'!$D64="","",'True_Odds_Calculator_3-way'!O63/'True_Odds_Calculator_3-way'!B63-1)</f>
        <v/>
      </c>
      <c r="J64" s="6" t="str">
        <f>IF('Log_working_3-way'!$D64="","",'True_Odds_Calculator_3-way'!#REF!/'True_Odds_Calculator_3-way'!C63-1)</f>
        <v/>
      </c>
      <c r="K64" s="6" t="str">
        <f>IF('Log_working_3-way'!$D64="","",1/'True_Odds_Calculator_3-way'!A63+1/'True_Odds_Calculator_3-way'!B63+1/'True_Odds_Calculator_3-way'!C63-1)</f>
        <v/>
      </c>
    </row>
    <row r="65" spans="4:11" x14ac:dyDescent="0.25">
      <c r="D65" t="str">
        <f>solve_for_c('True_Odds_Calculator_3-way'!A64,'True_Odds_Calculator_3-way'!B64,'True_Odds_Calculator_3-way'!C64,'Log_working_3-way'!B$1,'Log_working_3-way'!B$2)</f>
        <v/>
      </c>
      <c r="F65" s="6" t="str">
        <f>IF('Log_working_3-way'!D65="","",1/'True_Odds_Calculator_3-way'!N64+1/'True_Odds_Calculator_3-way'!O64+1/'True_Odds_Calculator_3-way'!#REF!-1)</f>
        <v/>
      </c>
      <c r="H65" s="6" t="str">
        <f>IF('Log_working_3-way'!$D65="","",'True_Odds_Calculator_3-way'!N64/'True_Odds_Calculator_3-way'!A64-1)</f>
        <v/>
      </c>
      <c r="I65" s="6" t="str">
        <f>IF('Log_working_3-way'!$D65="","",'True_Odds_Calculator_3-way'!O64/'True_Odds_Calculator_3-way'!B64-1)</f>
        <v/>
      </c>
      <c r="J65" s="6" t="str">
        <f>IF('Log_working_3-way'!$D65="","",'True_Odds_Calculator_3-way'!#REF!/'True_Odds_Calculator_3-way'!C64-1)</f>
        <v/>
      </c>
      <c r="K65" s="6" t="str">
        <f>IF('Log_working_3-way'!$D65="","",1/'True_Odds_Calculator_3-way'!A64+1/'True_Odds_Calculator_3-way'!B64+1/'True_Odds_Calculator_3-way'!C64-1)</f>
        <v/>
      </c>
    </row>
    <row r="66" spans="4:11" x14ac:dyDescent="0.25">
      <c r="D66" t="str">
        <f>solve_for_c('True_Odds_Calculator_3-way'!A65,'True_Odds_Calculator_3-way'!B65,'True_Odds_Calculator_3-way'!C65,'Log_working_3-way'!B$1,'Log_working_3-way'!B$2)</f>
        <v/>
      </c>
      <c r="F66" s="6" t="str">
        <f>IF('Log_working_3-way'!D66="","",1/'True_Odds_Calculator_3-way'!N65+1/'True_Odds_Calculator_3-way'!O65+1/'True_Odds_Calculator_3-way'!#REF!-1)</f>
        <v/>
      </c>
      <c r="H66" s="6" t="str">
        <f>IF('Log_working_3-way'!$D66="","",'True_Odds_Calculator_3-way'!N65/'True_Odds_Calculator_3-way'!A65-1)</f>
        <v/>
      </c>
      <c r="I66" s="6" t="str">
        <f>IF('Log_working_3-way'!$D66="","",'True_Odds_Calculator_3-way'!O65/'True_Odds_Calculator_3-way'!B65-1)</f>
        <v/>
      </c>
      <c r="J66" s="6" t="str">
        <f>IF('Log_working_3-way'!$D66="","",'True_Odds_Calculator_3-way'!#REF!/'True_Odds_Calculator_3-way'!C65-1)</f>
        <v/>
      </c>
      <c r="K66" s="6" t="str">
        <f>IF('Log_working_3-way'!$D66="","",1/'True_Odds_Calculator_3-way'!A65+1/'True_Odds_Calculator_3-way'!B65+1/'True_Odds_Calculator_3-way'!C65-1)</f>
        <v/>
      </c>
    </row>
    <row r="67" spans="4:11" x14ac:dyDescent="0.25">
      <c r="D67" t="str">
        <f>solve_for_c('True_Odds_Calculator_3-way'!A66,'True_Odds_Calculator_3-way'!B66,'True_Odds_Calculator_3-way'!C66,'Log_working_3-way'!B$1,'Log_working_3-way'!B$2)</f>
        <v/>
      </c>
      <c r="F67" s="6" t="str">
        <f>IF('Log_working_3-way'!D67="","",1/'True_Odds_Calculator_3-way'!N66+1/'True_Odds_Calculator_3-way'!O66+1/'True_Odds_Calculator_3-way'!#REF!-1)</f>
        <v/>
      </c>
      <c r="H67" s="6" t="str">
        <f>IF('Log_working_3-way'!$D67="","",'True_Odds_Calculator_3-way'!N66/'True_Odds_Calculator_3-way'!A66-1)</f>
        <v/>
      </c>
      <c r="I67" s="6" t="str">
        <f>IF('Log_working_3-way'!$D67="","",'True_Odds_Calculator_3-way'!O66/'True_Odds_Calculator_3-way'!B66-1)</f>
        <v/>
      </c>
      <c r="J67" s="6" t="str">
        <f>IF('Log_working_3-way'!$D67="","",'True_Odds_Calculator_3-way'!#REF!/'True_Odds_Calculator_3-way'!C66-1)</f>
        <v/>
      </c>
      <c r="K67" s="6" t="str">
        <f>IF('Log_working_3-way'!$D67="","",1/'True_Odds_Calculator_3-way'!A66+1/'True_Odds_Calculator_3-way'!B66+1/'True_Odds_Calculator_3-way'!C66-1)</f>
        <v/>
      </c>
    </row>
    <row r="68" spans="4:11" x14ac:dyDescent="0.25">
      <c r="D68" t="str">
        <f>solve_for_c('True_Odds_Calculator_3-way'!A67,'True_Odds_Calculator_3-way'!B67,'True_Odds_Calculator_3-way'!C67,'Log_working_3-way'!B$1,'Log_working_3-way'!B$2)</f>
        <v/>
      </c>
      <c r="F68" s="6" t="str">
        <f>IF('Log_working_3-way'!D68="","",1/'True_Odds_Calculator_3-way'!N67+1/'True_Odds_Calculator_3-way'!O67+1/'True_Odds_Calculator_3-way'!#REF!-1)</f>
        <v/>
      </c>
      <c r="H68" s="6" t="str">
        <f>IF('Log_working_3-way'!$D68="","",'True_Odds_Calculator_3-way'!N67/'True_Odds_Calculator_3-way'!A67-1)</f>
        <v/>
      </c>
      <c r="I68" s="6" t="str">
        <f>IF('Log_working_3-way'!$D68="","",'True_Odds_Calculator_3-way'!O67/'True_Odds_Calculator_3-way'!B67-1)</f>
        <v/>
      </c>
      <c r="J68" s="6" t="str">
        <f>IF('Log_working_3-way'!$D68="","",'True_Odds_Calculator_3-way'!#REF!/'True_Odds_Calculator_3-way'!C67-1)</f>
        <v/>
      </c>
      <c r="K68" s="6" t="str">
        <f>IF('Log_working_3-way'!$D68="","",1/'True_Odds_Calculator_3-way'!A67+1/'True_Odds_Calculator_3-way'!B67+1/'True_Odds_Calculator_3-way'!C67-1)</f>
        <v/>
      </c>
    </row>
    <row r="69" spans="4:11" x14ac:dyDescent="0.25">
      <c r="D69" t="str">
        <f>solve_for_c('True_Odds_Calculator_3-way'!A68,'True_Odds_Calculator_3-way'!B68,'True_Odds_Calculator_3-way'!C68,'Log_working_3-way'!B$1,'Log_working_3-way'!B$2)</f>
        <v/>
      </c>
      <c r="F69" s="6" t="str">
        <f>IF('Log_working_3-way'!D69="","",1/'True_Odds_Calculator_3-way'!N68+1/'True_Odds_Calculator_3-way'!O68+1/'True_Odds_Calculator_3-way'!#REF!-1)</f>
        <v/>
      </c>
      <c r="H69" s="6" t="str">
        <f>IF('Log_working_3-way'!$D69="","",'True_Odds_Calculator_3-way'!N68/'True_Odds_Calculator_3-way'!A68-1)</f>
        <v/>
      </c>
      <c r="I69" s="6" t="str">
        <f>IF('Log_working_3-way'!$D69="","",'True_Odds_Calculator_3-way'!O68/'True_Odds_Calculator_3-way'!B68-1)</f>
        <v/>
      </c>
      <c r="J69" s="6" t="str">
        <f>IF('Log_working_3-way'!$D69="","",'True_Odds_Calculator_3-way'!#REF!/'True_Odds_Calculator_3-way'!C68-1)</f>
        <v/>
      </c>
      <c r="K69" s="6" t="str">
        <f>IF('Log_working_3-way'!$D69="","",1/'True_Odds_Calculator_3-way'!A68+1/'True_Odds_Calculator_3-way'!B68+1/'True_Odds_Calculator_3-way'!C68-1)</f>
        <v/>
      </c>
    </row>
    <row r="70" spans="4:11" x14ac:dyDescent="0.25">
      <c r="D70" t="str">
        <f>solve_for_c('True_Odds_Calculator_3-way'!A69,'True_Odds_Calculator_3-way'!B69,'True_Odds_Calculator_3-way'!C69,'Log_working_3-way'!B$1,'Log_working_3-way'!B$2)</f>
        <v/>
      </c>
      <c r="F70" s="6" t="str">
        <f>IF('Log_working_3-way'!D70="","",1/'True_Odds_Calculator_3-way'!N69+1/'True_Odds_Calculator_3-way'!O69+1/'True_Odds_Calculator_3-way'!#REF!-1)</f>
        <v/>
      </c>
      <c r="H70" s="6" t="str">
        <f>IF('Log_working_3-way'!$D70="","",'True_Odds_Calculator_3-way'!N69/'True_Odds_Calculator_3-way'!A69-1)</f>
        <v/>
      </c>
      <c r="I70" s="6" t="str">
        <f>IF('Log_working_3-way'!$D70="","",'True_Odds_Calculator_3-way'!O69/'True_Odds_Calculator_3-way'!B69-1)</f>
        <v/>
      </c>
      <c r="J70" s="6" t="str">
        <f>IF('Log_working_3-way'!$D70="","",'True_Odds_Calculator_3-way'!#REF!/'True_Odds_Calculator_3-way'!C69-1)</f>
        <v/>
      </c>
      <c r="K70" s="6" t="str">
        <f>IF('Log_working_3-way'!$D70="","",1/'True_Odds_Calculator_3-way'!A69+1/'True_Odds_Calculator_3-way'!B69+1/'True_Odds_Calculator_3-way'!C69-1)</f>
        <v/>
      </c>
    </row>
    <row r="71" spans="4:11" x14ac:dyDescent="0.25">
      <c r="D71" t="str">
        <f>solve_for_c('True_Odds_Calculator_3-way'!A70,'True_Odds_Calculator_3-way'!B70,'True_Odds_Calculator_3-way'!C70,'Log_working_3-way'!B$1,'Log_working_3-way'!B$2)</f>
        <v/>
      </c>
      <c r="F71" s="6" t="str">
        <f>IF('Log_working_3-way'!D71="","",1/'True_Odds_Calculator_3-way'!N70+1/'True_Odds_Calculator_3-way'!O70+1/'True_Odds_Calculator_3-way'!#REF!-1)</f>
        <v/>
      </c>
      <c r="H71" s="6" t="str">
        <f>IF('Log_working_3-way'!$D71="","",'True_Odds_Calculator_3-way'!N70/'True_Odds_Calculator_3-way'!A70-1)</f>
        <v/>
      </c>
      <c r="I71" s="6" t="str">
        <f>IF('Log_working_3-way'!$D71="","",'True_Odds_Calculator_3-way'!O70/'True_Odds_Calculator_3-way'!B70-1)</f>
        <v/>
      </c>
      <c r="J71" s="6" t="str">
        <f>IF('Log_working_3-way'!$D71="","",'True_Odds_Calculator_3-way'!#REF!/'True_Odds_Calculator_3-way'!C70-1)</f>
        <v/>
      </c>
      <c r="K71" s="6" t="str">
        <f>IF('Log_working_3-way'!$D71="","",1/'True_Odds_Calculator_3-way'!A70+1/'True_Odds_Calculator_3-way'!B70+1/'True_Odds_Calculator_3-way'!C70-1)</f>
        <v/>
      </c>
    </row>
    <row r="72" spans="4:11" x14ac:dyDescent="0.25">
      <c r="D72" t="str">
        <f>solve_for_c('True_Odds_Calculator_3-way'!A71,'True_Odds_Calculator_3-way'!B71,'True_Odds_Calculator_3-way'!C71,'Log_working_3-way'!B$1,'Log_working_3-way'!B$2)</f>
        <v/>
      </c>
      <c r="F72" s="6" t="str">
        <f>IF('Log_working_3-way'!D72="","",1/'True_Odds_Calculator_3-way'!N71+1/'True_Odds_Calculator_3-way'!O71+1/'True_Odds_Calculator_3-way'!#REF!-1)</f>
        <v/>
      </c>
      <c r="H72" s="6" t="str">
        <f>IF('Log_working_3-way'!$D72="","",'True_Odds_Calculator_3-way'!N71/'True_Odds_Calculator_3-way'!A71-1)</f>
        <v/>
      </c>
      <c r="I72" s="6" t="str">
        <f>IF('Log_working_3-way'!$D72="","",'True_Odds_Calculator_3-way'!O71/'True_Odds_Calculator_3-way'!B71-1)</f>
        <v/>
      </c>
      <c r="J72" s="6" t="str">
        <f>IF('Log_working_3-way'!$D72="","",'True_Odds_Calculator_3-way'!#REF!/'True_Odds_Calculator_3-way'!C71-1)</f>
        <v/>
      </c>
      <c r="K72" s="6" t="str">
        <f>IF('Log_working_3-way'!$D72="","",1/'True_Odds_Calculator_3-way'!A71+1/'True_Odds_Calculator_3-way'!B71+1/'True_Odds_Calculator_3-way'!C71-1)</f>
        <v/>
      </c>
    </row>
    <row r="73" spans="4:11" x14ac:dyDescent="0.25">
      <c r="D73" t="str">
        <f>solve_for_c('True_Odds_Calculator_3-way'!A72,'True_Odds_Calculator_3-way'!B72,'True_Odds_Calculator_3-way'!C72,'Log_working_3-way'!B$1,'Log_working_3-way'!B$2)</f>
        <v/>
      </c>
      <c r="F73" s="6" t="str">
        <f>IF('Log_working_3-way'!D73="","",1/'True_Odds_Calculator_3-way'!N72+1/'True_Odds_Calculator_3-way'!O72+1/'True_Odds_Calculator_3-way'!#REF!-1)</f>
        <v/>
      </c>
      <c r="H73" s="6" t="str">
        <f>IF('Log_working_3-way'!$D73="","",'True_Odds_Calculator_3-way'!N72/'True_Odds_Calculator_3-way'!A72-1)</f>
        <v/>
      </c>
      <c r="I73" s="6" t="str">
        <f>IF('Log_working_3-way'!$D73="","",'True_Odds_Calculator_3-way'!O72/'True_Odds_Calculator_3-way'!B72-1)</f>
        <v/>
      </c>
      <c r="J73" s="6" t="str">
        <f>IF('Log_working_3-way'!$D73="","",'True_Odds_Calculator_3-way'!#REF!/'True_Odds_Calculator_3-way'!C72-1)</f>
        <v/>
      </c>
      <c r="K73" s="6" t="str">
        <f>IF('Log_working_3-way'!$D73="","",1/'True_Odds_Calculator_3-way'!A72+1/'True_Odds_Calculator_3-way'!B72+1/'True_Odds_Calculator_3-way'!C72-1)</f>
        <v/>
      </c>
    </row>
    <row r="74" spans="4:11" x14ac:dyDescent="0.25">
      <c r="D74" t="str">
        <f>solve_for_c('True_Odds_Calculator_3-way'!A73,'True_Odds_Calculator_3-way'!B73,'True_Odds_Calculator_3-way'!C73,'Log_working_3-way'!B$1,'Log_working_3-way'!B$2)</f>
        <v/>
      </c>
      <c r="F74" s="6" t="str">
        <f>IF('Log_working_3-way'!D74="","",1/'True_Odds_Calculator_3-way'!N73+1/'True_Odds_Calculator_3-way'!O73+1/'True_Odds_Calculator_3-way'!#REF!-1)</f>
        <v/>
      </c>
      <c r="H74" s="6" t="str">
        <f>IF('Log_working_3-way'!$D74="","",'True_Odds_Calculator_3-way'!N73/'True_Odds_Calculator_3-way'!A73-1)</f>
        <v/>
      </c>
      <c r="I74" s="6" t="str">
        <f>IF('Log_working_3-way'!$D74="","",'True_Odds_Calculator_3-way'!O73/'True_Odds_Calculator_3-way'!B73-1)</f>
        <v/>
      </c>
      <c r="J74" s="6" t="str">
        <f>IF('Log_working_3-way'!$D74="","",'True_Odds_Calculator_3-way'!#REF!/'True_Odds_Calculator_3-way'!C73-1)</f>
        <v/>
      </c>
      <c r="K74" s="6" t="str">
        <f>IF('Log_working_3-way'!$D74="","",1/'True_Odds_Calculator_3-way'!A73+1/'True_Odds_Calculator_3-way'!B73+1/'True_Odds_Calculator_3-way'!C73-1)</f>
        <v/>
      </c>
    </row>
    <row r="75" spans="4:11" x14ac:dyDescent="0.25">
      <c r="D75" t="str">
        <f>solve_for_c('True_Odds_Calculator_3-way'!A74,'True_Odds_Calculator_3-way'!B74,'True_Odds_Calculator_3-way'!C74,'Log_working_3-way'!B$1,'Log_working_3-way'!B$2)</f>
        <v/>
      </c>
      <c r="F75" s="6" t="str">
        <f>IF('Log_working_3-way'!D75="","",1/'True_Odds_Calculator_3-way'!N74+1/'True_Odds_Calculator_3-way'!O74+1/'True_Odds_Calculator_3-way'!#REF!-1)</f>
        <v/>
      </c>
      <c r="H75" s="6" t="str">
        <f>IF('Log_working_3-way'!$D75="","",'True_Odds_Calculator_3-way'!N74/'True_Odds_Calculator_3-way'!A74-1)</f>
        <v/>
      </c>
      <c r="I75" s="6" t="str">
        <f>IF('Log_working_3-way'!$D75="","",'True_Odds_Calculator_3-way'!O74/'True_Odds_Calculator_3-way'!B74-1)</f>
        <v/>
      </c>
      <c r="J75" s="6" t="str">
        <f>IF('Log_working_3-way'!$D75="","",'True_Odds_Calculator_3-way'!#REF!/'True_Odds_Calculator_3-way'!C74-1)</f>
        <v/>
      </c>
      <c r="K75" s="6" t="str">
        <f>IF('Log_working_3-way'!$D75="","",1/'True_Odds_Calculator_3-way'!A74+1/'True_Odds_Calculator_3-way'!B74+1/'True_Odds_Calculator_3-way'!C74-1)</f>
        <v/>
      </c>
    </row>
    <row r="76" spans="4:11" x14ac:dyDescent="0.25">
      <c r="D76" t="str">
        <f>solve_for_c('True_Odds_Calculator_3-way'!A75,'True_Odds_Calculator_3-way'!B75,'True_Odds_Calculator_3-way'!C75,'Log_working_3-way'!B$1,'Log_working_3-way'!B$2)</f>
        <v/>
      </c>
      <c r="F76" s="6" t="str">
        <f>IF('Log_working_3-way'!D76="","",1/'True_Odds_Calculator_3-way'!N75+1/'True_Odds_Calculator_3-way'!O75+1/'True_Odds_Calculator_3-way'!#REF!-1)</f>
        <v/>
      </c>
      <c r="H76" s="6" t="str">
        <f>IF('Log_working_3-way'!$D76="","",'True_Odds_Calculator_3-way'!N75/'True_Odds_Calculator_3-way'!A75-1)</f>
        <v/>
      </c>
      <c r="I76" s="6" t="str">
        <f>IF('Log_working_3-way'!$D76="","",'True_Odds_Calculator_3-way'!O75/'True_Odds_Calculator_3-way'!B75-1)</f>
        <v/>
      </c>
      <c r="J76" s="6" t="str">
        <f>IF('Log_working_3-way'!$D76="","",'True_Odds_Calculator_3-way'!#REF!/'True_Odds_Calculator_3-way'!C75-1)</f>
        <v/>
      </c>
      <c r="K76" s="6" t="str">
        <f>IF('Log_working_3-way'!$D76="","",1/'True_Odds_Calculator_3-way'!A75+1/'True_Odds_Calculator_3-way'!B75+1/'True_Odds_Calculator_3-way'!C75-1)</f>
        <v/>
      </c>
    </row>
    <row r="77" spans="4:11" x14ac:dyDescent="0.25">
      <c r="D77" t="str">
        <f>solve_for_c('True_Odds_Calculator_3-way'!A76,'True_Odds_Calculator_3-way'!B76,'True_Odds_Calculator_3-way'!C76,'Log_working_3-way'!B$1,'Log_working_3-way'!B$2)</f>
        <v/>
      </c>
      <c r="F77" s="6" t="str">
        <f>IF('Log_working_3-way'!D77="","",1/'True_Odds_Calculator_3-way'!N76+1/'True_Odds_Calculator_3-way'!O76+1/'True_Odds_Calculator_3-way'!#REF!-1)</f>
        <v/>
      </c>
      <c r="H77" s="6" t="str">
        <f>IF('Log_working_3-way'!$D77="","",'True_Odds_Calculator_3-way'!N76/'True_Odds_Calculator_3-way'!A76-1)</f>
        <v/>
      </c>
      <c r="I77" s="6" t="str">
        <f>IF('Log_working_3-way'!$D77="","",'True_Odds_Calculator_3-way'!O76/'True_Odds_Calculator_3-way'!B76-1)</f>
        <v/>
      </c>
      <c r="J77" s="6" t="str">
        <f>IF('Log_working_3-way'!$D77="","",'True_Odds_Calculator_3-way'!#REF!/'True_Odds_Calculator_3-way'!C76-1)</f>
        <v/>
      </c>
      <c r="K77" s="6" t="str">
        <f>IF('Log_working_3-way'!$D77="","",1/'True_Odds_Calculator_3-way'!A76+1/'True_Odds_Calculator_3-way'!B76+1/'True_Odds_Calculator_3-way'!C76-1)</f>
        <v/>
      </c>
    </row>
    <row r="78" spans="4:11" x14ac:dyDescent="0.25">
      <c r="D78" t="str">
        <f>solve_for_c('True_Odds_Calculator_3-way'!A77,'True_Odds_Calculator_3-way'!B77,'True_Odds_Calculator_3-way'!C77,'Log_working_3-way'!B$1,'Log_working_3-way'!B$2)</f>
        <v/>
      </c>
      <c r="F78" s="6" t="str">
        <f>IF('Log_working_3-way'!D78="","",1/'True_Odds_Calculator_3-way'!N77+1/'True_Odds_Calculator_3-way'!O77+1/'True_Odds_Calculator_3-way'!#REF!-1)</f>
        <v/>
      </c>
      <c r="H78" s="6" t="str">
        <f>IF('Log_working_3-way'!$D78="","",'True_Odds_Calculator_3-way'!N77/'True_Odds_Calculator_3-way'!A77-1)</f>
        <v/>
      </c>
      <c r="I78" s="6" t="str">
        <f>IF('Log_working_3-way'!$D78="","",'True_Odds_Calculator_3-way'!O77/'True_Odds_Calculator_3-way'!B77-1)</f>
        <v/>
      </c>
      <c r="J78" s="6" t="str">
        <f>IF('Log_working_3-way'!$D78="","",'True_Odds_Calculator_3-way'!#REF!/'True_Odds_Calculator_3-way'!C77-1)</f>
        <v/>
      </c>
      <c r="K78" s="6" t="str">
        <f>IF('Log_working_3-way'!$D78="","",1/'True_Odds_Calculator_3-way'!A77+1/'True_Odds_Calculator_3-way'!B77+1/'True_Odds_Calculator_3-way'!C77-1)</f>
        <v/>
      </c>
    </row>
    <row r="79" spans="4:11" x14ac:dyDescent="0.25">
      <c r="D79" t="str">
        <f>solve_for_c('True_Odds_Calculator_3-way'!A78,'True_Odds_Calculator_3-way'!B78,'True_Odds_Calculator_3-way'!C78,'Log_working_3-way'!B$1,'Log_working_3-way'!B$2)</f>
        <v/>
      </c>
      <c r="F79" s="6" t="str">
        <f>IF('Log_working_3-way'!D79="","",1/'True_Odds_Calculator_3-way'!N78+1/'True_Odds_Calculator_3-way'!O78+1/'True_Odds_Calculator_3-way'!#REF!-1)</f>
        <v/>
      </c>
      <c r="H79" s="6" t="str">
        <f>IF('Log_working_3-way'!$D79="","",'True_Odds_Calculator_3-way'!N78/'True_Odds_Calculator_3-way'!A78-1)</f>
        <v/>
      </c>
      <c r="I79" s="6" t="str">
        <f>IF('Log_working_3-way'!$D79="","",'True_Odds_Calculator_3-way'!O78/'True_Odds_Calculator_3-way'!B78-1)</f>
        <v/>
      </c>
      <c r="J79" s="6" t="str">
        <f>IF('Log_working_3-way'!$D79="","",'True_Odds_Calculator_3-way'!#REF!/'True_Odds_Calculator_3-way'!C78-1)</f>
        <v/>
      </c>
      <c r="K79" s="6" t="str">
        <f>IF('Log_working_3-way'!$D79="","",1/'True_Odds_Calculator_3-way'!A78+1/'True_Odds_Calculator_3-way'!B78+1/'True_Odds_Calculator_3-way'!C78-1)</f>
        <v/>
      </c>
    </row>
    <row r="80" spans="4:11" x14ac:dyDescent="0.25">
      <c r="D80" t="str">
        <f>solve_for_c('True_Odds_Calculator_3-way'!A79,'True_Odds_Calculator_3-way'!B79,'True_Odds_Calculator_3-way'!C79,'Log_working_3-way'!B$1,'Log_working_3-way'!B$2)</f>
        <v/>
      </c>
      <c r="F80" s="6" t="str">
        <f>IF('Log_working_3-way'!D80="","",1/'True_Odds_Calculator_3-way'!N79+1/'True_Odds_Calculator_3-way'!O79+1/'True_Odds_Calculator_3-way'!#REF!-1)</f>
        <v/>
      </c>
      <c r="H80" s="6" t="str">
        <f>IF('Log_working_3-way'!$D80="","",'True_Odds_Calculator_3-way'!N79/'True_Odds_Calculator_3-way'!A79-1)</f>
        <v/>
      </c>
      <c r="I80" s="6" t="str">
        <f>IF('Log_working_3-way'!$D80="","",'True_Odds_Calculator_3-way'!O79/'True_Odds_Calculator_3-way'!B79-1)</f>
        <v/>
      </c>
      <c r="J80" s="6" t="str">
        <f>IF('Log_working_3-way'!$D80="","",'True_Odds_Calculator_3-way'!#REF!/'True_Odds_Calculator_3-way'!C79-1)</f>
        <v/>
      </c>
      <c r="K80" s="6" t="str">
        <f>IF('Log_working_3-way'!$D80="","",1/'True_Odds_Calculator_3-way'!A79+1/'True_Odds_Calculator_3-way'!B79+1/'True_Odds_Calculator_3-way'!C79-1)</f>
        <v/>
      </c>
    </row>
    <row r="81" spans="4:11" x14ac:dyDescent="0.25">
      <c r="D81" t="str">
        <f>solve_for_c('True_Odds_Calculator_3-way'!A80,'True_Odds_Calculator_3-way'!B80,'True_Odds_Calculator_3-way'!C80,'Log_working_3-way'!B$1,'Log_working_3-way'!B$2)</f>
        <v/>
      </c>
      <c r="F81" s="6" t="str">
        <f>IF('Log_working_3-way'!D81="","",1/'True_Odds_Calculator_3-way'!N80+1/'True_Odds_Calculator_3-way'!O80+1/'True_Odds_Calculator_3-way'!#REF!-1)</f>
        <v/>
      </c>
      <c r="H81" s="6" t="str">
        <f>IF('Log_working_3-way'!$D81="","",'True_Odds_Calculator_3-way'!N80/'True_Odds_Calculator_3-way'!A80-1)</f>
        <v/>
      </c>
      <c r="I81" s="6" t="str">
        <f>IF('Log_working_3-way'!$D81="","",'True_Odds_Calculator_3-way'!O80/'True_Odds_Calculator_3-way'!B80-1)</f>
        <v/>
      </c>
      <c r="J81" s="6" t="str">
        <f>IF('Log_working_3-way'!$D81="","",'True_Odds_Calculator_3-way'!#REF!/'True_Odds_Calculator_3-way'!C80-1)</f>
        <v/>
      </c>
      <c r="K81" s="6" t="str">
        <f>IF('Log_working_3-way'!$D81="","",1/'True_Odds_Calculator_3-way'!A80+1/'True_Odds_Calculator_3-way'!B80+1/'True_Odds_Calculator_3-way'!C80-1)</f>
        <v/>
      </c>
    </row>
    <row r="82" spans="4:11" x14ac:dyDescent="0.25">
      <c r="D82" t="str">
        <f>solve_for_c('True_Odds_Calculator_3-way'!A81,'True_Odds_Calculator_3-way'!B81,'True_Odds_Calculator_3-way'!C81,'Log_working_3-way'!B$1,'Log_working_3-way'!B$2)</f>
        <v/>
      </c>
      <c r="F82" s="6" t="str">
        <f>IF('Log_working_3-way'!D82="","",1/'True_Odds_Calculator_3-way'!N81+1/'True_Odds_Calculator_3-way'!O81+1/'True_Odds_Calculator_3-way'!#REF!-1)</f>
        <v/>
      </c>
      <c r="H82" s="6" t="str">
        <f>IF('Log_working_3-way'!$D82="","",'True_Odds_Calculator_3-way'!N81/'True_Odds_Calculator_3-way'!A81-1)</f>
        <v/>
      </c>
      <c r="I82" s="6" t="str">
        <f>IF('Log_working_3-way'!$D82="","",'True_Odds_Calculator_3-way'!O81/'True_Odds_Calculator_3-way'!B81-1)</f>
        <v/>
      </c>
      <c r="J82" s="6" t="str">
        <f>IF('Log_working_3-way'!$D82="","",'True_Odds_Calculator_3-way'!#REF!/'True_Odds_Calculator_3-way'!C81-1)</f>
        <v/>
      </c>
      <c r="K82" s="6" t="str">
        <f>IF('Log_working_3-way'!$D82="","",1/'True_Odds_Calculator_3-way'!A81+1/'True_Odds_Calculator_3-way'!B81+1/'True_Odds_Calculator_3-way'!C81-1)</f>
        <v/>
      </c>
    </row>
    <row r="83" spans="4:11" x14ac:dyDescent="0.25">
      <c r="D83" t="str">
        <f>solve_for_c('True_Odds_Calculator_3-way'!A82,'True_Odds_Calculator_3-way'!B82,'True_Odds_Calculator_3-way'!C82,'Log_working_3-way'!B$1,'Log_working_3-way'!B$2)</f>
        <v/>
      </c>
      <c r="F83" s="6" t="str">
        <f>IF('Log_working_3-way'!D83="","",1/'True_Odds_Calculator_3-way'!N82+1/'True_Odds_Calculator_3-way'!O82+1/'True_Odds_Calculator_3-way'!#REF!-1)</f>
        <v/>
      </c>
      <c r="H83" s="6" t="str">
        <f>IF('Log_working_3-way'!$D83="","",'True_Odds_Calculator_3-way'!N82/'True_Odds_Calculator_3-way'!A82-1)</f>
        <v/>
      </c>
      <c r="I83" s="6" t="str">
        <f>IF('Log_working_3-way'!$D83="","",'True_Odds_Calculator_3-way'!O82/'True_Odds_Calculator_3-way'!B82-1)</f>
        <v/>
      </c>
      <c r="J83" s="6" t="str">
        <f>IF('Log_working_3-way'!$D83="","",'True_Odds_Calculator_3-way'!#REF!/'True_Odds_Calculator_3-way'!C82-1)</f>
        <v/>
      </c>
      <c r="K83" s="6" t="str">
        <f>IF('Log_working_3-way'!$D83="","",1/'True_Odds_Calculator_3-way'!A82+1/'True_Odds_Calculator_3-way'!B82+1/'True_Odds_Calculator_3-way'!C82-1)</f>
        <v/>
      </c>
    </row>
    <row r="84" spans="4:11" x14ac:dyDescent="0.25">
      <c r="D84" t="str">
        <f>solve_for_c('True_Odds_Calculator_3-way'!A83,'True_Odds_Calculator_3-way'!B83,'True_Odds_Calculator_3-way'!C83,'Log_working_3-way'!B$1,'Log_working_3-way'!B$2)</f>
        <v/>
      </c>
      <c r="F84" s="6" t="str">
        <f>IF('Log_working_3-way'!D84="","",1/'True_Odds_Calculator_3-way'!N83+1/'True_Odds_Calculator_3-way'!O83+1/'True_Odds_Calculator_3-way'!#REF!-1)</f>
        <v/>
      </c>
      <c r="H84" s="6" t="str">
        <f>IF('Log_working_3-way'!$D84="","",'True_Odds_Calculator_3-way'!N83/'True_Odds_Calculator_3-way'!A83-1)</f>
        <v/>
      </c>
      <c r="I84" s="6" t="str">
        <f>IF('Log_working_3-way'!$D84="","",'True_Odds_Calculator_3-way'!O83/'True_Odds_Calculator_3-way'!B83-1)</f>
        <v/>
      </c>
      <c r="J84" s="6" t="str">
        <f>IF('Log_working_3-way'!$D84="","",'True_Odds_Calculator_3-way'!#REF!/'True_Odds_Calculator_3-way'!C83-1)</f>
        <v/>
      </c>
      <c r="K84" s="6" t="str">
        <f>IF('Log_working_3-way'!$D84="","",1/'True_Odds_Calculator_3-way'!A83+1/'True_Odds_Calculator_3-way'!B83+1/'True_Odds_Calculator_3-way'!C83-1)</f>
        <v/>
      </c>
    </row>
    <row r="85" spans="4:11" x14ac:dyDescent="0.25">
      <c r="D85" t="str">
        <f>solve_for_c('True_Odds_Calculator_3-way'!A84,'True_Odds_Calculator_3-way'!B84,'True_Odds_Calculator_3-way'!C84,'Log_working_3-way'!B$1,'Log_working_3-way'!B$2)</f>
        <v/>
      </c>
      <c r="F85" s="6" t="str">
        <f>IF('Log_working_3-way'!D85="","",1/'True_Odds_Calculator_3-way'!N84+1/'True_Odds_Calculator_3-way'!O84+1/'True_Odds_Calculator_3-way'!#REF!-1)</f>
        <v/>
      </c>
      <c r="H85" s="6" t="str">
        <f>IF('Log_working_3-way'!$D85="","",'True_Odds_Calculator_3-way'!N84/'True_Odds_Calculator_3-way'!A84-1)</f>
        <v/>
      </c>
      <c r="I85" s="6" t="str">
        <f>IF('Log_working_3-way'!$D85="","",'True_Odds_Calculator_3-way'!O84/'True_Odds_Calculator_3-way'!B84-1)</f>
        <v/>
      </c>
      <c r="J85" s="6" t="str">
        <f>IF('Log_working_3-way'!$D85="","",'True_Odds_Calculator_3-way'!#REF!/'True_Odds_Calculator_3-way'!C84-1)</f>
        <v/>
      </c>
      <c r="K85" s="6" t="str">
        <f>IF('Log_working_3-way'!$D85="","",1/'True_Odds_Calculator_3-way'!A84+1/'True_Odds_Calculator_3-way'!B84+1/'True_Odds_Calculator_3-way'!C84-1)</f>
        <v/>
      </c>
    </row>
    <row r="86" spans="4:11" x14ac:dyDescent="0.25">
      <c r="D86" t="str">
        <f>solve_for_c('True_Odds_Calculator_3-way'!A85,'True_Odds_Calculator_3-way'!B85,'True_Odds_Calculator_3-way'!C85,'Log_working_3-way'!B$1,'Log_working_3-way'!B$2)</f>
        <v/>
      </c>
      <c r="F86" s="6" t="str">
        <f>IF('Log_working_3-way'!D86="","",1/'True_Odds_Calculator_3-way'!N85+1/'True_Odds_Calculator_3-way'!O85+1/'True_Odds_Calculator_3-way'!#REF!-1)</f>
        <v/>
      </c>
      <c r="H86" s="6" t="str">
        <f>IF('Log_working_3-way'!$D86="","",'True_Odds_Calculator_3-way'!N85/'True_Odds_Calculator_3-way'!A85-1)</f>
        <v/>
      </c>
      <c r="I86" s="6" t="str">
        <f>IF('Log_working_3-way'!$D86="","",'True_Odds_Calculator_3-way'!O85/'True_Odds_Calculator_3-way'!B85-1)</f>
        <v/>
      </c>
      <c r="J86" s="6" t="str">
        <f>IF('Log_working_3-way'!$D86="","",'True_Odds_Calculator_3-way'!#REF!/'True_Odds_Calculator_3-way'!C85-1)</f>
        <v/>
      </c>
      <c r="K86" s="6" t="str">
        <f>IF('Log_working_3-way'!$D86="","",1/'True_Odds_Calculator_3-way'!A85+1/'True_Odds_Calculator_3-way'!B85+1/'True_Odds_Calculator_3-way'!C85-1)</f>
        <v/>
      </c>
    </row>
    <row r="87" spans="4:11" x14ac:dyDescent="0.25">
      <c r="D87" t="str">
        <f>solve_for_c('True_Odds_Calculator_3-way'!A86,'True_Odds_Calculator_3-way'!B86,'True_Odds_Calculator_3-way'!C86,'Log_working_3-way'!B$1,'Log_working_3-way'!B$2)</f>
        <v/>
      </c>
      <c r="F87" s="6" t="str">
        <f>IF('Log_working_3-way'!D87="","",1/'True_Odds_Calculator_3-way'!N86+1/'True_Odds_Calculator_3-way'!O86+1/'True_Odds_Calculator_3-way'!#REF!-1)</f>
        <v/>
      </c>
      <c r="H87" s="6" t="str">
        <f>IF('Log_working_3-way'!$D87="","",'True_Odds_Calculator_3-way'!N86/'True_Odds_Calculator_3-way'!A86-1)</f>
        <v/>
      </c>
      <c r="I87" s="6" t="str">
        <f>IF('Log_working_3-way'!$D87="","",'True_Odds_Calculator_3-way'!O86/'True_Odds_Calculator_3-way'!B86-1)</f>
        <v/>
      </c>
      <c r="J87" s="6" t="str">
        <f>IF('Log_working_3-way'!$D87="","",'True_Odds_Calculator_3-way'!#REF!/'True_Odds_Calculator_3-way'!C86-1)</f>
        <v/>
      </c>
      <c r="K87" s="6" t="str">
        <f>IF('Log_working_3-way'!$D87="","",1/'True_Odds_Calculator_3-way'!A86+1/'True_Odds_Calculator_3-way'!B86+1/'True_Odds_Calculator_3-way'!C86-1)</f>
        <v/>
      </c>
    </row>
    <row r="88" spans="4:11" x14ac:dyDescent="0.25">
      <c r="D88" t="str">
        <f>solve_for_c('True_Odds_Calculator_3-way'!A87,'True_Odds_Calculator_3-way'!B87,'True_Odds_Calculator_3-way'!C87,'Log_working_3-way'!B$1,'Log_working_3-way'!B$2)</f>
        <v/>
      </c>
      <c r="F88" s="6" t="str">
        <f>IF('Log_working_3-way'!D88="","",1/'True_Odds_Calculator_3-way'!N87+1/'True_Odds_Calculator_3-way'!O87+1/'True_Odds_Calculator_3-way'!#REF!-1)</f>
        <v/>
      </c>
      <c r="H88" s="6" t="str">
        <f>IF('Log_working_3-way'!$D88="","",'True_Odds_Calculator_3-way'!N87/'True_Odds_Calculator_3-way'!A87-1)</f>
        <v/>
      </c>
      <c r="I88" s="6" t="str">
        <f>IF('Log_working_3-way'!$D88="","",'True_Odds_Calculator_3-way'!O87/'True_Odds_Calculator_3-way'!B87-1)</f>
        <v/>
      </c>
      <c r="J88" s="6" t="str">
        <f>IF('Log_working_3-way'!$D88="","",'True_Odds_Calculator_3-way'!#REF!/'True_Odds_Calculator_3-way'!C87-1)</f>
        <v/>
      </c>
      <c r="K88" s="6" t="str">
        <f>IF('Log_working_3-way'!$D88="","",1/'True_Odds_Calculator_3-way'!A87+1/'True_Odds_Calculator_3-way'!B87+1/'True_Odds_Calculator_3-way'!C87-1)</f>
        <v/>
      </c>
    </row>
    <row r="89" spans="4:11" x14ac:dyDescent="0.25">
      <c r="D89" t="str">
        <f>solve_for_c('True_Odds_Calculator_3-way'!A88,'True_Odds_Calculator_3-way'!B88,'True_Odds_Calculator_3-way'!C88,'Log_working_3-way'!B$1,'Log_working_3-way'!B$2)</f>
        <v/>
      </c>
      <c r="F89" s="6" t="str">
        <f>IF('Log_working_3-way'!D89="","",1/'True_Odds_Calculator_3-way'!N88+1/'True_Odds_Calculator_3-way'!O88+1/'True_Odds_Calculator_3-way'!#REF!-1)</f>
        <v/>
      </c>
      <c r="H89" s="6" t="str">
        <f>IF('Log_working_3-way'!$D89="","",'True_Odds_Calculator_3-way'!N88/'True_Odds_Calculator_3-way'!A88-1)</f>
        <v/>
      </c>
      <c r="I89" s="6" t="str">
        <f>IF('Log_working_3-way'!$D89="","",'True_Odds_Calculator_3-way'!O88/'True_Odds_Calculator_3-way'!B88-1)</f>
        <v/>
      </c>
      <c r="J89" s="6" t="str">
        <f>IF('Log_working_3-way'!$D89="","",'True_Odds_Calculator_3-way'!#REF!/'True_Odds_Calculator_3-way'!C88-1)</f>
        <v/>
      </c>
      <c r="K89" s="6" t="str">
        <f>IF('Log_working_3-way'!$D89="","",1/'True_Odds_Calculator_3-way'!A88+1/'True_Odds_Calculator_3-way'!B88+1/'True_Odds_Calculator_3-way'!C88-1)</f>
        <v/>
      </c>
    </row>
    <row r="90" spans="4:11" x14ac:dyDescent="0.25">
      <c r="D90" t="str">
        <f>solve_for_c('True_Odds_Calculator_3-way'!A89,'True_Odds_Calculator_3-way'!B89,'True_Odds_Calculator_3-way'!C89,'Log_working_3-way'!B$1,'Log_working_3-way'!B$2)</f>
        <v/>
      </c>
      <c r="F90" s="6" t="str">
        <f>IF('Log_working_3-way'!D90="","",1/'True_Odds_Calculator_3-way'!N89+1/'True_Odds_Calculator_3-way'!O89+1/'True_Odds_Calculator_3-way'!#REF!-1)</f>
        <v/>
      </c>
      <c r="H90" s="6" t="str">
        <f>IF('Log_working_3-way'!$D90="","",'True_Odds_Calculator_3-way'!N89/'True_Odds_Calculator_3-way'!A89-1)</f>
        <v/>
      </c>
      <c r="I90" s="6" t="str">
        <f>IF('Log_working_3-way'!$D90="","",'True_Odds_Calculator_3-way'!O89/'True_Odds_Calculator_3-way'!B89-1)</f>
        <v/>
      </c>
      <c r="J90" s="6" t="str">
        <f>IF('Log_working_3-way'!$D90="","",'True_Odds_Calculator_3-way'!#REF!/'True_Odds_Calculator_3-way'!C89-1)</f>
        <v/>
      </c>
      <c r="K90" s="6" t="str">
        <f>IF('Log_working_3-way'!$D90="","",1/'True_Odds_Calculator_3-way'!A89+1/'True_Odds_Calculator_3-way'!B89+1/'True_Odds_Calculator_3-way'!C89-1)</f>
        <v/>
      </c>
    </row>
    <row r="91" spans="4:11" x14ac:dyDescent="0.25">
      <c r="D91" t="str">
        <f>solve_for_c('True_Odds_Calculator_3-way'!A90,'True_Odds_Calculator_3-way'!B90,'True_Odds_Calculator_3-way'!C90,'Log_working_3-way'!B$1,'Log_working_3-way'!B$2)</f>
        <v/>
      </c>
      <c r="F91" s="6" t="str">
        <f>IF('Log_working_3-way'!D91="","",1/'True_Odds_Calculator_3-way'!N90+1/'True_Odds_Calculator_3-way'!O90+1/'True_Odds_Calculator_3-way'!#REF!-1)</f>
        <v/>
      </c>
      <c r="H91" s="6" t="str">
        <f>IF('Log_working_3-way'!$D91="","",'True_Odds_Calculator_3-way'!N90/'True_Odds_Calculator_3-way'!A90-1)</f>
        <v/>
      </c>
      <c r="I91" s="6" t="str">
        <f>IF('Log_working_3-way'!$D91="","",'True_Odds_Calculator_3-way'!O90/'True_Odds_Calculator_3-way'!B90-1)</f>
        <v/>
      </c>
      <c r="J91" s="6" t="str">
        <f>IF('Log_working_3-way'!$D91="","",'True_Odds_Calculator_3-way'!#REF!/'True_Odds_Calculator_3-way'!C90-1)</f>
        <v/>
      </c>
      <c r="K91" s="6" t="str">
        <f>IF('Log_working_3-way'!$D91="","",1/'True_Odds_Calculator_3-way'!A90+1/'True_Odds_Calculator_3-way'!B90+1/'True_Odds_Calculator_3-way'!C90-1)</f>
        <v/>
      </c>
    </row>
    <row r="92" spans="4:11" x14ac:dyDescent="0.25">
      <c r="D92" t="str">
        <f>solve_for_c('True_Odds_Calculator_3-way'!A91,'True_Odds_Calculator_3-way'!B91,'True_Odds_Calculator_3-way'!C91,'Log_working_3-way'!B$1,'Log_working_3-way'!B$2)</f>
        <v/>
      </c>
      <c r="F92" s="6" t="str">
        <f>IF('Log_working_3-way'!D92="","",1/'True_Odds_Calculator_3-way'!N91+1/'True_Odds_Calculator_3-way'!O91+1/'True_Odds_Calculator_3-way'!#REF!-1)</f>
        <v/>
      </c>
      <c r="H92" s="6" t="str">
        <f>IF('Log_working_3-way'!$D92="","",'True_Odds_Calculator_3-way'!N91/'True_Odds_Calculator_3-way'!A91-1)</f>
        <v/>
      </c>
      <c r="I92" s="6" t="str">
        <f>IF('Log_working_3-way'!$D92="","",'True_Odds_Calculator_3-way'!O91/'True_Odds_Calculator_3-way'!B91-1)</f>
        <v/>
      </c>
      <c r="J92" s="6" t="str">
        <f>IF('Log_working_3-way'!$D92="","",'True_Odds_Calculator_3-way'!#REF!/'True_Odds_Calculator_3-way'!C91-1)</f>
        <v/>
      </c>
      <c r="K92" s="6" t="str">
        <f>IF('Log_working_3-way'!$D92="","",1/'True_Odds_Calculator_3-way'!A91+1/'True_Odds_Calculator_3-way'!B91+1/'True_Odds_Calculator_3-way'!C91-1)</f>
        <v/>
      </c>
    </row>
    <row r="93" spans="4:11" x14ac:dyDescent="0.25">
      <c r="D93" t="str">
        <f>solve_for_c('True_Odds_Calculator_3-way'!A92,'True_Odds_Calculator_3-way'!B92,'True_Odds_Calculator_3-way'!C92,'Log_working_3-way'!B$1,'Log_working_3-way'!B$2)</f>
        <v/>
      </c>
      <c r="F93" s="6" t="str">
        <f>IF('Log_working_3-way'!D93="","",1/'True_Odds_Calculator_3-way'!N92+1/'True_Odds_Calculator_3-way'!O92+1/'True_Odds_Calculator_3-way'!#REF!-1)</f>
        <v/>
      </c>
      <c r="H93" s="6" t="str">
        <f>IF('Log_working_3-way'!$D93="","",'True_Odds_Calculator_3-way'!N92/'True_Odds_Calculator_3-way'!A92-1)</f>
        <v/>
      </c>
      <c r="I93" s="6" t="str">
        <f>IF('Log_working_3-way'!$D93="","",'True_Odds_Calculator_3-way'!O92/'True_Odds_Calculator_3-way'!B92-1)</f>
        <v/>
      </c>
      <c r="J93" s="6" t="str">
        <f>IF('Log_working_3-way'!$D93="","",'True_Odds_Calculator_3-way'!#REF!/'True_Odds_Calculator_3-way'!C92-1)</f>
        <v/>
      </c>
      <c r="K93" s="6" t="str">
        <f>IF('Log_working_3-way'!$D93="","",1/'True_Odds_Calculator_3-way'!A92+1/'True_Odds_Calculator_3-way'!B92+1/'True_Odds_Calculator_3-way'!C92-1)</f>
        <v/>
      </c>
    </row>
    <row r="94" spans="4:11" x14ac:dyDescent="0.25">
      <c r="D94" t="str">
        <f>solve_for_c('True_Odds_Calculator_3-way'!A93,'True_Odds_Calculator_3-way'!B93,'True_Odds_Calculator_3-way'!C93,'Log_working_3-way'!B$1,'Log_working_3-way'!B$2)</f>
        <v/>
      </c>
      <c r="F94" s="6" t="str">
        <f>IF('Log_working_3-way'!D94="","",1/'True_Odds_Calculator_3-way'!N93+1/'True_Odds_Calculator_3-way'!O93+1/'True_Odds_Calculator_3-way'!#REF!-1)</f>
        <v/>
      </c>
      <c r="H94" s="6" t="str">
        <f>IF('Log_working_3-way'!$D94="","",'True_Odds_Calculator_3-way'!N93/'True_Odds_Calculator_3-way'!A93-1)</f>
        <v/>
      </c>
      <c r="I94" s="6" t="str">
        <f>IF('Log_working_3-way'!$D94="","",'True_Odds_Calculator_3-way'!O93/'True_Odds_Calculator_3-way'!B93-1)</f>
        <v/>
      </c>
      <c r="J94" s="6" t="str">
        <f>IF('Log_working_3-way'!$D94="","",'True_Odds_Calculator_3-way'!#REF!/'True_Odds_Calculator_3-way'!C93-1)</f>
        <v/>
      </c>
      <c r="K94" s="6" t="str">
        <f>IF('Log_working_3-way'!$D94="","",1/'True_Odds_Calculator_3-way'!A93+1/'True_Odds_Calculator_3-way'!B93+1/'True_Odds_Calculator_3-way'!C93-1)</f>
        <v/>
      </c>
    </row>
    <row r="95" spans="4:11" x14ac:dyDescent="0.25">
      <c r="D95" t="str">
        <f>solve_for_c('True_Odds_Calculator_3-way'!A94,'True_Odds_Calculator_3-way'!B94,'True_Odds_Calculator_3-way'!C94,'Log_working_3-way'!B$1,'Log_working_3-way'!B$2)</f>
        <v/>
      </c>
      <c r="F95" s="6" t="str">
        <f>IF('Log_working_3-way'!D95="","",1/'True_Odds_Calculator_3-way'!N94+1/'True_Odds_Calculator_3-way'!O94+1/'True_Odds_Calculator_3-way'!#REF!-1)</f>
        <v/>
      </c>
      <c r="H95" s="6" t="str">
        <f>IF('Log_working_3-way'!$D95="","",'True_Odds_Calculator_3-way'!N94/'True_Odds_Calculator_3-way'!A94-1)</f>
        <v/>
      </c>
      <c r="I95" s="6" t="str">
        <f>IF('Log_working_3-way'!$D95="","",'True_Odds_Calculator_3-way'!O94/'True_Odds_Calculator_3-way'!B94-1)</f>
        <v/>
      </c>
      <c r="J95" s="6" t="str">
        <f>IF('Log_working_3-way'!$D95="","",'True_Odds_Calculator_3-way'!#REF!/'True_Odds_Calculator_3-way'!C94-1)</f>
        <v/>
      </c>
      <c r="K95" s="6" t="str">
        <f>IF('Log_working_3-way'!$D95="","",1/'True_Odds_Calculator_3-way'!A94+1/'True_Odds_Calculator_3-way'!B94+1/'True_Odds_Calculator_3-way'!C94-1)</f>
        <v/>
      </c>
    </row>
    <row r="96" spans="4:11" x14ac:dyDescent="0.25">
      <c r="D96" t="str">
        <f>solve_for_c('True_Odds_Calculator_3-way'!A95,'True_Odds_Calculator_3-way'!B95,'True_Odds_Calculator_3-way'!C95,'Log_working_3-way'!B$1,'Log_working_3-way'!B$2)</f>
        <v/>
      </c>
      <c r="F96" s="6" t="str">
        <f>IF('Log_working_3-way'!D96="","",1/'True_Odds_Calculator_3-way'!N95+1/'True_Odds_Calculator_3-way'!O95+1/'True_Odds_Calculator_3-way'!#REF!-1)</f>
        <v/>
      </c>
      <c r="H96" s="6" t="str">
        <f>IF('Log_working_3-way'!$D96="","",'True_Odds_Calculator_3-way'!N95/'True_Odds_Calculator_3-way'!A95-1)</f>
        <v/>
      </c>
      <c r="I96" s="6" t="str">
        <f>IF('Log_working_3-way'!$D96="","",'True_Odds_Calculator_3-way'!O95/'True_Odds_Calculator_3-way'!B95-1)</f>
        <v/>
      </c>
      <c r="J96" s="6" t="str">
        <f>IF('Log_working_3-way'!$D96="","",'True_Odds_Calculator_3-way'!#REF!/'True_Odds_Calculator_3-way'!C95-1)</f>
        <v/>
      </c>
      <c r="K96" s="6" t="str">
        <f>IF('Log_working_3-way'!$D96="","",1/'True_Odds_Calculator_3-way'!A95+1/'True_Odds_Calculator_3-way'!B95+1/'True_Odds_Calculator_3-way'!C95-1)</f>
        <v/>
      </c>
    </row>
    <row r="97" spans="4:11" x14ac:dyDescent="0.25">
      <c r="D97" t="str">
        <f>solve_for_c('True_Odds_Calculator_3-way'!A96,'True_Odds_Calculator_3-way'!B96,'True_Odds_Calculator_3-way'!C96,'Log_working_3-way'!B$1,'Log_working_3-way'!B$2)</f>
        <v/>
      </c>
      <c r="F97" s="6" t="str">
        <f>IF('Log_working_3-way'!D97="","",1/'True_Odds_Calculator_3-way'!N96+1/'True_Odds_Calculator_3-way'!O96+1/'True_Odds_Calculator_3-way'!#REF!-1)</f>
        <v/>
      </c>
      <c r="H97" s="6" t="str">
        <f>IF('Log_working_3-way'!$D97="","",'True_Odds_Calculator_3-way'!N96/'True_Odds_Calculator_3-way'!A96-1)</f>
        <v/>
      </c>
      <c r="I97" s="6" t="str">
        <f>IF('Log_working_3-way'!$D97="","",'True_Odds_Calculator_3-way'!O96/'True_Odds_Calculator_3-way'!B96-1)</f>
        <v/>
      </c>
      <c r="J97" s="6" t="str">
        <f>IF('Log_working_3-way'!$D97="","",'True_Odds_Calculator_3-way'!#REF!/'True_Odds_Calculator_3-way'!C96-1)</f>
        <v/>
      </c>
      <c r="K97" s="6" t="str">
        <f>IF('Log_working_3-way'!$D97="","",1/'True_Odds_Calculator_3-way'!A96+1/'True_Odds_Calculator_3-way'!B96+1/'True_Odds_Calculator_3-way'!C96-1)</f>
        <v/>
      </c>
    </row>
    <row r="98" spans="4:11" x14ac:dyDescent="0.25">
      <c r="D98" t="str">
        <f>solve_for_c('True_Odds_Calculator_3-way'!A97,'True_Odds_Calculator_3-way'!B97,'True_Odds_Calculator_3-way'!C97,'Log_working_3-way'!B$1,'Log_working_3-way'!B$2)</f>
        <v/>
      </c>
      <c r="F98" s="6" t="str">
        <f>IF('Log_working_3-way'!D98="","",1/'True_Odds_Calculator_3-way'!N97+1/'True_Odds_Calculator_3-way'!O97+1/'True_Odds_Calculator_3-way'!#REF!-1)</f>
        <v/>
      </c>
      <c r="H98" s="6" t="str">
        <f>IF('Log_working_3-way'!$D98="","",'True_Odds_Calculator_3-way'!N97/'True_Odds_Calculator_3-way'!A97-1)</f>
        <v/>
      </c>
      <c r="I98" s="6" t="str">
        <f>IF('Log_working_3-way'!$D98="","",'True_Odds_Calculator_3-way'!O97/'True_Odds_Calculator_3-way'!B97-1)</f>
        <v/>
      </c>
      <c r="J98" s="6" t="str">
        <f>IF('Log_working_3-way'!$D98="","",'True_Odds_Calculator_3-way'!#REF!/'True_Odds_Calculator_3-way'!C97-1)</f>
        <v/>
      </c>
      <c r="K98" s="6" t="str">
        <f>IF('Log_working_3-way'!$D98="","",1/'True_Odds_Calculator_3-way'!A97+1/'True_Odds_Calculator_3-way'!B97+1/'True_Odds_Calculator_3-way'!C97-1)</f>
        <v/>
      </c>
    </row>
    <row r="99" spans="4:11" x14ac:dyDescent="0.25">
      <c r="D99" t="str">
        <f>solve_for_c('True_Odds_Calculator_3-way'!A98,'True_Odds_Calculator_3-way'!B98,'True_Odds_Calculator_3-way'!C98,'Log_working_3-way'!B$1,'Log_working_3-way'!B$2)</f>
        <v/>
      </c>
      <c r="F99" s="6" t="str">
        <f>IF('Log_working_3-way'!D99="","",1/'True_Odds_Calculator_3-way'!N98+1/'True_Odds_Calculator_3-way'!O98+1/'True_Odds_Calculator_3-way'!#REF!-1)</f>
        <v/>
      </c>
      <c r="H99" s="6" t="str">
        <f>IF('Log_working_3-way'!$D99="","",'True_Odds_Calculator_3-way'!N98/'True_Odds_Calculator_3-way'!A98-1)</f>
        <v/>
      </c>
      <c r="I99" s="6" t="str">
        <f>IF('Log_working_3-way'!$D99="","",'True_Odds_Calculator_3-way'!O98/'True_Odds_Calculator_3-way'!B98-1)</f>
        <v/>
      </c>
      <c r="J99" s="6" t="str">
        <f>IF('Log_working_3-way'!$D99="","",'True_Odds_Calculator_3-way'!#REF!/'True_Odds_Calculator_3-way'!C98-1)</f>
        <v/>
      </c>
      <c r="K99" s="6" t="str">
        <f>IF('Log_working_3-way'!$D99="","",1/'True_Odds_Calculator_3-way'!A98+1/'True_Odds_Calculator_3-way'!B98+1/'True_Odds_Calculator_3-way'!C98-1)</f>
        <v/>
      </c>
    </row>
    <row r="100" spans="4:11" x14ac:dyDescent="0.25">
      <c r="D100" t="str">
        <f>solve_for_c('True_Odds_Calculator_3-way'!A99,'True_Odds_Calculator_3-way'!B99,'True_Odds_Calculator_3-way'!C99,'Log_working_3-way'!B$1,'Log_working_3-way'!B$2)</f>
        <v/>
      </c>
      <c r="F100" s="6" t="str">
        <f>IF('Log_working_3-way'!D100="","",1/'True_Odds_Calculator_3-way'!N99+1/'True_Odds_Calculator_3-way'!O99+1/'True_Odds_Calculator_3-way'!#REF!-1)</f>
        <v/>
      </c>
      <c r="H100" s="6" t="str">
        <f>IF('Log_working_3-way'!$D100="","",'True_Odds_Calculator_3-way'!N99/'True_Odds_Calculator_3-way'!A99-1)</f>
        <v/>
      </c>
      <c r="I100" s="6" t="str">
        <f>IF('Log_working_3-way'!$D100="","",'True_Odds_Calculator_3-way'!O99/'True_Odds_Calculator_3-way'!B99-1)</f>
        <v/>
      </c>
      <c r="J100" s="6" t="str">
        <f>IF('Log_working_3-way'!$D100="","",'True_Odds_Calculator_3-way'!#REF!/'True_Odds_Calculator_3-way'!C99-1)</f>
        <v/>
      </c>
      <c r="K100" s="6" t="str">
        <f>IF('Log_working_3-way'!$D100="","",1/'True_Odds_Calculator_3-way'!A99+1/'True_Odds_Calculator_3-way'!B99+1/'True_Odds_Calculator_3-way'!C99-1)</f>
        <v/>
      </c>
    </row>
    <row r="101" spans="4:11" x14ac:dyDescent="0.25">
      <c r="D101" t="str">
        <f>solve_for_c('True_Odds_Calculator_3-way'!A100,'True_Odds_Calculator_3-way'!B100,'True_Odds_Calculator_3-way'!C100,'Log_working_3-way'!B$1,'Log_working_3-way'!B$2)</f>
        <v/>
      </c>
      <c r="F101" s="6" t="str">
        <f>IF('Log_working_3-way'!D101="","",1/'True_Odds_Calculator_3-way'!N100+1/'True_Odds_Calculator_3-way'!O100+1/'True_Odds_Calculator_3-way'!#REF!-1)</f>
        <v/>
      </c>
      <c r="H101" s="6" t="str">
        <f>IF('Log_working_3-way'!$D101="","",'True_Odds_Calculator_3-way'!N100/'True_Odds_Calculator_3-way'!A100-1)</f>
        <v/>
      </c>
      <c r="I101" s="6" t="str">
        <f>IF('Log_working_3-way'!$D101="","",'True_Odds_Calculator_3-way'!O100/'True_Odds_Calculator_3-way'!B100-1)</f>
        <v/>
      </c>
      <c r="J101" s="6" t="str">
        <f>IF('Log_working_3-way'!$D101="","",'True_Odds_Calculator_3-way'!#REF!/'True_Odds_Calculator_3-way'!C100-1)</f>
        <v/>
      </c>
      <c r="K101" s="6" t="str">
        <f>IF('Log_working_3-way'!$D101="","",1/'True_Odds_Calculator_3-way'!A100+1/'True_Odds_Calculator_3-way'!B100+1/'True_Odds_Calculator_3-way'!C100-1)</f>
        <v/>
      </c>
    </row>
    <row r="102" spans="4:11" x14ac:dyDescent="0.25">
      <c r="D102" t="str">
        <f>solve_for_c('True_Odds_Calculator_3-way'!A101,'True_Odds_Calculator_3-way'!B101,'True_Odds_Calculator_3-way'!C101,'Log_working_3-way'!B$1,'Log_working_3-way'!B$2)</f>
        <v/>
      </c>
      <c r="F102" s="6" t="str">
        <f>IF('Log_working_3-way'!D102="","",1/'True_Odds_Calculator_3-way'!N101+1/'True_Odds_Calculator_3-way'!O101+1/'True_Odds_Calculator_3-way'!#REF!-1)</f>
        <v/>
      </c>
      <c r="H102" s="6" t="str">
        <f>IF('Log_working_3-way'!$D102="","",'True_Odds_Calculator_3-way'!N101/'True_Odds_Calculator_3-way'!A101-1)</f>
        <v/>
      </c>
      <c r="I102" s="6" t="str">
        <f>IF('Log_working_3-way'!$D102="","",'True_Odds_Calculator_3-way'!O101/'True_Odds_Calculator_3-way'!B101-1)</f>
        <v/>
      </c>
      <c r="J102" s="6" t="str">
        <f>IF('Log_working_3-way'!$D102="","",'True_Odds_Calculator_3-way'!#REF!/'True_Odds_Calculator_3-way'!C101-1)</f>
        <v/>
      </c>
      <c r="K102" s="6" t="str">
        <f>IF('Log_working_3-way'!$D102="","",1/'True_Odds_Calculator_3-way'!A101+1/'True_Odds_Calculator_3-way'!B101+1/'True_Odds_Calculator_3-way'!C101-1)</f>
        <v/>
      </c>
    </row>
    <row r="103" spans="4:11" x14ac:dyDescent="0.25">
      <c r="D103" t="str">
        <f>solve_for_c('True_Odds_Calculator_3-way'!A102,'True_Odds_Calculator_3-way'!B102,'True_Odds_Calculator_3-way'!C102,'Log_working_3-way'!B$1,'Log_working_3-way'!B$2)</f>
        <v/>
      </c>
      <c r="F103" s="6" t="str">
        <f>IF('Log_working_3-way'!D103="","",1/'True_Odds_Calculator_3-way'!N102+1/'True_Odds_Calculator_3-way'!O102+1/'True_Odds_Calculator_3-way'!#REF!-1)</f>
        <v/>
      </c>
      <c r="H103" s="6" t="str">
        <f>IF('Log_working_3-way'!$D103="","",'True_Odds_Calculator_3-way'!N102/'True_Odds_Calculator_3-way'!A102-1)</f>
        <v/>
      </c>
      <c r="I103" s="6" t="str">
        <f>IF('Log_working_3-way'!$D103="","",'True_Odds_Calculator_3-way'!O102/'True_Odds_Calculator_3-way'!B102-1)</f>
        <v/>
      </c>
      <c r="J103" s="6" t="str">
        <f>IF('Log_working_3-way'!$D103="","",'True_Odds_Calculator_3-way'!#REF!/'True_Odds_Calculator_3-way'!C102-1)</f>
        <v/>
      </c>
      <c r="K103" s="6" t="str">
        <f>IF('Log_working_3-way'!$D103="","",1/'True_Odds_Calculator_3-way'!A102+1/'True_Odds_Calculator_3-way'!B102+1/'True_Odds_Calculator_3-way'!C102-1)</f>
        <v/>
      </c>
    </row>
    <row r="104" spans="4:11" x14ac:dyDescent="0.25">
      <c r="D104" t="str">
        <f>solve_for_c('True_Odds_Calculator_3-way'!A103,'True_Odds_Calculator_3-way'!B103,'True_Odds_Calculator_3-way'!C103,'Log_working_3-way'!B$1,'Log_working_3-way'!B$2)</f>
        <v/>
      </c>
      <c r="F104" s="6" t="str">
        <f>IF('Log_working_3-way'!D104="","",1/'True_Odds_Calculator_3-way'!N103+1/'True_Odds_Calculator_3-way'!O103+1/'True_Odds_Calculator_3-way'!#REF!-1)</f>
        <v/>
      </c>
      <c r="H104" s="6" t="str">
        <f>IF('Log_working_3-way'!$D104="","",'True_Odds_Calculator_3-way'!N103/'True_Odds_Calculator_3-way'!A103-1)</f>
        <v/>
      </c>
      <c r="I104" s="6" t="str">
        <f>IF('Log_working_3-way'!$D104="","",'True_Odds_Calculator_3-way'!O103/'True_Odds_Calculator_3-way'!B103-1)</f>
        <v/>
      </c>
      <c r="J104" s="6" t="str">
        <f>IF('Log_working_3-way'!$D104="","",'True_Odds_Calculator_3-way'!#REF!/'True_Odds_Calculator_3-way'!C103-1)</f>
        <v/>
      </c>
      <c r="K104" s="6" t="str">
        <f>IF('Log_working_3-way'!$D104="","",1/'True_Odds_Calculator_3-way'!A103+1/'True_Odds_Calculator_3-way'!B103+1/'True_Odds_Calculator_3-way'!C103-1)</f>
        <v/>
      </c>
    </row>
    <row r="105" spans="4:11" x14ac:dyDescent="0.25">
      <c r="D105" t="str">
        <f>solve_for_c('True_Odds_Calculator_3-way'!A104,'True_Odds_Calculator_3-way'!B104,'True_Odds_Calculator_3-way'!C104,'Log_working_3-way'!B$1,'Log_working_3-way'!B$2)</f>
        <v/>
      </c>
      <c r="F105" s="6" t="str">
        <f>IF('Log_working_3-way'!D105="","",1/'True_Odds_Calculator_3-way'!N104+1/'True_Odds_Calculator_3-way'!O104+1/'True_Odds_Calculator_3-way'!#REF!-1)</f>
        <v/>
      </c>
      <c r="H105" s="6" t="str">
        <f>IF('Log_working_3-way'!$D105="","",'True_Odds_Calculator_3-way'!N104/'True_Odds_Calculator_3-way'!A104-1)</f>
        <v/>
      </c>
      <c r="I105" s="6" t="str">
        <f>IF('Log_working_3-way'!$D105="","",'True_Odds_Calculator_3-way'!O104/'True_Odds_Calculator_3-way'!B104-1)</f>
        <v/>
      </c>
      <c r="J105" s="6" t="str">
        <f>IF('Log_working_3-way'!$D105="","",'True_Odds_Calculator_3-way'!#REF!/'True_Odds_Calculator_3-way'!C104-1)</f>
        <v/>
      </c>
      <c r="K105" s="6" t="str">
        <f>IF('Log_working_3-way'!$D105="","",1/'True_Odds_Calculator_3-way'!A104+1/'True_Odds_Calculator_3-way'!B104+1/'True_Odds_Calculator_3-way'!C104-1)</f>
        <v/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3.33</v>
      </c>
      <c r="B2" s="4">
        <f>IF('True_Odds_Calculator_3-way'!B3="","",'True_Odds_Calculator_3-way'!B3)</f>
        <v>3.45</v>
      </c>
      <c r="C2" s="4">
        <f>IF('True_Odds_Calculator_3-way'!C3="","",'True_Odds_Calculator_3-way'!C3)</f>
        <v>2.2799999999999998</v>
      </c>
      <c r="D2" s="9">
        <f>(K2/(AR2+K2-(AR2*K2)))</f>
        <v>0.29119613385743059</v>
      </c>
      <c r="E2" s="9">
        <f>(L2/(AR2+L2-(AR2*L2)))</f>
        <v>0.28094042603944769</v>
      </c>
      <c r="F2" s="9">
        <f>(M2/(AR2+M2-(AR2*M2)))</f>
        <v>0.4278634401031215</v>
      </c>
      <c r="G2" s="9">
        <f>AR2</f>
        <v>1.0446830589491523</v>
      </c>
      <c r="H2" s="9">
        <f>IF(A2="","",1/D2)</f>
        <v>3.4341115273515248</v>
      </c>
      <c r="I2" s="9">
        <f>IF(B2="","",1/E2)</f>
        <v>3.5594734944254229</v>
      </c>
      <c r="J2" s="9">
        <f>IF(C2="","",1/F2)</f>
        <v>2.3371943154549149</v>
      </c>
      <c r="K2" s="11">
        <f>1/A2</f>
        <v>0.3003003003003003</v>
      </c>
      <c r="L2" s="11">
        <f>1/B2</f>
        <v>0.28985507246376813</v>
      </c>
      <c r="M2" s="11">
        <f>1/C2</f>
        <v>0.43859649122807021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-0.27895477475950392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0.23135263409862961</v>
      </c>
      <c r="Q2" s="11">
        <f>2*'OddsRatio_working_3-way'!K2*'OddsRatio_working_3-way'!L2*'OddsRatio_working_3-way'!M2</f>
        <v>7.635400465301305E-2</v>
      </c>
      <c r="R2" s="11">
        <f>O2/N2</f>
        <v>0</v>
      </c>
      <c r="S2" s="11">
        <f>P2/N2</f>
        <v>-0.82935534728913074</v>
      </c>
      <c r="T2" s="11">
        <f>Q2/N2</f>
        <v>-0.27371463606901997</v>
      </c>
      <c r="U2" s="11">
        <f>'OddsRatio_working_3-way'!S2-'OddsRatio_working_3-way'!R2^2/3</f>
        <v>-0.82935534728913074</v>
      </c>
      <c r="V2" s="11">
        <f>'OddsRatio_working_3-way'!S2*'OddsRatio_working_3-way'!R2/3-2*'OddsRatio_working_3-way'!R2^3/27-'OddsRatio_working_3-way'!T2</f>
        <v>0.27371463606901997</v>
      </c>
      <c r="W2" s="11">
        <f>'OddsRatio_working_3-way'!V2^2+4*'OddsRatio_working_3-way'!U2^3/27</f>
        <v>-9.5922581144286256E-3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0.14535470418327082</v>
      </c>
      <c r="Y2" s="11">
        <f>IF('OddsRatio_working_3-way'!W2&gt;=0,IF('OddsRatio_working_3-way'!V2+SQRT('OddsRatio_working_3-way'!W2)&gt;0,0,PI()),ACOS('OddsRatio_working_3-way'!V2/(2*'OddsRatio_working_3-way'!X2)))</f>
        <v>0.34362274495740519</v>
      </c>
      <c r="Z2" s="11">
        <f>'OddsRatio_working_3-way'!X2^(1/3)*COS('OddsRatio_working_3-way'!Y2/3)</f>
        <v>0.52234152947457602</v>
      </c>
      <c r="AA2" s="11">
        <f>'OddsRatio_working_3-way'!X2^(1/3)*COS(('OddsRatio_working_3-way'!Y2+2*PI())/3)</f>
        <v>-0.3132123996261259</v>
      </c>
      <c r="AB2" s="11">
        <f>'OddsRatio_working_3-way'!X2^(1/3)*COS(('OddsRatio_working_3-way'!Y2+4*PI())/3)</f>
        <v>-0.20912912984844984</v>
      </c>
      <c r="AC2" s="11">
        <f>'OddsRatio_working_3-way'!X2^(1/3)*SIN('OddsRatio_working_3-way'!Y2/3)</f>
        <v>6.0092503824277679E-2</v>
      </c>
      <c r="AD2" s="11">
        <f>'OddsRatio_working_3-way'!X2^(1/3)*SIN(('OddsRatio_working_3-way'!Y2+2*PI())/3)</f>
        <v>0.42231478206446221</v>
      </c>
      <c r="AE2" s="11">
        <f>'OddsRatio_working_3-way'!X2^(1/3)*SIN(('OddsRatio_working_3-way'!Y2+4*PI())/3)</f>
        <v>-0.48240728588873988</v>
      </c>
      <c r="AF2" s="11">
        <f>-'OddsRatio_working_3-way'!U2/(3*'OddsRatio_working_3-way'!X2^(1/3))*COS(('OddsRatio_working_3-way'!Y2)/3)</f>
        <v>0.52234152947457613</v>
      </c>
      <c r="AG2" s="11">
        <f>-'OddsRatio_working_3-way'!U2/(3*'OddsRatio_working_3-way'!X2^(1/3))*COS(('OddsRatio_working_3-way'!Y2+2*PI())/3)</f>
        <v>-0.31321239962612596</v>
      </c>
      <c r="AH2" s="11">
        <f>-'OddsRatio_working_3-way'!U2/(3*'OddsRatio_working_3-way'!X2^(1/3))*COS(('OddsRatio_working_3-way'!Y2+4*PI())/3)</f>
        <v>-0.20912912984844986</v>
      </c>
      <c r="AI2" s="11">
        <f>'OddsRatio_working_3-way'!U2/(3*'OddsRatio_working_3-way'!X2^(1/3))*SIN(('OddsRatio_working_3-way'!Y2)/3)</f>
        <v>-6.0092503824277693E-2</v>
      </c>
      <c r="AJ2" s="11">
        <f>'OddsRatio_working_3-way'!U2/(3*'OddsRatio_working_3-way'!X2^(1/3))*SIN(('OddsRatio_working_3-way'!Y2+2*PI())/3)</f>
        <v>-0.42231478206446232</v>
      </c>
      <c r="AK2" s="11">
        <f>'OddsRatio_working_3-way'!U2/(3*'OddsRatio_working_3-way'!X2^(1/3))*SIN(('OddsRatio_working_3-way'!Y2+4*PI())/3)</f>
        <v>0.48240728588873999</v>
      </c>
      <c r="AL2" s="11">
        <f>'OddsRatio_working_3-way'!Z2+'OddsRatio_working_3-way'!AF2</f>
        <v>1.0446830589491523</v>
      </c>
      <c r="AM2" s="11">
        <f>'OddsRatio_working_3-way'!AA2+'OddsRatio_working_3-way'!AG2</f>
        <v>-0.62642479925225181</v>
      </c>
      <c r="AN2" s="11">
        <f>'OddsRatio_working_3-way'!AB2+'OddsRatio_working_3-way'!AH2</f>
        <v>-0.41825825969689967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1.0446830589491523</v>
      </c>
      <c r="AS2" s="11">
        <f>IF(('OddsRatio_working_3-way'!X2=0),IF(Q2&gt;0,-Q2^(1/3),(-Q2)^(1/3)),'OddsRatio_working_3-way'!AM2-'OddsRatio_working_3-way'!R2/3)</f>
        <v>-0.62642479925225181</v>
      </c>
      <c r="AT2" s="11">
        <f>IF(('OddsRatio_working_3-way'!X2=0),IF(Q2&gt;0,-Q2^(1/3),(-Q2)^(1/3)),'OddsRatio_working_3-way'!AN2-'OddsRatio_working_3-way'!R2/3)</f>
        <v>-0.41825825969689967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3.82</v>
      </c>
      <c r="C3" s="4">
        <f>IF('True_Odds_Calculator_3-way'!C4="","",'True_Odds_Calculator_3-way'!C4)</f>
        <v>4.62</v>
      </c>
      <c r="D3" s="9">
        <f t="shared" ref="D3" si="0">(K3/(AR3+K3-(AR3*K3)))</f>
        <v>0.53992154609017406</v>
      </c>
      <c r="E3" s="9">
        <f t="shared" ref="E3" si="1">(L3/(AR3+L3-(AR3*L3)))</f>
        <v>0.25210232775413982</v>
      </c>
      <c r="F3" s="9">
        <f t="shared" ref="F3" si="2">(M3/(AR3+M3-(AR3*M3)))</f>
        <v>0.2079761261556862</v>
      </c>
      <c r="G3" s="9">
        <f t="shared" ref="G3" si="3">AR3</f>
        <v>1.0520011571307726</v>
      </c>
      <c r="H3" s="9">
        <f t="shared" ref="H3" si="4">IF(A3="","",1/D3)</f>
        <v>1.8521209372759255</v>
      </c>
      <c r="I3" s="9">
        <f t="shared" ref="I3" si="5">IF(B3="","",1/E3)</f>
        <v>3.9666432631087787</v>
      </c>
      <c r="J3" s="9">
        <f t="shared" ref="J3" si="6">IF(C3="","",1/F3)</f>
        <v>4.8082441888133962</v>
      </c>
      <c r="K3" s="11">
        <f t="shared" ref="K3" si="7">1/A3</f>
        <v>0.5524861878453039</v>
      </c>
      <c r="L3" s="11">
        <f t="shared" ref="L3" si="8">1/B3</f>
        <v>0.26178010471204188</v>
      </c>
      <c r="M3" s="11">
        <f t="shared" ref="M3" si="9">1/C3</f>
        <v>0.21645021645021645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-0.25885632691915406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0.22696249302364252</v>
      </c>
      <c r="Q3" s="11">
        <f>2*'OddsRatio_working_3-way'!K3*'OddsRatio_working_3-way'!L3*'OddsRatio_working_3-way'!M3</f>
        <v>6.261034290307381E-2</v>
      </c>
      <c r="R3" s="11">
        <f t="shared" ref="R3" si="10">O3/N3</f>
        <v>0</v>
      </c>
      <c r="S3" s="11">
        <f t="shared" ref="S3" si="11">P3/N3</f>
        <v>-0.87678943653761798</v>
      </c>
      <c r="T3" s="11">
        <f t="shared" ref="T3" si="12">Q3/N3</f>
        <v>-0.24187294801037743</v>
      </c>
      <c r="U3" s="11">
        <f>'OddsRatio_working_3-way'!S3-'OddsRatio_working_3-way'!R3^2/3</f>
        <v>-0.87678943653761798</v>
      </c>
      <c r="V3" s="11">
        <f>'OddsRatio_working_3-way'!S3*'OddsRatio_working_3-way'!R3/3-2*'OddsRatio_working_3-way'!R3^3/27-'OddsRatio_working_3-way'!T3</f>
        <v>0.24187294801037743</v>
      </c>
      <c r="W3" s="11">
        <f>'OddsRatio_working_3-way'!V3^2+4*'OddsRatio_working_3-way'!U3^3/27</f>
        <v>-4.1355313797874674E-2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0.15800145313976183</v>
      </c>
      <c r="Y3" s="11">
        <f>IF('OddsRatio_working_3-way'!W3&gt;=0,IF('OddsRatio_working_3-way'!V3+SQRT('OddsRatio_working_3-way'!W3)&gt;0,0,PI()),ACOS('OddsRatio_working_3-way'!V3/(2*'OddsRatio_working_3-way'!X3)))</f>
        <v>0.69911241797692447</v>
      </c>
      <c r="Z3" s="11">
        <f>'OddsRatio_working_3-way'!X3^(1/3)*COS('OddsRatio_working_3-way'!Y3/3)</f>
        <v>0.5260005785653864</v>
      </c>
      <c r="AA3" s="11">
        <f>'OddsRatio_working_3-way'!X3^(1/3)*COS(('OddsRatio_working_3-way'!Y3+2*PI())/3)</f>
        <v>-0.3711201424367907</v>
      </c>
      <c r="AB3" s="11">
        <f>'OddsRatio_working_3-way'!X3^(1/3)*COS(('OddsRatio_working_3-way'!Y3+4*PI())/3)</f>
        <v>-0.15488043612859603</v>
      </c>
      <c r="AC3" s="11">
        <f>'OddsRatio_working_3-way'!X3^(1/3)*SIN('OddsRatio_working_3-way'!Y3/3)</f>
        <v>0.12484605264652203</v>
      </c>
      <c r="AD3" s="11">
        <f>'OddsRatio_working_3-way'!X3^(1/3)*SIN(('OddsRatio_working_3-way'!Y3+2*PI())/3)</f>
        <v>0.39310683711967603</v>
      </c>
      <c r="AE3" s="11">
        <f>'OddsRatio_working_3-way'!X3^(1/3)*SIN(('OddsRatio_working_3-way'!Y3+4*PI())/3)</f>
        <v>-0.51795288976619802</v>
      </c>
      <c r="AF3" s="11">
        <f>-'OddsRatio_working_3-way'!U3/(3*'OddsRatio_working_3-way'!X3^(1/3))*COS(('OddsRatio_working_3-way'!Y3)/3)</f>
        <v>0.52600057856538629</v>
      </c>
      <c r="AG3" s="11">
        <f>-'OddsRatio_working_3-way'!U3/(3*'OddsRatio_working_3-way'!X3^(1/3))*COS(('OddsRatio_working_3-way'!Y3+2*PI())/3)</f>
        <v>-0.37112014243679059</v>
      </c>
      <c r="AH3" s="11">
        <f>-'OddsRatio_working_3-way'!U3/(3*'OddsRatio_working_3-way'!X3^(1/3))*COS(('OddsRatio_working_3-way'!Y3+4*PI())/3)</f>
        <v>-0.15488043612859601</v>
      </c>
      <c r="AI3" s="11">
        <f>'OddsRatio_working_3-way'!U3/(3*'OddsRatio_working_3-way'!X3^(1/3))*SIN(('OddsRatio_working_3-way'!Y3)/3)</f>
        <v>-0.124846052646522</v>
      </c>
      <c r="AJ3" s="11">
        <f>'OddsRatio_working_3-way'!U3/(3*'OddsRatio_working_3-way'!X3^(1/3))*SIN(('OddsRatio_working_3-way'!Y3+2*PI())/3)</f>
        <v>-0.39310683711967598</v>
      </c>
      <c r="AK3" s="11">
        <f>'OddsRatio_working_3-way'!U3/(3*'OddsRatio_working_3-way'!X3^(1/3))*SIN(('OddsRatio_working_3-way'!Y3+4*PI())/3)</f>
        <v>0.51795288976619791</v>
      </c>
      <c r="AL3" s="11">
        <f>'OddsRatio_working_3-way'!Z3+'OddsRatio_working_3-way'!AF3</f>
        <v>1.0520011571307726</v>
      </c>
      <c r="AM3" s="11">
        <f>'OddsRatio_working_3-way'!AA3+'OddsRatio_working_3-way'!AG3</f>
        <v>-0.74224028487358129</v>
      </c>
      <c r="AN3" s="11">
        <f>'OddsRatio_working_3-way'!AB3+'OddsRatio_working_3-way'!AH3</f>
        <v>-0.30976087225719207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1.0520011571307726</v>
      </c>
      <c r="AS3" s="11">
        <f>IF(('OddsRatio_working_3-way'!X3=0),IF(Q3&gt;0,-Q3^(1/3),(-Q3)^(1/3)),'OddsRatio_working_3-way'!AM3-'OddsRatio_working_3-way'!R3/3)</f>
        <v>-0.74224028487358129</v>
      </c>
      <c r="AT3" s="11">
        <f>IF(('OddsRatio_working_3-way'!X3=0),IF(Q3&gt;0,-Q3^(1/3),(-Q3)^(1/3)),'OddsRatio_working_3-way'!AN3-'OddsRatio_working_3-way'!R3/3)</f>
        <v>-0.30976087225719207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3.54</v>
      </c>
      <c r="C4" s="4">
        <f>IF('True_Odds_Calculator_3-way'!C5="","",'True_Odds_Calculator_3-way'!C5)</f>
        <v>3.91</v>
      </c>
      <c r="D4" s="9">
        <f t="shared" ref="D4:D67" si="13">(K4/(AR4+K4-(AR4*K4)))</f>
        <v>0.47907698562772871</v>
      </c>
      <c r="E4" s="9">
        <f t="shared" ref="E4:E67" si="14">(L4/(AR4+L4-(AR4*L4)))</f>
        <v>0.27355018073093951</v>
      </c>
      <c r="F4" s="9">
        <f t="shared" ref="F4:F67" si="15">(M4/(AR4+M4-(AR4*M4)))</f>
        <v>0.24737283364133178</v>
      </c>
      <c r="G4" s="9">
        <f t="shared" ref="G4:G67" si="16">AR4</f>
        <v>1.0455261447451596</v>
      </c>
      <c r="H4" s="9">
        <f t="shared" ref="H4:H67" si="17">IF(A4="","",1/D4)</f>
        <v>2.0873471905349663</v>
      </c>
      <c r="I4" s="9">
        <f t="shared" ref="I4:I67" si="18">IF(B4="","",1/E4)</f>
        <v>3.6556364076527053</v>
      </c>
      <c r="J4" s="9">
        <f t="shared" ref="J4:J67" si="19">IF(C4="","",1/F4)</f>
        <v>4.0424810812084138</v>
      </c>
      <c r="K4" s="11">
        <f t="shared" ref="K4:K67" si="20">1/A4</f>
        <v>0.49019607843137253</v>
      </c>
      <c r="L4" s="11">
        <f t="shared" ref="L4:L67" si="21">1/B4</f>
        <v>0.2824858757062147</v>
      </c>
      <c r="M4" s="11">
        <f t="shared" ref="M4:M67" si="22">1/C4</f>
        <v>0.25575447570332482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-0.27223869737760287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0.22984470855690958</v>
      </c>
      <c r="Q4" s="11">
        <f>2*'OddsRatio_working_3-way'!K4*'OddsRatio_working_3-way'!L4*'OddsRatio_working_3-way'!M4</f>
        <v>7.0830418661605415E-2</v>
      </c>
      <c r="R4" s="11">
        <f t="shared" ref="R4:R67" si="23">O4/N4</f>
        <v>0</v>
      </c>
      <c r="S4" s="11">
        <f t="shared" ref="S4:S67" si="24">P4/N4</f>
        <v>-0.84427640438680318</v>
      </c>
      <c r="T4" s="11">
        <f t="shared" ref="T4:T67" si="25">Q4/N4</f>
        <v>-0.26017762847050946</v>
      </c>
      <c r="U4" s="11">
        <f>'OddsRatio_working_3-way'!S4-'OddsRatio_working_3-way'!R4^2/3</f>
        <v>-0.84427640438680318</v>
      </c>
      <c r="V4" s="11">
        <f>'OddsRatio_working_3-way'!S4*'OddsRatio_working_3-way'!R4/3-2*'OddsRatio_working_3-way'!R4^3/27-'OddsRatio_working_3-way'!T4</f>
        <v>0.26017762847050946</v>
      </c>
      <c r="W4" s="11">
        <f>'OddsRatio_working_3-way'!V4^2+4*'OddsRatio_working_3-way'!U4^3/27</f>
        <v>-2.1463521028675409E-2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0.14929494246726333</v>
      </c>
      <c r="Y4" s="11">
        <f>IF('OddsRatio_working_3-way'!W4&gt;=0,IF('OddsRatio_working_3-way'!V4+SQRT('OddsRatio_working_3-way'!W4)&gt;0,0,PI()),ACOS('OddsRatio_working_3-way'!V4/(2*'OddsRatio_working_3-way'!X4)))</f>
        <v>0.51284021354903886</v>
      </c>
      <c r="Z4" s="11">
        <f>'OddsRatio_working_3-way'!X4^(1/3)*COS('OddsRatio_working_3-way'!Y4/3)</f>
        <v>0.52276307237257991</v>
      </c>
      <c r="AA4" s="11">
        <f>'OddsRatio_working_3-way'!X4^(1/3)*COS(('OddsRatio_working_3-way'!Y4+2*PI())/3)</f>
        <v>-0.33953637429236233</v>
      </c>
      <c r="AB4" s="11">
        <f>'OddsRatio_working_3-way'!X4^(1/3)*COS(('OddsRatio_working_3-way'!Y4+4*PI())/3)</f>
        <v>-0.18322669808021774</v>
      </c>
      <c r="AC4" s="11">
        <f>'OddsRatio_working_3-way'!X4^(1/3)*SIN('OddsRatio_working_3-way'!Y4/3)</f>
        <v>9.0245433638024994E-2</v>
      </c>
      <c r="AD4" s="11">
        <f>'OddsRatio_working_3-way'!X4^(1/3)*SIN(('OddsRatio_working_3-way'!Y4+2*PI())/3)</f>
        <v>0.40760338401604479</v>
      </c>
      <c r="AE4" s="11">
        <f>'OddsRatio_working_3-way'!X4^(1/3)*SIN(('OddsRatio_working_3-way'!Y4+4*PI())/3)</f>
        <v>-0.49784881765406969</v>
      </c>
      <c r="AF4" s="11">
        <f>-'OddsRatio_working_3-way'!U4/(3*'OddsRatio_working_3-way'!X4^(1/3))*COS(('OddsRatio_working_3-way'!Y4)/3)</f>
        <v>0.5227630723725798</v>
      </c>
      <c r="AG4" s="11">
        <f>-'OddsRatio_working_3-way'!U4/(3*'OddsRatio_working_3-way'!X4^(1/3))*COS(('OddsRatio_working_3-way'!Y4+2*PI())/3)</f>
        <v>-0.33953637429236222</v>
      </c>
      <c r="AH4" s="11">
        <f>-'OddsRatio_working_3-way'!U4/(3*'OddsRatio_working_3-way'!X4^(1/3))*COS(('OddsRatio_working_3-way'!Y4+4*PI())/3)</f>
        <v>-0.18322669808021771</v>
      </c>
      <c r="AI4" s="11">
        <f>'OddsRatio_working_3-way'!U4/(3*'OddsRatio_working_3-way'!X4^(1/3))*SIN(('OddsRatio_working_3-way'!Y4)/3)</f>
        <v>-9.0245433638024966E-2</v>
      </c>
      <c r="AJ4" s="11">
        <f>'OddsRatio_working_3-way'!U4/(3*'OddsRatio_working_3-way'!X4^(1/3))*SIN(('OddsRatio_working_3-way'!Y4+2*PI())/3)</f>
        <v>-0.40760338401604468</v>
      </c>
      <c r="AK4" s="11">
        <f>'OddsRatio_working_3-way'!U4/(3*'OddsRatio_working_3-way'!X4^(1/3))*SIN(('OddsRatio_working_3-way'!Y4+4*PI())/3)</f>
        <v>0.49784881765406958</v>
      </c>
      <c r="AL4" s="11">
        <f>'OddsRatio_working_3-way'!Z4+'OddsRatio_working_3-way'!AF4</f>
        <v>1.0455261447451596</v>
      </c>
      <c r="AM4" s="11">
        <f>'OddsRatio_working_3-way'!AA4+'OddsRatio_working_3-way'!AG4</f>
        <v>-0.67907274858472455</v>
      </c>
      <c r="AN4" s="11">
        <f>'OddsRatio_working_3-way'!AB4+'OddsRatio_working_3-way'!AH4</f>
        <v>-0.36645339616043549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1.0455261447451596</v>
      </c>
      <c r="AS4" s="11">
        <f>IF(('OddsRatio_working_3-way'!X4=0),IF(Q4&gt;0,-Q4^(1/3),(-Q4)^(1/3)),'OddsRatio_working_3-way'!AM4-'OddsRatio_working_3-way'!R4/3)</f>
        <v>-0.67907274858472455</v>
      </c>
      <c r="AT4" s="11">
        <f>IF(('OddsRatio_working_3-way'!X4=0),IF(Q4&gt;0,-Q4^(1/3),(-Q4)^(1/3)),'OddsRatio_working_3-way'!AN4-'OddsRatio_working_3-way'!R4/3)</f>
        <v>-0.36645339616043549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3.22</v>
      </c>
      <c r="D5" s="9">
        <f t="shared" si="13"/>
        <v>0.41491482844228056</v>
      </c>
      <c r="E5" s="9">
        <f t="shared" si="14"/>
        <v>0.28534212428562877</v>
      </c>
      <c r="F5" s="9">
        <f t="shared" si="15"/>
        <v>0.29974304727209089</v>
      </c>
      <c r="G5" s="9">
        <f t="shared" si="16"/>
        <v>1.0523382031978035</v>
      </c>
      <c r="H5" s="9">
        <f t="shared" si="17"/>
        <v>2.410133192285056</v>
      </c>
      <c r="I5" s="9">
        <f t="shared" si="18"/>
        <v>3.5045649236107721</v>
      </c>
      <c r="J5" s="9">
        <f t="shared" si="19"/>
        <v>3.3361908110991241</v>
      </c>
      <c r="K5" s="11">
        <f t="shared" si="20"/>
        <v>0.42735042735042739</v>
      </c>
      <c r="L5" s="11">
        <f t="shared" si="21"/>
        <v>0.29585798816568049</v>
      </c>
      <c r="M5" s="11">
        <f t="shared" si="22"/>
        <v>0.3105590062111801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-0.27800096310515676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0.23323730552956173</v>
      </c>
      <c r="Q5" s="11">
        <f>2*'OddsRatio_working_3-way'!K5*'OddsRatio_working_3-way'!L5*'OddsRatio_working_3-way'!M5</f>
        <v>7.853107930288275E-2</v>
      </c>
      <c r="R5" s="11">
        <f t="shared" si="23"/>
        <v>0</v>
      </c>
      <c r="S5" s="11">
        <f t="shared" si="24"/>
        <v>-0.83898020684675578</v>
      </c>
      <c r="T5" s="11">
        <f t="shared" si="25"/>
        <v>-0.28248491813022081</v>
      </c>
      <c r="U5" s="11">
        <f>'OddsRatio_working_3-way'!S5-'OddsRatio_working_3-way'!R5^2/3</f>
        <v>-0.83898020684675578</v>
      </c>
      <c r="V5" s="11">
        <f>'OddsRatio_working_3-way'!S5*'OddsRatio_working_3-way'!R5/3-2*'OddsRatio_working_3-way'!R5^3/27-'OddsRatio_working_3-way'!T5</f>
        <v>0.28248491813022081</v>
      </c>
      <c r="W5" s="11">
        <f>'OddsRatio_working_3-way'!V5^2+4*'OddsRatio_working_3-way'!U5^3/27</f>
        <v>-7.6908519974661638E-3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0.14789234341954938</v>
      </c>
      <c r="Y5" s="11">
        <f>IF('OddsRatio_working_3-way'!W5&gt;=0,IF('OddsRatio_working_3-way'!V5+SQRT('OddsRatio_working_3-way'!W5)&gt;0,0,PI()),ACOS('OddsRatio_working_3-way'!V5/(2*'OddsRatio_working_3-way'!X5)))</f>
        <v>0.30101635788197667</v>
      </c>
      <c r="Z5" s="11">
        <f>'OddsRatio_working_3-way'!X5^(1/3)*COS('OddsRatio_working_3-way'!Y5/3)</f>
        <v>0.52616910159890173</v>
      </c>
      <c r="AA5" s="11">
        <f>'OddsRatio_working_3-way'!X5^(1/3)*COS(('OddsRatio_working_3-way'!Y5+2*PI())/3)</f>
        <v>-0.30896056962892726</v>
      </c>
      <c r="AB5" s="11">
        <f>'OddsRatio_working_3-way'!X5^(1/3)*COS(('OddsRatio_working_3-way'!Y5+4*PI())/3)</f>
        <v>-0.21720853196997456</v>
      </c>
      <c r="AC5" s="11">
        <f>'OddsRatio_working_3-way'!X5^(1/3)*SIN('OddsRatio_working_3-way'!Y5/3)</f>
        <v>5.2973063641093124E-2</v>
      </c>
      <c r="AD5" s="11">
        <f>'OddsRatio_working_3-way'!X5^(1/3)*SIN(('OddsRatio_working_3-way'!Y5+2*PI())/3)</f>
        <v>0.42918927685053759</v>
      </c>
      <c r="AE5" s="11">
        <f>'OddsRatio_working_3-way'!X5^(1/3)*SIN(('OddsRatio_working_3-way'!Y5+4*PI())/3)</f>
        <v>-0.4821623404916307</v>
      </c>
      <c r="AF5" s="11">
        <f>-'OddsRatio_working_3-way'!U5/(3*'OddsRatio_working_3-way'!X5^(1/3))*COS(('OddsRatio_working_3-way'!Y5)/3)</f>
        <v>0.52616910159890173</v>
      </c>
      <c r="AG5" s="11">
        <f>-'OddsRatio_working_3-way'!U5/(3*'OddsRatio_working_3-way'!X5^(1/3))*COS(('OddsRatio_working_3-way'!Y5+2*PI())/3)</f>
        <v>-0.30896056962892726</v>
      </c>
      <c r="AH5" s="11">
        <f>-'OddsRatio_working_3-way'!U5/(3*'OddsRatio_working_3-way'!X5^(1/3))*COS(('OddsRatio_working_3-way'!Y5+4*PI())/3)</f>
        <v>-0.21720853196997456</v>
      </c>
      <c r="AI5" s="11">
        <f>'OddsRatio_working_3-way'!U5/(3*'OddsRatio_working_3-way'!X5^(1/3))*SIN(('OddsRatio_working_3-way'!Y5)/3)</f>
        <v>-5.2973063641093124E-2</v>
      </c>
      <c r="AJ5" s="11">
        <f>'OddsRatio_working_3-way'!U5/(3*'OddsRatio_working_3-way'!X5^(1/3))*SIN(('OddsRatio_working_3-way'!Y5+2*PI())/3)</f>
        <v>-0.42918927685053759</v>
      </c>
      <c r="AK5" s="11">
        <f>'OddsRatio_working_3-way'!U5/(3*'OddsRatio_working_3-way'!X5^(1/3))*SIN(('OddsRatio_working_3-way'!Y5+4*PI())/3)</f>
        <v>0.4821623404916307</v>
      </c>
      <c r="AL5" s="11">
        <f>'OddsRatio_working_3-way'!Z5+'OddsRatio_working_3-way'!AF5</f>
        <v>1.0523382031978035</v>
      </c>
      <c r="AM5" s="11">
        <f>'OddsRatio_working_3-way'!AA5+'OddsRatio_working_3-way'!AG5</f>
        <v>-0.61792113925785452</v>
      </c>
      <c r="AN5" s="11">
        <f>'OddsRatio_working_3-way'!AB5+'OddsRatio_working_3-way'!AH5</f>
        <v>-0.43441706393994911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1.0523382031978035</v>
      </c>
      <c r="AS5" s="11">
        <f>IF(('OddsRatio_working_3-way'!X5=0),IF(Q5&gt;0,-Q5^(1/3),(-Q5)^(1/3)),'OddsRatio_working_3-way'!AM5-'OddsRatio_working_3-way'!R5/3)</f>
        <v>-0.61792113925785452</v>
      </c>
      <c r="AT5" s="11">
        <f>IF(('OddsRatio_working_3-way'!X5=0),IF(Q5&gt;0,-Q5^(1/3),(-Q5)^(1/3)),'OddsRatio_working_3-way'!AN5-'OddsRatio_working_3-way'!R5/3)</f>
        <v>-0.43441706393994911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3.34</v>
      </c>
      <c r="D6" s="9">
        <f t="shared" si="13"/>
        <v>0.40481295346514612</v>
      </c>
      <c r="E6" s="9">
        <f t="shared" si="14"/>
        <v>0.30595758629650927</v>
      </c>
      <c r="F6" s="9">
        <f t="shared" si="15"/>
        <v>0.28922946023834445</v>
      </c>
      <c r="G6" s="9">
        <f t="shared" si="16"/>
        <v>1.0501976308531251</v>
      </c>
      <c r="H6" s="9">
        <f t="shared" si="17"/>
        <v>2.470276683194375</v>
      </c>
      <c r="I6" s="9">
        <f t="shared" si="18"/>
        <v>3.2684268826427503</v>
      </c>
      <c r="J6" s="9">
        <f t="shared" si="19"/>
        <v>3.4574624561963123</v>
      </c>
      <c r="K6" s="11">
        <f t="shared" si="20"/>
        <v>0.41666666666666669</v>
      </c>
      <c r="L6" s="11">
        <f t="shared" si="21"/>
        <v>0.31645569620253161</v>
      </c>
      <c r="M6" s="11">
        <f t="shared" si="22"/>
        <v>0.29940119760479045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-0.27935268703100113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0.23292023547841029</v>
      </c>
      <c r="Q6" s="11">
        <f>2*'OddsRatio_working_3-way'!K6*'OddsRatio_working_3-way'!L6*'OddsRatio_working_3-way'!M6</f>
        <v>7.8956012026579758E-2</v>
      </c>
      <c r="R6" s="11">
        <f t="shared" si="23"/>
        <v>0</v>
      </c>
      <c r="S6" s="11">
        <f t="shared" si="24"/>
        <v>-0.83378555600777871</v>
      </c>
      <c r="T6" s="11">
        <f t="shared" si="25"/>
        <v>-0.28263917152806062</v>
      </c>
      <c r="U6" s="11">
        <f>'OddsRatio_working_3-way'!S6-'OddsRatio_working_3-way'!R6^2/3</f>
        <v>-0.83378555600777871</v>
      </c>
      <c r="V6" s="11">
        <f>'OddsRatio_working_3-way'!S6*'OddsRatio_working_3-way'!R6/3-2*'OddsRatio_working_3-way'!R6^3/27-'OddsRatio_working_3-way'!T6</f>
        <v>0.28263917152806062</v>
      </c>
      <c r="W6" s="11">
        <f>'OddsRatio_working_3-way'!V6^2+4*'OddsRatio_working_3-way'!U6^3/27</f>
        <v>-5.9886314040522859E-3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0.14652093083082085</v>
      </c>
      <c r="Y6" s="11">
        <f>IF('OddsRatio_working_3-way'!W6&gt;=0,IF('OddsRatio_working_3-way'!V6+SQRT('OddsRatio_working_3-way'!W6)&gt;0,0,PI()),ACOS('OddsRatio_working_3-way'!V6/(2*'OddsRatio_working_3-way'!X6)))</f>
        <v>0.2672490635150846</v>
      </c>
      <c r="Z6" s="11">
        <f>'OddsRatio_working_3-way'!X6^(1/3)*COS('OddsRatio_working_3-way'!Y6/3)</f>
        <v>0.52509881542656256</v>
      </c>
      <c r="AA6" s="11">
        <f>'OddsRatio_working_3-way'!X6^(1/3)*COS(('OddsRatio_working_3-way'!Y6+2*PI())/3)</f>
        <v>-0.30316731669639263</v>
      </c>
      <c r="AB6" s="11">
        <f>'OddsRatio_working_3-way'!X6^(1/3)*COS(('OddsRatio_working_3-way'!Y6+4*PI())/3)</f>
        <v>-0.22193149873016998</v>
      </c>
      <c r="AC6" s="11">
        <f>'OddsRatio_working_3-way'!X6^(1/3)*SIN('OddsRatio_working_3-way'!Y6/3)</f>
        <v>4.6901521370638147E-2</v>
      </c>
      <c r="AD6" s="11">
        <f>'OddsRatio_working_3-way'!X6^(1/3)*SIN(('OddsRatio_working_3-way'!Y6+2*PI())/3)</f>
        <v>0.43129815297120011</v>
      </c>
      <c r="AE6" s="11">
        <f>'OddsRatio_working_3-way'!X6^(1/3)*SIN(('OddsRatio_working_3-way'!Y6+4*PI())/3)</f>
        <v>-0.47819967434183824</v>
      </c>
      <c r="AF6" s="11">
        <f>-'OddsRatio_working_3-way'!U6/(3*'OddsRatio_working_3-way'!X6^(1/3))*COS(('OddsRatio_working_3-way'!Y6)/3)</f>
        <v>0.52509881542656256</v>
      </c>
      <c r="AG6" s="11">
        <f>-'OddsRatio_working_3-way'!U6/(3*'OddsRatio_working_3-way'!X6^(1/3))*COS(('OddsRatio_working_3-way'!Y6+2*PI())/3)</f>
        <v>-0.30316731669639263</v>
      </c>
      <c r="AH6" s="11">
        <f>-'OddsRatio_working_3-way'!U6/(3*'OddsRatio_working_3-way'!X6^(1/3))*COS(('OddsRatio_working_3-way'!Y6+4*PI())/3)</f>
        <v>-0.22193149873016998</v>
      </c>
      <c r="AI6" s="11">
        <f>'OddsRatio_working_3-way'!U6/(3*'OddsRatio_working_3-way'!X6^(1/3))*SIN(('OddsRatio_working_3-way'!Y6)/3)</f>
        <v>-4.6901521370638147E-2</v>
      </c>
      <c r="AJ6" s="11">
        <f>'OddsRatio_working_3-way'!U6/(3*'OddsRatio_working_3-way'!X6^(1/3))*SIN(('OddsRatio_working_3-way'!Y6+2*PI())/3)</f>
        <v>-0.43129815297120011</v>
      </c>
      <c r="AK6" s="11">
        <f>'OddsRatio_working_3-way'!U6/(3*'OddsRatio_working_3-way'!X6^(1/3))*SIN(('OddsRatio_working_3-way'!Y6+4*PI())/3)</f>
        <v>0.47819967434183824</v>
      </c>
      <c r="AL6" s="11">
        <f>'OddsRatio_working_3-way'!Z6+'OddsRatio_working_3-way'!AF6</f>
        <v>1.0501976308531251</v>
      </c>
      <c r="AM6" s="11">
        <f>'OddsRatio_working_3-way'!AA6+'OddsRatio_working_3-way'!AG6</f>
        <v>-0.60633463339278526</v>
      </c>
      <c r="AN6" s="11">
        <f>'OddsRatio_working_3-way'!AB6+'OddsRatio_working_3-way'!AH6</f>
        <v>-0.44386299746033997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1.0501976308531251</v>
      </c>
      <c r="AS6" s="11">
        <f>IF(('OddsRatio_working_3-way'!X6=0),IF(Q6&gt;0,-Q6^(1/3),(-Q6)^(1/3)),'OddsRatio_working_3-way'!AM6-'OddsRatio_working_3-way'!R6/3)</f>
        <v>-0.60633463339278526</v>
      </c>
      <c r="AT6" s="11">
        <f>IF(('OddsRatio_working_3-way'!X6=0),IF(Q6&gt;0,-Q6^(1/3),(-Q6)^(1/3)),'OddsRatio_working_3-way'!AN6-'OddsRatio_working_3-way'!R6/3)</f>
        <v>-0.44386299746033997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2.19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3.63</v>
      </c>
      <c r="D7" s="9">
        <f t="shared" si="13"/>
        <v>0.4439982915832556</v>
      </c>
      <c r="E7" s="9">
        <f t="shared" si="14"/>
        <v>0.29058088194035464</v>
      </c>
      <c r="F7" s="9">
        <f t="shared" si="15"/>
        <v>0.26542082647638987</v>
      </c>
      <c r="G7" s="9">
        <f t="shared" si="16"/>
        <v>1.0523200995538384</v>
      </c>
      <c r="H7" s="9">
        <f t="shared" si="17"/>
        <v>2.2522609184690672</v>
      </c>
      <c r="I7" s="9">
        <f t="shared" si="18"/>
        <v>3.4413826309649047</v>
      </c>
      <c r="J7" s="9">
        <f t="shared" si="19"/>
        <v>3.7676018618265945</v>
      </c>
      <c r="K7" s="11">
        <f t="shared" si="20"/>
        <v>0.45662100456621008</v>
      </c>
      <c r="L7" s="11">
        <f t="shared" si="21"/>
        <v>0.30120481927710846</v>
      </c>
      <c r="M7" s="11">
        <f t="shared" si="22"/>
        <v>0.27548209366391185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-0.27510714581788409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0.232637406488477</v>
      </c>
      <c r="Q7" s="11">
        <f>2*'OddsRatio_working_3-way'!K7*'OddsRatio_working_3-way'!L7*'OddsRatio_working_3-way'!M7</f>
        <v>7.577765683663748E-2</v>
      </c>
      <c r="R7" s="11">
        <f t="shared" si="23"/>
        <v>0</v>
      </c>
      <c r="S7" s="11">
        <f t="shared" si="24"/>
        <v>-0.84562473212701905</v>
      </c>
      <c r="T7" s="11">
        <f t="shared" si="25"/>
        <v>-0.27544779548111376</v>
      </c>
      <c r="U7" s="11">
        <f>'OddsRatio_working_3-way'!S7-'OddsRatio_working_3-way'!R7^2/3</f>
        <v>-0.84562473212701905</v>
      </c>
      <c r="V7" s="11">
        <f>'OddsRatio_working_3-way'!S7*'OddsRatio_working_3-way'!R7/3-2*'OddsRatio_working_3-way'!R7^3/27-'OddsRatio_working_3-way'!T7</f>
        <v>0.27544779548111376</v>
      </c>
      <c r="W7" s="11">
        <f>'OddsRatio_working_3-way'!V7^2+4*'OddsRatio_working_3-way'!U7^3/27</f>
        <v>-1.3712265698008694E-2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0.14965272611400549</v>
      </c>
      <c r="Y7" s="11">
        <f>IF('OddsRatio_working_3-way'!W7&gt;=0,IF('OddsRatio_working_3-way'!V7+SQRT('OddsRatio_working_3-way'!W7)&gt;0,0,PI()),ACOS('OddsRatio_working_3-way'!V7/(2*'OddsRatio_working_3-way'!X7)))</f>
        <v>0.40197541126348191</v>
      </c>
      <c r="Z7" s="11">
        <f>'OddsRatio_working_3-way'!X7^(1/3)*COS('OddsRatio_working_3-way'!Y7/3)</f>
        <v>0.52616004977691921</v>
      </c>
      <c r="AA7" s="11">
        <f>'OddsRatio_working_3-way'!X7^(1/3)*COS(('OddsRatio_working_3-way'!Y7+2*PI())/3)</f>
        <v>-0.32450383579121261</v>
      </c>
      <c r="AB7" s="11">
        <f>'OddsRatio_working_3-way'!X7^(1/3)*COS(('OddsRatio_working_3-way'!Y7+4*PI())/3)</f>
        <v>-0.20165621398570671</v>
      </c>
      <c r="AC7" s="11">
        <f>'OddsRatio_working_3-way'!X7^(1/3)*SIN('OddsRatio_working_3-way'!Y7/3)</f>
        <v>7.0926107518714296E-2</v>
      </c>
      <c r="AD7" s="11">
        <f>'OddsRatio_working_3-way'!X7^(1/3)*SIN(('OddsRatio_working_3-way'!Y7+2*PI())/3)</f>
        <v>0.42020491580393965</v>
      </c>
      <c r="AE7" s="11">
        <f>'OddsRatio_working_3-way'!X7^(1/3)*SIN(('OddsRatio_working_3-way'!Y7+4*PI())/3)</f>
        <v>-0.49113102332265385</v>
      </c>
      <c r="AF7" s="11">
        <f>-'OddsRatio_working_3-way'!U7/(3*'OddsRatio_working_3-way'!X7^(1/3))*COS(('OddsRatio_working_3-way'!Y7)/3)</f>
        <v>0.52616004977691921</v>
      </c>
      <c r="AG7" s="11">
        <f>-'OddsRatio_working_3-way'!U7/(3*'OddsRatio_working_3-way'!X7^(1/3))*COS(('OddsRatio_working_3-way'!Y7+2*PI())/3)</f>
        <v>-0.32450383579121261</v>
      </c>
      <c r="AH7" s="11">
        <f>-'OddsRatio_working_3-way'!U7/(3*'OddsRatio_working_3-way'!X7^(1/3))*COS(('OddsRatio_working_3-way'!Y7+4*PI())/3)</f>
        <v>-0.20165621398570671</v>
      </c>
      <c r="AI7" s="11">
        <f>'OddsRatio_working_3-way'!U7/(3*'OddsRatio_working_3-way'!X7^(1/3))*SIN(('OddsRatio_working_3-way'!Y7)/3)</f>
        <v>-7.0926107518714296E-2</v>
      </c>
      <c r="AJ7" s="11">
        <f>'OddsRatio_working_3-way'!U7/(3*'OddsRatio_working_3-way'!X7^(1/3))*SIN(('OddsRatio_working_3-way'!Y7+2*PI())/3)</f>
        <v>-0.42020491580393965</v>
      </c>
      <c r="AK7" s="11">
        <f>'OddsRatio_working_3-way'!U7/(3*'OddsRatio_working_3-way'!X7^(1/3))*SIN(('OddsRatio_working_3-way'!Y7+4*PI())/3)</f>
        <v>0.49113102332265385</v>
      </c>
      <c r="AL7" s="11">
        <f>'OddsRatio_working_3-way'!Z7+'OddsRatio_working_3-way'!AF7</f>
        <v>1.0523200995538384</v>
      </c>
      <c r="AM7" s="11">
        <f>'OddsRatio_working_3-way'!AA7+'OddsRatio_working_3-way'!AG7</f>
        <v>-0.64900767158242523</v>
      </c>
      <c r="AN7" s="11">
        <f>'OddsRatio_working_3-way'!AB7+'OddsRatio_working_3-way'!AH7</f>
        <v>-0.40331242797141342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1.0523200995538384</v>
      </c>
      <c r="AS7" s="11">
        <f>IF(('OddsRatio_working_3-way'!X7=0),IF(Q7&gt;0,-Q7^(1/3),(-Q7)^(1/3)),'OddsRatio_working_3-way'!AM7-'OddsRatio_working_3-way'!R7/3)</f>
        <v>-0.64900767158242523</v>
      </c>
      <c r="AT7" s="11">
        <f>IF(('OddsRatio_working_3-way'!X7=0),IF(Q7&gt;0,-Q7^(1/3),(-Q7)^(1/3)),'OddsRatio_working_3-way'!AN7-'OddsRatio_working_3-way'!R7/3)</f>
        <v>-0.40331242797141342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4.45</v>
      </c>
      <c r="D8" s="9">
        <f t="shared" si="13"/>
        <v>0.50372376207792724</v>
      </c>
      <c r="E8" s="9">
        <f t="shared" si="14"/>
        <v>0.28144562444104465</v>
      </c>
      <c r="F8" s="9">
        <f t="shared" si="15"/>
        <v>0.21483061348102811</v>
      </c>
      <c r="G8" s="9">
        <f t="shared" si="16"/>
        <v>1.0593710353384398</v>
      </c>
      <c r="H8" s="9">
        <f t="shared" si="17"/>
        <v>1.9852150628647487</v>
      </c>
      <c r="I8" s="9">
        <f t="shared" si="18"/>
        <v>3.5530841951656398</v>
      </c>
      <c r="J8" s="9">
        <f t="shared" si="19"/>
        <v>4.6548300719176181</v>
      </c>
      <c r="K8" s="11">
        <f t="shared" si="20"/>
        <v>0.5181347150259068</v>
      </c>
      <c r="L8" s="11">
        <f t="shared" si="21"/>
        <v>0.29325513196480935</v>
      </c>
      <c r="M8" s="11">
        <f t="shared" si="22"/>
        <v>0.2247191011235955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-0.26402642010722588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0.23184518205053922</v>
      </c>
      <c r="Q8" s="11">
        <f>2*'OddsRatio_working_3-way'!K8*'OddsRatio_working_3-way'!L8*'OddsRatio_working_3-way'!M8</f>
        <v>6.8290186170998274E-2</v>
      </c>
      <c r="R8" s="11">
        <f t="shared" si="23"/>
        <v>0</v>
      </c>
      <c r="S8" s="11">
        <f t="shared" si="24"/>
        <v>-0.87811356892383241</v>
      </c>
      <c r="T8" s="11">
        <f t="shared" si="25"/>
        <v>-0.25864906301143803</v>
      </c>
      <c r="U8" s="11">
        <f>'OddsRatio_working_3-way'!S8-'OddsRatio_working_3-way'!R8^2/3</f>
        <v>-0.87811356892383241</v>
      </c>
      <c r="V8" s="11">
        <f>'OddsRatio_working_3-way'!S8*'OddsRatio_working_3-way'!R8/3-2*'OddsRatio_working_3-way'!R8^3/27-'OddsRatio_working_3-way'!T8</f>
        <v>0.25864906301143803</v>
      </c>
      <c r="W8" s="11">
        <f>'OddsRatio_working_3-way'!V8^2+4*'OddsRatio_working_3-way'!U8^3/27</f>
        <v>-3.3411600184545684E-2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0.15835951027743844</v>
      </c>
      <c r="Y8" s="11">
        <f>IF('OddsRatio_working_3-way'!W8&gt;=0,IF('OddsRatio_working_3-way'!V8+SQRT('OddsRatio_working_3-way'!W8)&gt;0,0,PI()),ACOS('OddsRatio_working_3-way'!V8/(2*'OddsRatio_working_3-way'!X8)))</f>
        <v>0.61521133114392823</v>
      </c>
      <c r="Z8" s="11">
        <f>'OddsRatio_working_3-way'!X8^(1/3)*COS('OddsRatio_working_3-way'!Y8/3)</f>
        <v>0.5296855176692199</v>
      </c>
      <c r="AA8" s="11">
        <f>'OddsRatio_working_3-way'!X8^(1/3)*COS(('OddsRatio_working_3-way'!Y8+2*PI())/3)</f>
        <v>-0.36025413923326094</v>
      </c>
      <c r="AB8" s="11">
        <f>'OddsRatio_working_3-way'!X8^(1/3)*COS(('OddsRatio_working_3-way'!Y8+4*PI())/3)</f>
        <v>-0.16943137843595907</v>
      </c>
      <c r="AC8" s="11">
        <f>'OddsRatio_working_3-way'!X8^(1/3)*SIN('OddsRatio_working_3-way'!Y8/3)</f>
        <v>0.1101715723138299</v>
      </c>
      <c r="AD8" s="11">
        <f>'OddsRatio_working_3-way'!X8^(1/3)*SIN(('OddsRatio_working_3-way'!Y8+2*PI())/3)</f>
        <v>0.40363532816134057</v>
      </c>
      <c r="AE8" s="11">
        <f>'OddsRatio_working_3-way'!X8^(1/3)*SIN(('OddsRatio_working_3-way'!Y8+4*PI())/3)</f>
        <v>-0.51380690047517041</v>
      </c>
      <c r="AF8" s="11">
        <f>-'OddsRatio_working_3-way'!U8/(3*'OddsRatio_working_3-way'!X8^(1/3))*COS(('OddsRatio_working_3-way'!Y8)/3)</f>
        <v>0.5296855176692199</v>
      </c>
      <c r="AG8" s="11">
        <f>-'OddsRatio_working_3-way'!U8/(3*'OddsRatio_working_3-way'!X8^(1/3))*COS(('OddsRatio_working_3-way'!Y8+2*PI())/3)</f>
        <v>-0.36025413923326094</v>
      </c>
      <c r="AH8" s="11">
        <f>-'OddsRatio_working_3-way'!U8/(3*'OddsRatio_working_3-way'!X8^(1/3))*COS(('OddsRatio_working_3-way'!Y8+4*PI())/3)</f>
        <v>-0.16943137843595907</v>
      </c>
      <c r="AI8" s="11">
        <f>'OddsRatio_working_3-way'!U8/(3*'OddsRatio_working_3-way'!X8^(1/3))*SIN(('OddsRatio_working_3-way'!Y8)/3)</f>
        <v>-0.1101715723138299</v>
      </c>
      <c r="AJ8" s="11">
        <f>'OddsRatio_working_3-way'!U8/(3*'OddsRatio_working_3-way'!X8^(1/3))*SIN(('OddsRatio_working_3-way'!Y8+2*PI())/3)</f>
        <v>-0.40363532816134057</v>
      </c>
      <c r="AK8" s="11">
        <f>'OddsRatio_working_3-way'!U8/(3*'OddsRatio_working_3-way'!X8^(1/3))*SIN(('OddsRatio_working_3-way'!Y8+4*PI())/3)</f>
        <v>0.51380690047517041</v>
      </c>
      <c r="AL8" s="11">
        <f>'OddsRatio_working_3-way'!Z8+'OddsRatio_working_3-way'!AF8</f>
        <v>1.0593710353384398</v>
      </c>
      <c r="AM8" s="11">
        <f>'OddsRatio_working_3-way'!AA8+'OddsRatio_working_3-way'!AG8</f>
        <v>-0.72050827846652188</v>
      </c>
      <c r="AN8" s="11">
        <f>'OddsRatio_working_3-way'!AB8+'OddsRatio_working_3-way'!AH8</f>
        <v>-0.33886275687191814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1.0593710353384398</v>
      </c>
      <c r="AS8" s="11">
        <f>IF(('OddsRatio_working_3-way'!X8=0),IF(Q8&gt;0,-Q8^(1/3),(-Q8)^(1/3)),'OddsRatio_working_3-way'!AM8-'OddsRatio_working_3-way'!R8/3)</f>
        <v>-0.72050827846652188</v>
      </c>
      <c r="AT8" s="11">
        <f>IF(('OddsRatio_working_3-way'!X8=0),IF(Q8&gt;0,-Q8^(1/3),(-Q8)^(1/3)),'OddsRatio_working_3-way'!AN8-'OddsRatio_working_3-way'!R8/3)</f>
        <v>-0.33886275687191814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6.11</v>
      </c>
      <c r="B9" s="4">
        <f>IF('True_Odds_Calculator_3-way'!B10="","",'True_Odds_Calculator_3-way'!B10)</f>
        <v>4.33</v>
      </c>
      <c r="C9" s="4">
        <f>IF('True_Odds_Calculator_3-way'!C10="","",'True_Odds_Calculator_3-way'!C10)</f>
        <v>1.54</v>
      </c>
      <c r="D9" s="9">
        <f t="shared" si="13"/>
        <v>0.15277032212386063</v>
      </c>
      <c r="E9" s="9">
        <f t="shared" si="14"/>
        <v>0.21673272155288542</v>
      </c>
      <c r="F9" s="9">
        <f t="shared" si="15"/>
        <v>0.63049695632325409</v>
      </c>
      <c r="G9" s="9">
        <f t="shared" si="16"/>
        <v>1.0852786660350775</v>
      </c>
      <c r="H9" s="9">
        <f t="shared" si="17"/>
        <v>6.5457739834392461</v>
      </c>
      <c r="I9" s="9">
        <f t="shared" si="18"/>
        <v>4.6139779578968092</v>
      </c>
      <c r="J9" s="9">
        <f t="shared" si="19"/>
        <v>1.5860504796589419</v>
      </c>
      <c r="K9" s="11">
        <f t="shared" si="20"/>
        <v>0.16366612111292961</v>
      </c>
      <c r="L9" s="11">
        <f t="shared" si="21"/>
        <v>0.23094688221709006</v>
      </c>
      <c r="M9" s="11">
        <f t="shared" si="22"/>
        <v>0.64935064935064934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-0.22553246468533195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0.22040757139769468</v>
      </c>
      <c r="Q9" s="11">
        <f>2*'OddsRatio_working_3-way'!K9*'OddsRatio_working_3-way'!L9*'OddsRatio_working_3-way'!M9</f>
        <v>4.9088545968306169E-2</v>
      </c>
      <c r="R9" s="11">
        <f t="shared" si="23"/>
        <v>0</v>
      </c>
      <c r="S9" s="11">
        <f t="shared" si="24"/>
        <v>-0.97727647194922629</v>
      </c>
      <c r="T9" s="11">
        <f t="shared" si="25"/>
        <v>-0.21765622983278984</v>
      </c>
      <c r="U9" s="11">
        <f>'OddsRatio_working_3-way'!S9-'OddsRatio_working_3-way'!R9^2/3</f>
        <v>-0.97727647194922629</v>
      </c>
      <c r="V9" s="11">
        <f>'OddsRatio_working_3-way'!S9*'OddsRatio_working_3-way'!R9/3-2*'OddsRatio_working_3-way'!R9^3/27-'OddsRatio_working_3-way'!T9</f>
        <v>0.21765622983278984</v>
      </c>
      <c r="W9" s="11">
        <f>'OddsRatio_working_3-way'!V9^2+4*'OddsRatio_working_3-way'!U9^3/27</f>
        <v>-9.0902322435254715E-2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0.18592777954106196</v>
      </c>
      <c r="Y9" s="11">
        <f>IF('OddsRatio_working_3-way'!W9&gt;=0,IF('OddsRatio_working_3-way'!V9+SQRT('OddsRatio_working_3-way'!W9)&gt;0,0,PI()),ACOS('OddsRatio_working_3-way'!V9/(2*'OddsRatio_working_3-way'!X9)))</f>
        <v>0.94551590326071711</v>
      </c>
      <c r="Z9" s="11">
        <f>'OddsRatio_working_3-way'!X9^(1/3)*COS('OddsRatio_working_3-way'!Y9/3)</f>
        <v>0.54263933301753875</v>
      </c>
      <c r="AA9" s="11">
        <f>'OddsRatio_working_3-way'!X9^(1/3)*COS(('OddsRatio_working_3-way'!Y9+2*PI())/3)</f>
        <v>-0.42453857423238256</v>
      </c>
      <c r="AB9" s="11">
        <f>'OddsRatio_working_3-way'!X9^(1/3)*COS(('OddsRatio_working_3-way'!Y9+4*PI())/3)</f>
        <v>-0.1181007587851563</v>
      </c>
      <c r="AC9" s="11">
        <f>'OddsRatio_working_3-way'!X9^(1/3)*SIN('OddsRatio_working_3-way'!Y9/3)</f>
        <v>0.17692195523833695</v>
      </c>
      <c r="AD9" s="11">
        <f>'OddsRatio_working_3-way'!X9^(1/3)*SIN(('OddsRatio_working_3-way'!Y9+2*PI())/3)</f>
        <v>0.38147846986666395</v>
      </c>
      <c r="AE9" s="11">
        <f>'OddsRatio_working_3-way'!X9^(1/3)*SIN(('OddsRatio_working_3-way'!Y9+4*PI())/3)</f>
        <v>-0.55840042510500087</v>
      </c>
      <c r="AF9" s="11">
        <f>-'OddsRatio_working_3-way'!U9/(3*'OddsRatio_working_3-way'!X9^(1/3))*COS(('OddsRatio_working_3-way'!Y9)/3)</f>
        <v>0.54263933301753886</v>
      </c>
      <c r="AG9" s="11">
        <f>-'OddsRatio_working_3-way'!U9/(3*'OddsRatio_working_3-way'!X9^(1/3))*COS(('OddsRatio_working_3-way'!Y9+2*PI())/3)</f>
        <v>-0.42453857423238262</v>
      </c>
      <c r="AH9" s="11">
        <f>-'OddsRatio_working_3-way'!U9/(3*'OddsRatio_working_3-way'!X9^(1/3))*COS(('OddsRatio_working_3-way'!Y9+4*PI())/3)</f>
        <v>-0.11810075878515633</v>
      </c>
      <c r="AI9" s="11">
        <f>'OddsRatio_working_3-way'!U9/(3*'OddsRatio_working_3-way'!X9^(1/3))*SIN(('OddsRatio_working_3-way'!Y9)/3)</f>
        <v>-0.17692195523833698</v>
      </c>
      <c r="AJ9" s="11">
        <f>'OddsRatio_working_3-way'!U9/(3*'OddsRatio_working_3-way'!X9^(1/3))*SIN(('OddsRatio_working_3-way'!Y9+2*PI())/3)</f>
        <v>-0.38147846986666401</v>
      </c>
      <c r="AK9" s="11">
        <f>'OddsRatio_working_3-way'!U9/(3*'OddsRatio_working_3-way'!X9^(1/3))*SIN(('OddsRatio_working_3-way'!Y9+4*PI())/3)</f>
        <v>0.55840042510500099</v>
      </c>
      <c r="AL9" s="11">
        <f>'OddsRatio_working_3-way'!Z9+'OddsRatio_working_3-way'!AF9</f>
        <v>1.0852786660350775</v>
      </c>
      <c r="AM9" s="11">
        <f>'OddsRatio_working_3-way'!AA9+'OddsRatio_working_3-way'!AG9</f>
        <v>-0.84907714846476523</v>
      </c>
      <c r="AN9" s="11">
        <f>'OddsRatio_working_3-way'!AB9+'OddsRatio_working_3-way'!AH9</f>
        <v>-0.23620151757031263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1.0852786660350775</v>
      </c>
      <c r="AS9" s="11">
        <f>IF(('OddsRatio_working_3-way'!X9=0),IF(Q9&gt;0,-Q9^(1/3),(-Q9)^(1/3)),'OddsRatio_working_3-way'!AM9-'OddsRatio_working_3-way'!R9/3)</f>
        <v>-0.84907714846476523</v>
      </c>
      <c r="AT9" s="11">
        <f>IF(('OddsRatio_working_3-way'!X9=0),IF(Q9&gt;0,-Q9^(1/3),(-Q9)^(1/3)),'OddsRatio_working_3-way'!AN9-'OddsRatio_working_3-way'!R9/3)</f>
        <v>-0.23620151757031263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1.52</v>
      </c>
      <c r="B10" s="4">
        <f>IF('True_Odds_Calculator_3-way'!B11="","",'True_Odds_Calculator_3-way'!B11)</f>
        <v>4.28</v>
      </c>
      <c r="C10" s="4">
        <f>IF('True_Odds_Calculator_3-way'!C11="","",'True_Odds_Calculator_3-way'!C11)</f>
        <v>6.79</v>
      </c>
      <c r="D10" s="9">
        <f t="shared" si="13"/>
        <v>0.6410815133518315</v>
      </c>
      <c r="E10" s="9">
        <f t="shared" si="14"/>
        <v>0.22067990972845183</v>
      </c>
      <c r="F10" s="9">
        <f t="shared" si="15"/>
        <v>0.13823857691971678</v>
      </c>
      <c r="G10" s="9">
        <f t="shared" si="16"/>
        <v>1.0766616172255496</v>
      </c>
      <c r="H10" s="9">
        <f t="shared" si="17"/>
        <v>1.5598640409572857</v>
      </c>
      <c r="I10" s="9">
        <f t="shared" si="18"/>
        <v>4.5314501044998021</v>
      </c>
      <c r="J10" s="9">
        <f t="shared" si="19"/>
        <v>7.2338707637359319</v>
      </c>
      <c r="K10" s="11">
        <f t="shared" si="20"/>
        <v>0.65789473684210531</v>
      </c>
      <c r="L10" s="11">
        <f t="shared" si="21"/>
        <v>0.23364485981308411</v>
      </c>
      <c r="M10" s="11">
        <f t="shared" si="22"/>
        <v>0.14727540500736377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-0.22356232618350969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0.21710082606071979</v>
      </c>
      <c r="Q10" s="11">
        <f>2*'OddsRatio_working_3-way'!K10*'OddsRatio_working_3-way'!L10*'OddsRatio_working_3-way'!M10</f>
        <v>4.5276501785343023E-2</v>
      </c>
      <c r="R10" s="11">
        <f t="shared" si="23"/>
        <v>0</v>
      </c>
      <c r="S10" s="11">
        <f t="shared" si="24"/>
        <v>-0.97109754477377364</v>
      </c>
      <c r="T10" s="11">
        <f t="shared" si="25"/>
        <v>-0.20252294990068273</v>
      </c>
      <c r="U10" s="11">
        <f>'OddsRatio_working_3-way'!S10-'OddsRatio_working_3-way'!R10^2/3</f>
        <v>-0.97109754477377364</v>
      </c>
      <c r="V10" s="11">
        <f>'OddsRatio_working_3-way'!S10*'OddsRatio_working_3-way'!R10/3-2*'OddsRatio_working_3-way'!R10^3/27-'OddsRatio_working_3-way'!T10</f>
        <v>0.20252294990068273</v>
      </c>
      <c r="W10" s="11">
        <f>'OddsRatio_working_3-way'!V10^2+4*'OddsRatio_working_3-way'!U10^3/27</f>
        <v>-9.4654757927113975E-2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0.18416724950679234</v>
      </c>
      <c r="Y10" s="11">
        <f>IF('OddsRatio_working_3-way'!W10&gt;=0,IF('OddsRatio_working_3-way'!V10+SQRT('OddsRatio_working_3-way'!W10)&gt;0,0,PI()),ACOS('OddsRatio_working_3-way'!V10/(2*'OddsRatio_working_3-way'!X10)))</f>
        <v>0.98863045242837433</v>
      </c>
      <c r="Z10" s="11">
        <f>'OddsRatio_working_3-way'!X10^(1/3)*COS('OddsRatio_working_3-way'!Y10/3)</f>
        <v>0.53833080861277482</v>
      </c>
      <c r="AA10" s="11">
        <f>'OddsRatio_working_3-way'!X10^(1/3)*COS(('OddsRatio_working_3-way'!Y10+2*PI())/3)</f>
        <v>-0.42861552681239368</v>
      </c>
      <c r="AB10" s="11">
        <f>'OddsRatio_working_3-way'!X10^(1/3)*COS(('OddsRatio_working_3-way'!Y10+4*PI())/3)</f>
        <v>-0.10971528180038126</v>
      </c>
      <c r="AC10" s="11">
        <f>'OddsRatio_working_3-way'!X10^(1/3)*SIN('OddsRatio_working_3-way'!Y10/3)</f>
        <v>0.18411714230232301</v>
      </c>
      <c r="AD10" s="11">
        <f>'OddsRatio_working_3-way'!X10^(1/3)*SIN(('OddsRatio_working_3-way'!Y10+2*PI())/3)</f>
        <v>0.37414958474732013</v>
      </c>
      <c r="AE10" s="11">
        <f>'OddsRatio_working_3-way'!X10^(1/3)*SIN(('OddsRatio_working_3-way'!Y10+4*PI())/3)</f>
        <v>-0.5582667270496432</v>
      </c>
      <c r="AF10" s="11">
        <f>-'OddsRatio_working_3-way'!U10/(3*'OddsRatio_working_3-way'!X10^(1/3))*COS(('OddsRatio_working_3-way'!Y10)/3)</f>
        <v>0.53833080861277482</v>
      </c>
      <c r="AG10" s="11">
        <f>-'OddsRatio_working_3-way'!U10/(3*'OddsRatio_working_3-way'!X10^(1/3))*COS(('OddsRatio_working_3-way'!Y10+2*PI())/3)</f>
        <v>-0.42861552681239368</v>
      </c>
      <c r="AH10" s="11">
        <f>-'OddsRatio_working_3-way'!U10/(3*'OddsRatio_working_3-way'!X10^(1/3))*COS(('OddsRatio_working_3-way'!Y10+4*PI())/3)</f>
        <v>-0.10971528180038126</v>
      </c>
      <c r="AI10" s="11">
        <f>'OddsRatio_working_3-way'!U10/(3*'OddsRatio_working_3-way'!X10^(1/3))*SIN(('OddsRatio_working_3-way'!Y10)/3)</f>
        <v>-0.18411714230232301</v>
      </c>
      <c r="AJ10" s="11">
        <f>'OddsRatio_working_3-way'!U10/(3*'OddsRatio_working_3-way'!X10^(1/3))*SIN(('OddsRatio_working_3-way'!Y10+2*PI())/3)</f>
        <v>-0.37414958474732013</v>
      </c>
      <c r="AK10" s="11">
        <f>'OddsRatio_working_3-way'!U10/(3*'OddsRatio_working_3-way'!X10^(1/3))*SIN(('OddsRatio_working_3-way'!Y10+4*PI())/3)</f>
        <v>0.5582667270496432</v>
      </c>
      <c r="AL10" s="11">
        <f>'OddsRatio_working_3-way'!Z10+'OddsRatio_working_3-way'!AF10</f>
        <v>1.0766616172255496</v>
      </c>
      <c r="AM10" s="11">
        <f>'OddsRatio_working_3-way'!AA10+'OddsRatio_working_3-way'!AG10</f>
        <v>-0.85723105362478735</v>
      </c>
      <c r="AN10" s="11">
        <f>'OddsRatio_working_3-way'!AB10+'OddsRatio_working_3-way'!AH10</f>
        <v>-0.21943056360076252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1.0766616172255496</v>
      </c>
      <c r="AS10" s="11">
        <f>IF(('OddsRatio_working_3-way'!X10=0),IF(Q10&gt;0,-Q10^(1/3),(-Q10)^(1/3)),'OddsRatio_working_3-way'!AM10-'OddsRatio_working_3-way'!R10/3)</f>
        <v>-0.85723105362478735</v>
      </c>
      <c r="AT10" s="11">
        <f>IF(('OddsRatio_working_3-way'!X10=0),IF(Q10&gt;0,-Q10^(1/3),(-Q10)^(1/3)),'OddsRatio_working_3-way'!AN10-'OddsRatio_working_3-way'!R10/3)</f>
        <v>-0.21943056360076252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3.04</v>
      </c>
      <c r="B11" s="4">
        <f>IF('True_Odds_Calculator_3-way'!B12="","",'True_Odds_Calculator_3-way'!B12)</f>
        <v>3.33</v>
      </c>
      <c r="C11" s="4">
        <f>IF('True_Odds_Calculator_3-way'!C12="","",'True_Odds_Calculator_3-way'!C12)</f>
        <v>2.4700000000000002</v>
      </c>
      <c r="D11" s="9">
        <f t="shared" si="13"/>
        <v>0.31775137219149696</v>
      </c>
      <c r="E11" s="9">
        <f t="shared" si="14"/>
        <v>0.28965846253765559</v>
      </c>
      <c r="F11" s="9">
        <f t="shared" si="15"/>
        <v>0.39259016527084739</v>
      </c>
      <c r="G11" s="9">
        <f t="shared" si="16"/>
        <v>1.0525071837152016</v>
      </c>
      <c r="H11" s="9">
        <f t="shared" si="17"/>
        <v>3.1471146547790112</v>
      </c>
      <c r="I11" s="9">
        <f t="shared" si="18"/>
        <v>3.4523417380564188</v>
      </c>
      <c r="J11" s="9">
        <f t="shared" si="19"/>
        <v>2.5471855600613464</v>
      </c>
      <c r="K11" s="11">
        <f t="shared" si="20"/>
        <v>0.32894736842105265</v>
      </c>
      <c r="L11" s="11">
        <f t="shared" si="21"/>
        <v>0.3003003003003003</v>
      </c>
      <c r="M11" s="11">
        <f t="shared" si="22"/>
        <v>0.40485829959514169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-0.2794400516007165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0.23355979034649399</v>
      </c>
      <c r="Q11" s="11">
        <f>2*'OddsRatio_working_3-way'!K11*'OddsRatio_working_3-way'!L11*'OddsRatio_working_3-way'!M11</f>
        <v>7.9986229570717104E-2</v>
      </c>
      <c r="R11" s="11">
        <f t="shared" si="23"/>
        <v>0</v>
      </c>
      <c r="S11" s="11">
        <f t="shared" si="24"/>
        <v>-0.83581358151271945</v>
      </c>
      <c r="T11" s="11">
        <f t="shared" si="25"/>
        <v>-0.28623752791531482</v>
      </c>
      <c r="U11" s="11">
        <f>'OddsRatio_working_3-way'!S11-'OddsRatio_working_3-way'!R11^2/3</f>
        <v>-0.83581358151271945</v>
      </c>
      <c r="V11" s="11">
        <f>'OddsRatio_working_3-way'!S11*'OddsRatio_working_3-way'!R11/3-2*'OddsRatio_working_3-way'!R11^3/27-'OddsRatio_working_3-way'!T11</f>
        <v>0.28623752791531482</v>
      </c>
      <c r="W11" s="11">
        <f>'OddsRatio_working_3-way'!V11^2+4*'OddsRatio_working_3-way'!U11^3/27</f>
        <v>-4.5697489826935223E-3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0.14705583239858608</v>
      </c>
      <c r="Y11" s="11">
        <f>IF('OddsRatio_working_3-way'!W11&gt;=0,IF('OddsRatio_working_3-way'!V11+SQRT('OddsRatio_working_3-way'!W11)&gt;0,0,PI()),ACOS('OddsRatio_working_3-way'!V11/(2*'OddsRatio_working_3-way'!X11)))</f>
        <v>0.23191779727076356</v>
      </c>
      <c r="Z11" s="11">
        <f>'OddsRatio_working_3-way'!X11^(1/3)*COS('OddsRatio_working_3-way'!Y11/3)</f>
        <v>0.52625359185760068</v>
      </c>
      <c r="AA11" s="11">
        <f>'OddsRatio_working_3-way'!X11^(1/3)*COS(('OddsRatio_working_3-way'!Y11+2*PI())/3)</f>
        <v>-0.29842924868934162</v>
      </c>
      <c r="AB11" s="11">
        <f>'OddsRatio_working_3-way'!X11^(1/3)*COS(('OddsRatio_working_3-way'!Y11+4*PI())/3)</f>
        <v>-0.22782434316825909</v>
      </c>
      <c r="AC11" s="11">
        <f>'OddsRatio_working_3-way'!X11^(1/3)*SIN('OddsRatio_working_3-way'!Y11/3)</f>
        <v>4.0763761208705188E-2</v>
      </c>
      <c r="AD11" s="11">
        <f>'OddsRatio_working_3-way'!X11^(1/3)*SIN(('OddsRatio_working_3-way'!Y11+2*PI())/3)</f>
        <v>0.43536709877713714</v>
      </c>
      <c r="AE11" s="11">
        <f>'OddsRatio_working_3-way'!X11^(1/3)*SIN(('OddsRatio_working_3-way'!Y11+4*PI())/3)</f>
        <v>-0.47613085998584226</v>
      </c>
      <c r="AF11" s="11">
        <f>-'OddsRatio_working_3-way'!U11/(3*'OddsRatio_working_3-way'!X11^(1/3))*COS(('OddsRatio_working_3-way'!Y11)/3)</f>
        <v>0.52625359185760079</v>
      </c>
      <c r="AG11" s="11">
        <f>-'OddsRatio_working_3-way'!U11/(3*'OddsRatio_working_3-way'!X11^(1/3))*COS(('OddsRatio_working_3-way'!Y11+2*PI())/3)</f>
        <v>-0.29842924868934168</v>
      </c>
      <c r="AH11" s="11">
        <f>-'OddsRatio_working_3-way'!U11/(3*'OddsRatio_working_3-way'!X11^(1/3))*COS(('OddsRatio_working_3-way'!Y11+4*PI())/3)</f>
        <v>-0.22782434316825911</v>
      </c>
      <c r="AI11" s="11">
        <f>'OddsRatio_working_3-way'!U11/(3*'OddsRatio_working_3-way'!X11^(1/3))*SIN(('OddsRatio_working_3-way'!Y11)/3)</f>
        <v>-4.0763761208705195E-2</v>
      </c>
      <c r="AJ11" s="11">
        <f>'OddsRatio_working_3-way'!U11/(3*'OddsRatio_working_3-way'!X11^(1/3))*SIN(('OddsRatio_working_3-way'!Y11+2*PI())/3)</f>
        <v>-0.43536709877713725</v>
      </c>
      <c r="AK11" s="11">
        <f>'OddsRatio_working_3-way'!U11/(3*'OddsRatio_working_3-way'!X11^(1/3))*SIN(('OddsRatio_working_3-way'!Y11+4*PI())/3)</f>
        <v>0.47613085998584237</v>
      </c>
      <c r="AL11" s="11">
        <f>'OddsRatio_working_3-way'!Z11+'OddsRatio_working_3-way'!AF11</f>
        <v>1.0525071837152016</v>
      </c>
      <c r="AM11" s="11">
        <f>'OddsRatio_working_3-way'!AA11+'OddsRatio_working_3-way'!AG11</f>
        <v>-0.59685849737868324</v>
      </c>
      <c r="AN11" s="11">
        <f>'OddsRatio_working_3-way'!AB11+'OddsRatio_working_3-way'!AH11</f>
        <v>-0.45564868633651823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1.0525071837152016</v>
      </c>
      <c r="AS11" s="11">
        <f>IF(('OddsRatio_working_3-way'!X11=0),IF(Q11&gt;0,-Q11^(1/3),(-Q11)^(1/3)),'OddsRatio_working_3-way'!AM11-'OddsRatio_working_3-way'!R11/3)</f>
        <v>-0.59685849737868324</v>
      </c>
      <c r="AT11" s="11">
        <f>IF(('OddsRatio_working_3-way'!X11=0),IF(Q11&gt;0,-Q11^(1/3),(-Q11)^(1/3)),'OddsRatio_working_3-way'!AN11-'OddsRatio_working_3-way'!R11/3)</f>
        <v>-0.45564868633651823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3.37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2.2599999999999998</v>
      </c>
      <c r="D12" s="9">
        <f t="shared" si="13"/>
        <v>0.28600692985554088</v>
      </c>
      <c r="E12" s="9">
        <f t="shared" si="14"/>
        <v>0.28429398525339172</v>
      </c>
      <c r="F12" s="9">
        <f t="shared" si="15"/>
        <v>0.42969908489106745</v>
      </c>
      <c r="G12" s="9">
        <f t="shared" si="16"/>
        <v>1.0533412562670952</v>
      </c>
      <c r="H12" s="9">
        <f t="shared" si="17"/>
        <v>3.496418777353016</v>
      </c>
      <c r="I12" s="9">
        <f t="shared" si="18"/>
        <v>3.5174856024783581</v>
      </c>
      <c r="J12" s="9">
        <f t="shared" si="19"/>
        <v>2.32720998289654</v>
      </c>
      <c r="K12" s="11">
        <f t="shared" si="20"/>
        <v>0.29673590504451036</v>
      </c>
      <c r="L12" s="11">
        <f t="shared" si="21"/>
        <v>0.29498525073746312</v>
      </c>
      <c r="M12" s="11">
        <f t="shared" si="22"/>
        <v>0.44247787610619471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-0.27642591374278358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0.23316236567310838</v>
      </c>
      <c r="Q12" s="11">
        <f>2*'OddsRatio_working_3-way'!K12*'OddsRatio_working_3-way'!L12*'OddsRatio_working_3-way'!M12</f>
        <v>7.7462579957843308E-2</v>
      </c>
      <c r="R12" s="11">
        <f t="shared" si="23"/>
        <v>0</v>
      </c>
      <c r="S12" s="11">
        <f t="shared" si="24"/>
        <v>-0.84348953582574659</v>
      </c>
      <c r="T12" s="11">
        <f t="shared" si="25"/>
        <v>-0.28022908166968324</v>
      </c>
      <c r="U12" s="11">
        <f>'OddsRatio_working_3-way'!S12-'OddsRatio_working_3-way'!R12^2/3</f>
        <v>-0.84348953582574659</v>
      </c>
      <c r="V12" s="11">
        <f>'OddsRatio_working_3-way'!S12*'OddsRatio_working_3-way'!R12/3-2*'OddsRatio_working_3-way'!R12^3/27-'OddsRatio_working_3-way'!T12</f>
        <v>0.28022908166968324</v>
      </c>
      <c r="W12" s="11">
        <f>'OddsRatio_working_3-way'!V12^2+4*'OddsRatio_working_3-way'!U12^3/27</f>
        <v>-1.0378532544408084E-2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0.14908627599299851</v>
      </c>
      <c r="Y12" s="11">
        <f>IF('OddsRatio_working_3-way'!W12&gt;=0,IF('OddsRatio_working_3-way'!V12+SQRT('OddsRatio_working_3-way'!W12)&gt;0,0,PI()),ACOS('OddsRatio_working_3-way'!V12/(2*'OddsRatio_working_3-way'!X12)))</f>
        <v>0.34868779110408887</v>
      </c>
      <c r="Z12" s="11">
        <f>'OddsRatio_working_3-way'!X12^(1/3)*COS('OddsRatio_working_3-way'!Y12/3)</f>
        <v>0.52667062813354759</v>
      </c>
      <c r="AA12" s="11">
        <f>'OddsRatio_working_3-way'!X12^(1/3)*COS(('OddsRatio_working_3-way'!Y12+2*PI())/3)</f>
        <v>-0.31658868065046913</v>
      </c>
      <c r="AB12" s="11">
        <f>'OddsRatio_working_3-way'!X12^(1/3)*COS(('OddsRatio_working_3-way'!Y12+4*PI())/3)</f>
        <v>-0.21008194748307837</v>
      </c>
      <c r="AC12" s="11">
        <f>'OddsRatio_working_3-way'!X12^(1/3)*SIN('OddsRatio_working_3-way'!Y12/3)</f>
        <v>6.1491691064700663E-2</v>
      </c>
      <c r="AD12" s="11">
        <f>'OddsRatio_working_3-way'!X12^(1/3)*SIN(('OddsRatio_working_3-way'!Y12+2*PI())/3)</f>
        <v>0.42536429785840923</v>
      </c>
      <c r="AE12" s="11">
        <f>'OddsRatio_working_3-way'!X12^(1/3)*SIN(('OddsRatio_working_3-way'!Y12+4*PI())/3)</f>
        <v>-0.48685598892310983</v>
      </c>
      <c r="AF12" s="11">
        <f>-'OddsRatio_working_3-way'!U12/(3*'OddsRatio_working_3-way'!X12^(1/3))*COS(('OddsRatio_working_3-way'!Y12)/3)</f>
        <v>0.52667062813354759</v>
      </c>
      <c r="AG12" s="11">
        <f>-'OddsRatio_working_3-way'!U12/(3*'OddsRatio_working_3-way'!X12^(1/3))*COS(('OddsRatio_working_3-way'!Y12+2*PI())/3)</f>
        <v>-0.31658868065046913</v>
      </c>
      <c r="AH12" s="11">
        <f>-'OddsRatio_working_3-way'!U12/(3*'OddsRatio_working_3-way'!X12^(1/3))*COS(('OddsRatio_working_3-way'!Y12+4*PI())/3)</f>
        <v>-0.21008194748307837</v>
      </c>
      <c r="AI12" s="11">
        <f>'OddsRatio_working_3-way'!U12/(3*'OddsRatio_working_3-way'!X12^(1/3))*SIN(('OddsRatio_working_3-way'!Y12)/3)</f>
        <v>-6.1491691064700663E-2</v>
      </c>
      <c r="AJ12" s="11">
        <f>'OddsRatio_working_3-way'!U12/(3*'OddsRatio_working_3-way'!X12^(1/3))*SIN(('OddsRatio_working_3-way'!Y12+2*PI())/3)</f>
        <v>-0.42536429785840923</v>
      </c>
      <c r="AK12" s="11">
        <f>'OddsRatio_working_3-way'!U12/(3*'OddsRatio_working_3-way'!X12^(1/3))*SIN(('OddsRatio_working_3-way'!Y12+4*PI())/3)</f>
        <v>0.48685598892310983</v>
      </c>
      <c r="AL12" s="11">
        <f>'OddsRatio_working_3-way'!Z12+'OddsRatio_working_3-way'!AF12</f>
        <v>1.0533412562670952</v>
      </c>
      <c r="AM12" s="11">
        <f>'OddsRatio_working_3-way'!AA12+'OddsRatio_working_3-way'!AG12</f>
        <v>-0.63317736130093827</v>
      </c>
      <c r="AN12" s="11">
        <f>'OddsRatio_working_3-way'!AB12+'OddsRatio_working_3-way'!AH12</f>
        <v>-0.42016389496615675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1.0533412562670952</v>
      </c>
      <c r="AS12" s="11">
        <f>IF(('OddsRatio_working_3-way'!X12=0),IF(Q12&gt;0,-Q12^(1/3),(-Q12)^(1/3)),'OddsRatio_working_3-way'!AM12-'OddsRatio_working_3-way'!R12/3)</f>
        <v>-0.63317736130093827</v>
      </c>
      <c r="AT12" s="11">
        <f>IF(('OddsRatio_working_3-way'!X12=0),IF(Q12&gt;0,-Q12^(1/3),(-Q12)^(1/3)),'OddsRatio_working_3-way'!AN12-'OddsRatio_working_3-way'!R12/3)</f>
        <v>-0.42016389496615675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3.07</v>
      </c>
      <c r="C13" s="4">
        <f>IF('True_Odds_Calculator_3-way'!C14="","",'True_Odds_Calculator_3-way'!C14)</f>
        <v>5.57</v>
      </c>
      <c r="D13" s="9">
        <f t="shared" si="13"/>
        <v>0.5167411265305325</v>
      </c>
      <c r="E13" s="9">
        <f t="shared" si="14"/>
        <v>0.31251394961272277</v>
      </c>
      <c r="F13" s="9">
        <f t="shared" si="15"/>
        <v>0.1707449238567447</v>
      </c>
      <c r="G13" s="9">
        <f t="shared" si="16"/>
        <v>1.0627329286675435</v>
      </c>
      <c r="H13" s="9">
        <f t="shared" si="17"/>
        <v>1.9352049772274384</v>
      </c>
      <c r="I13" s="9">
        <f t="shared" si="18"/>
        <v>3.1998571623418148</v>
      </c>
      <c r="J13" s="9">
        <f t="shared" si="19"/>
        <v>5.8566894840106745</v>
      </c>
      <c r="K13" s="11">
        <f t="shared" si="20"/>
        <v>0.53191489361702127</v>
      </c>
      <c r="L13" s="11">
        <f t="shared" si="21"/>
        <v>0.32573289902280134</v>
      </c>
      <c r="M13" s="11">
        <f t="shared" si="22"/>
        <v>0.17953321364452424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-0.2589511223967591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0.2339194966052433</v>
      </c>
      <c r="Q13" s="11">
        <f>2*'OddsRatio_working_3-way'!K13*'OddsRatio_working_3-way'!L13*'OddsRatio_working_3-way'!M13</f>
        <v>6.2212632075862584E-2</v>
      </c>
      <c r="R13" s="11">
        <f t="shared" si="23"/>
        <v>0</v>
      </c>
      <c r="S13" s="11">
        <f t="shared" si="24"/>
        <v>-0.90333455379597505</v>
      </c>
      <c r="T13" s="11">
        <f t="shared" si="25"/>
        <v>-0.24024855154148272</v>
      </c>
      <c r="U13" s="11">
        <f>'OddsRatio_working_3-way'!S13-'OddsRatio_working_3-way'!R13^2/3</f>
        <v>-0.90333455379597505</v>
      </c>
      <c r="V13" s="11">
        <f>'OddsRatio_working_3-way'!S13*'OddsRatio_working_3-way'!R13/3-2*'OddsRatio_working_3-way'!R13^3/27-'OddsRatio_working_3-way'!T13</f>
        <v>0.24024855154148272</v>
      </c>
      <c r="W13" s="11">
        <f>'OddsRatio_working_3-way'!V13^2+4*'OddsRatio_working_3-way'!U13^3/27</f>
        <v>-5.1485526041375462E-2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0.16523081776650803</v>
      </c>
      <c r="Y13" s="11">
        <f>IF('OddsRatio_working_3-way'!W13&gt;=0,IF('OddsRatio_working_3-way'!V13+SQRT('OddsRatio_working_3-way'!W13)&gt;0,0,PI()),ACOS('OddsRatio_working_3-way'!V13/(2*'OddsRatio_working_3-way'!X13)))</f>
        <v>0.75684069278927024</v>
      </c>
      <c r="Z13" s="11">
        <f>'OddsRatio_working_3-way'!X13^(1/3)*COS('OddsRatio_working_3-way'!Y13/3)</f>
        <v>0.53136646433377177</v>
      </c>
      <c r="AA13" s="11">
        <f>'OddsRatio_working_3-way'!X13^(1/3)*COS(('OddsRatio_working_3-way'!Y13+2*PI())/3)</f>
        <v>-0.38430405194597705</v>
      </c>
      <c r="AB13" s="11">
        <f>'OddsRatio_working_3-way'!X13^(1/3)*COS(('OddsRatio_working_3-way'!Y13+4*PI())/3)</f>
        <v>-0.1470624123877948</v>
      </c>
      <c r="AC13" s="11">
        <f>'OddsRatio_working_3-way'!X13^(1/3)*SIN('OddsRatio_working_3-way'!Y13/3)</f>
        <v>0.1369715244619048</v>
      </c>
      <c r="AD13" s="11">
        <f>'OddsRatio_working_3-way'!X13^(1/3)*SIN(('OddsRatio_working_3-way'!Y13+2*PI())/3)</f>
        <v>0.39169109460121176</v>
      </c>
      <c r="AE13" s="11">
        <f>'OddsRatio_working_3-way'!X13^(1/3)*SIN(('OddsRatio_working_3-way'!Y13+4*PI())/3)</f>
        <v>-0.52866261906311651</v>
      </c>
      <c r="AF13" s="11">
        <f>-'OddsRatio_working_3-way'!U13/(3*'OddsRatio_working_3-way'!X13^(1/3))*COS(('OddsRatio_working_3-way'!Y13)/3)</f>
        <v>0.53136646433377177</v>
      </c>
      <c r="AG13" s="11">
        <f>-'OddsRatio_working_3-way'!U13/(3*'OddsRatio_working_3-way'!X13^(1/3))*COS(('OddsRatio_working_3-way'!Y13+2*PI())/3)</f>
        <v>-0.38430405194597705</v>
      </c>
      <c r="AH13" s="11">
        <f>-'OddsRatio_working_3-way'!U13/(3*'OddsRatio_working_3-way'!X13^(1/3))*COS(('OddsRatio_working_3-way'!Y13+4*PI())/3)</f>
        <v>-0.1470624123877948</v>
      </c>
      <c r="AI13" s="11">
        <f>'OddsRatio_working_3-way'!U13/(3*'OddsRatio_working_3-way'!X13^(1/3))*SIN(('OddsRatio_working_3-way'!Y13)/3)</f>
        <v>-0.1369715244619048</v>
      </c>
      <c r="AJ13" s="11">
        <f>'OddsRatio_working_3-way'!U13/(3*'OddsRatio_working_3-way'!X13^(1/3))*SIN(('OddsRatio_working_3-way'!Y13+2*PI())/3)</f>
        <v>-0.39169109460121176</v>
      </c>
      <c r="AK13" s="11">
        <f>'OddsRatio_working_3-way'!U13/(3*'OddsRatio_working_3-way'!X13^(1/3))*SIN(('OddsRatio_working_3-way'!Y13+4*PI())/3)</f>
        <v>0.52866261906311651</v>
      </c>
      <c r="AL13" s="11">
        <f>'OddsRatio_working_3-way'!Z13+'OddsRatio_working_3-way'!AF13</f>
        <v>1.0627329286675435</v>
      </c>
      <c r="AM13" s="11">
        <f>'OddsRatio_working_3-way'!AA13+'OddsRatio_working_3-way'!AG13</f>
        <v>-0.76860810389195411</v>
      </c>
      <c r="AN13" s="11">
        <f>'OddsRatio_working_3-way'!AB13+'OddsRatio_working_3-way'!AH13</f>
        <v>-0.2941248247755896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1.0627329286675435</v>
      </c>
      <c r="AS13" s="11">
        <f>IF(('OddsRatio_working_3-way'!X13=0),IF(Q13&gt;0,-Q13^(1/3),(-Q13)^(1/3)),'OddsRatio_working_3-way'!AM13-'OddsRatio_working_3-way'!R13/3)</f>
        <v>-0.76860810389195411</v>
      </c>
      <c r="AT13" s="11">
        <f>IF(('OddsRatio_working_3-way'!X13=0),IF(Q13&gt;0,-Q13^(1/3),(-Q13)^(1/3)),'OddsRatio_working_3-way'!AN13-'OddsRatio_working_3-way'!R13/3)</f>
        <v>-0.2941248247755896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2.85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2.77</v>
      </c>
      <c r="D14" s="9">
        <f t="shared" si="13"/>
        <v>0.34030005937557095</v>
      </c>
      <c r="E14" s="9">
        <f t="shared" si="14"/>
        <v>0.30940687299296071</v>
      </c>
      <c r="F14" s="9">
        <f t="shared" si="15"/>
        <v>0.35029306763146845</v>
      </c>
      <c r="G14" s="9">
        <f t="shared" si="16"/>
        <v>1.047882751340155</v>
      </c>
      <c r="H14" s="9">
        <f t="shared" si="17"/>
        <v>2.9385830899792866</v>
      </c>
      <c r="I14" s="9">
        <f t="shared" si="18"/>
        <v>3.2319902603545296</v>
      </c>
      <c r="J14" s="9">
        <f t="shared" si="19"/>
        <v>2.8547524698720741</v>
      </c>
      <c r="K14" s="11">
        <f t="shared" si="20"/>
        <v>0.35087719298245612</v>
      </c>
      <c r="L14" s="11">
        <f t="shared" si="21"/>
        <v>0.31948881789137379</v>
      </c>
      <c r="M14" s="11">
        <f t="shared" si="22"/>
        <v>0.36101083032490977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-0.28226409092592275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0.2327013367376527</v>
      </c>
      <c r="Q14" s="11">
        <f>2*'OddsRatio_working_3-way'!K14*'OddsRatio_working_3-way'!L14*'OddsRatio_working_3-way'!M14</f>
        <v>8.0939595387009636E-2</v>
      </c>
      <c r="R14" s="11">
        <f t="shared" si="23"/>
        <v>0</v>
      </c>
      <c r="S14" s="11">
        <f t="shared" si="24"/>
        <v>-0.82440999127559134</v>
      </c>
      <c r="T14" s="11">
        <f t="shared" si="25"/>
        <v>-0.28675130131324916</v>
      </c>
      <c r="U14" s="11">
        <f>'OddsRatio_working_3-way'!S14-'OddsRatio_working_3-way'!R14^2/3</f>
        <v>-0.82440999127559134</v>
      </c>
      <c r="V14" s="11">
        <f>'OddsRatio_working_3-way'!S14*'OddsRatio_working_3-way'!R14/3-2*'OddsRatio_working_3-way'!R14^3/27-'OddsRatio_working_3-way'!T14</f>
        <v>0.28675130131324916</v>
      </c>
      <c r="W14" s="11">
        <f>'OddsRatio_working_3-way'!V14^2+4*'OddsRatio_working_3-way'!U14^3/27</f>
        <v>-7.8284116603816178E-4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0.14405654269320778</v>
      </c>
      <c r="Y14" s="11">
        <f>IF('OddsRatio_working_3-way'!W14&gt;=0,IF('OddsRatio_working_3-way'!V14+SQRT('OddsRatio_working_3-way'!W14)&gt;0,0,PI()),ACOS('OddsRatio_working_3-way'!V14/(2*'OddsRatio_working_3-way'!X14)))</f>
        <v>9.7265503620868499E-2</v>
      </c>
      <c r="Z14" s="11">
        <f>'OddsRatio_working_3-way'!X14^(1/3)*COS('OddsRatio_working_3-way'!Y14/3)</f>
        <v>0.52394137567007748</v>
      </c>
      <c r="AA14" s="11">
        <f>'OddsRatio_working_3-way'!X14^(1/3)*COS(('OddsRatio_working_3-way'!Y14+2*PI())/3)</f>
        <v>-0.27668714000966094</v>
      </c>
      <c r="AB14" s="11">
        <f>'OddsRatio_working_3-way'!X14^(1/3)*COS(('OddsRatio_working_3-way'!Y14+4*PI())/3)</f>
        <v>-0.2472542356604166</v>
      </c>
      <c r="AC14" s="11">
        <f>'OddsRatio_working_3-way'!X14^(1/3)*SIN('OddsRatio_working_3-way'!Y14/3)</f>
        <v>1.6993095249068873E-2</v>
      </c>
      <c r="AD14" s="11">
        <f>'OddsRatio_working_3-way'!X14^(1/3)*SIN(('OddsRatio_working_3-way'!Y14+2*PI())/3)</f>
        <v>0.44524999379951868</v>
      </c>
      <c r="AE14" s="11">
        <f>'OddsRatio_working_3-way'!X14^(1/3)*SIN(('OddsRatio_working_3-way'!Y14+4*PI())/3)</f>
        <v>-0.46224308904858746</v>
      </c>
      <c r="AF14" s="11">
        <f>-'OddsRatio_working_3-way'!U14/(3*'OddsRatio_working_3-way'!X14^(1/3))*COS(('OddsRatio_working_3-way'!Y14)/3)</f>
        <v>0.52394137567007737</v>
      </c>
      <c r="AG14" s="11">
        <f>-'OddsRatio_working_3-way'!U14/(3*'OddsRatio_working_3-way'!X14^(1/3))*COS(('OddsRatio_working_3-way'!Y14+2*PI())/3)</f>
        <v>-0.27668714000966088</v>
      </c>
      <c r="AH14" s="11">
        <f>-'OddsRatio_working_3-way'!U14/(3*'OddsRatio_working_3-way'!X14^(1/3))*COS(('OddsRatio_working_3-way'!Y14+4*PI())/3)</f>
        <v>-0.24725423566041654</v>
      </c>
      <c r="AI14" s="11">
        <f>'OddsRatio_working_3-way'!U14/(3*'OddsRatio_working_3-way'!X14^(1/3))*SIN(('OddsRatio_working_3-way'!Y14)/3)</f>
        <v>-1.6993095249068866E-2</v>
      </c>
      <c r="AJ14" s="11">
        <f>'OddsRatio_working_3-way'!U14/(3*'OddsRatio_working_3-way'!X14^(1/3))*SIN(('OddsRatio_working_3-way'!Y14+2*PI())/3)</f>
        <v>-0.44524999379951863</v>
      </c>
      <c r="AK14" s="11">
        <f>'OddsRatio_working_3-way'!U14/(3*'OddsRatio_working_3-way'!X14^(1/3))*SIN(('OddsRatio_working_3-way'!Y14+4*PI())/3)</f>
        <v>0.46224308904858735</v>
      </c>
      <c r="AL14" s="11">
        <f>'OddsRatio_working_3-way'!Z14+'OddsRatio_working_3-way'!AF14</f>
        <v>1.047882751340155</v>
      </c>
      <c r="AM14" s="11">
        <f>'OddsRatio_working_3-way'!AA14+'OddsRatio_working_3-way'!AG14</f>
        <v>-0.55337428001932176</v>
      </c>
      <c r="AN14" s="11">
        <f>'OddsRatio_working_3-way'!AB14+'OddsRatio_working_3-way'!AH14</f>
        <v>-0.49450847132083314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1.047882751340155</v>
      </c>
      <c r="AS14" s="11">
        <f>IF(('OddsRatio_working_3-way'!X14=0),IF(Q14&gt;0,-Q14^(1/3),(-Q14)^(1/3)),'OddsRatio_working_3-way'!AM14-'OddsRatio_working_3-way'!R14/3)</f>
        <v>-0.55337428001932176</v>
      </c>
      <c r="AT14" s="11">
        <f>IF(('OddsRatio_working_3-way'!X14=0),IF(Q14&gt;0,-Q14^(1/3),(-Q14)^(1/3)),'OddsRatio_working_3-way'!AN14-'OddsRatio_working_3-way'!R14/3)</f>
        <v>-0.49450847132083314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9" t="e">
        <f t="shared" si="13"/>
        <v>#VALUE!</v>
      </c>
      <c r="E15" s="9" t="e">
        <f t="shared" si="14"/>
        <v>#VALUE!</v>
      </c>
      <c r="F15" s="9" t="e">
        <f t="shared" si="15"/>
        <v>#VALUE!</v>
      </c>
      <c r="G15" s="9" t="str">
        <f t="shared" si="16"/>
        <v/>
      </c>
      <c r="H15" s="9" t="str">
        <f t="shared" si="17"/>
        <v/>
      </c>
      <c r="I15" s="9" t="str">
        <f t="shared" si="18"/>
        <v/>
      </c>
      <c r="J15" s="9" t="str">
        <f t="shared" si="19"/>
        <v/>
      </c>
      <c r="K15" s="11" t="e">
        <f t="shared" si="20"/>
        <v>#VALUE!</v>
      </c>
      <c r="L15" s="11" t="e">
        <f t="shared" si="21"/>
        <v>#VALUE!</v>
      </c>
      <c r="M15" s="11" t="e">
        <f t="shared" si="22"/>
        <v>#VALUE!</v>
      </c>
      <c r="N15" s="11" t="e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#VALUE!</v>
      </c>
      <c r="O15" s="11">
        <f>0</f>
        <v>0</v>
      </c>
      <c r="P15" s="11" t="e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#VALUE!</v>
      </c>
      <c r="Q15" s="11" t="e">
        <f>2*'OddsRatio_working_3-way'!K15*'OddsRatio_working_3-way'!L15*'OddsRatio_working_3-way'!M15</f>
        <v>#VALUE!</v>
      </c>
      <c r="R15" s="11" t="e">
        <f t="shared" si="23"/>
        <v>#VALUE!</v>
      </c>
      <c r="S15" s="11" t="e">
        <f t="shared" si="24"/>
        <v>#VALUE!</v>
      </c>
      <c r="T15" s="11" t="e">
        <f t="shared" si="25"/>
        <v>#VALUE!</v>
      </c>
      <c r="U15" s="11" t="e">
        <f>'OddsRatio_working_3-way'!S15-'OddsRatio_working_3-way'!R15^2/3</f>
        <v>#VALUE!</v>
      </c>
      <c r="V15" s="11" t="e">
        <f>'OddsRatio_working_3-way'!S15*'OddsRatio_working_3-way'!R15/3-2*'OddsRatio_working_3-way'!R15^3/27-'OddsRatio_working_3-way'!T15</f>
        <v>#VALUE!</v>
      </c>
      <c r="W15" s="11" t="e">
        <f>'OddsRatio_working_3-way'!V15^2+4*'OddsRatio_working_3-way'!U15^3/27</f>
        <v>#VALUE!</v>
      </c>
      <c r="X15" s="11" t="e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#VALUE!</v>
      </c>
      <c r="Y15" s="11" t="e">
        <f>IF('OddsRatio_working_3-way'!W15&gt;=0,IF('OddsRatio_working_3-way'!V15+SQRT('OddsRatio_working_3-way'!W15)&gt;0,0,PI()),ACOS('OddsRatio_working_3-way'!V15/(2*'OddsRatio_working_3-way'!X15)))</f>
        <v>#VALUE!</v>
      </c>
      <c r="Z15" s="11" t="e">
        <f>'OddsRatio_working_3-way'!X15^(1/3)*COS('OddsRatio_working_3-way'!Y15/3)</f>
        <v>#VALUE!</v>
      </c>
      <c r="AA15" s="11" t="e">
        <f>'OddsRatio_working_3-way'!X15^(1/3)*COS(('OddsRatio_working_3-way'!Y15+2*PI())/3)</f>
        <v>#VALUE!</v>
      </c>
      <c r="AB15" s="11" t="e">
        <f>'OddsRatio_working_3-way'!X15^(1/3)*COS(('OddsRatio_working_3-way'!Y15+4*PI())/3)</f>
        <v>#VALUE!</v>
      </c>
      <c r="AC15" s="11" t="e">
        <f>'OddsRatio_working_3-way'!X15^(1/3)*SIN('OddsRatio_working_3-way'!Y15/3)</f>
        <v>#VALUE!</v>
      </c>
      <c r="AD15" s="11" t="e">
        <f>'OddsRatio_working_3-way'!X15^(1/3)*SIN(('OddsRatio_working_3-way'!Y15+2*PI())/3)</f>
        <v>#VALUE!</v>
      </c>
      <c r="AE15" s="11" t="e">
        <f>'OddsRatio_working_3-way'!X15^(1/3)*SIN(('OddsRatio_working_3-way'!Y15+4*PI())/3)</f>
        <v>#VALUE!</v>
      </c>
      <c r="AF15" s="11" t="e">
        <f>-'OddsRatio_working_3-way'!U15/(3*'OddsRatio_working_3-way'!X15^(1/3))*COS(('OddsRatio_working_3-way'!Y15)/3)</f>
        <v>#VALUE!</v>
      </c>
      <c r="AG15" s="11" t="e">
        <f>-'OddsRatio_working_3-way'!U15/(3*'OddsRatio_working_3-way'!X15^(1/3))*COS(('OddsRatio_working_3-way'!Y15+2*PI())/3)</f>
        <v>#VALUE!</v>
      </c>
      <c r="AH15" s="11" t="e">
        <f>-'OddsRatio_working_3-way'!U15/(3*'OddsRatio_working_3-way'!X15^(1/3))*COS(('OddsRatio_working_3-way'!Y15+4*PI())/3)</f>
        <v>#VALUE!</v>
      </c>
      <c r="AI15" s="11" t="e">
        <f>'OddsRatio_working_3-way'!U15/(3*'OddsRatio_working_3-way'!X15^(1/3))*SIN(('OddsRatio_working_3-way'!Y15)/3)</f>
        <v>#VALUE!</v>
      </c>
      <c r="AJ15" s="11" t="e">
        <f>'OddsRatio_working_3-way'!U15/(3*'OddsRatio_working_3-way'!X15^(1/3))*SIN(('OddsRatio_working_3-way'!Y15+2*PI())/3)</f>
        <v>#VALUE!</v>
      </c>
      <c r="AK15" s="11" t="e">
        <f>'OddsRatio_working_3-way'!U15/(3*'OddsRatio_working_3-way'!X15^(1/3))*SIN(('OddsRatio_working_3-way'!Y15+4*PI())/3)</f>
        <v>#VALUE!</v>
      </c>
      <c r="AL15" s="11" t="e">
        <f>'OddsRatio_working_3-way'!Z15+'OddsRatio_working_3-way'!AF15</f>
        <v>#VALUE!</v>
      </c>
      <c r="AM15" s="11" t="e">
        <f>'OddsRatio_working_3-way'!AA15+'OddsRatio_working_3-way'!AG15</f>
        <v>#VALUE!</v>
      </c>
      <c r="AN15" s="11" t="e">
        <f>'OddsRatio_working_3-way'!AB15+'OddsRatio_working_3-way'!AH15</f>
        <v>#VALUE!</v>
      </c>
      <c r="AO15" s="11" t="e">
        <f>'OddsRatio_working_3-way'!AC15+'OddsRatio_working_3-way'!AI15</f>
        <v>#VALUE!</v>
      </c>
      <c r="AP15" s="11" t="e">
        <f>'OddsRatio_working_3-way'!AD15+'OddsRatio_working_3-way'!AJ15</f>
        <v>#VALUE!</v>
      </c>
      <c r="AQ15" s="11" t="e">
        <f>'OddsRatio_working_3-way'!AE15+'OddsRatio_working_3-way'!AK15</f>
        <v>#VALUE!</v>
      </c>
      <c r="AR15" s="10" t="str">
        <f>IF(A15="","",IF(('OddsRatio_working_3-way'!X15=0),IF(Q15&gt;0,-Q15^(1/3),(-Q15)^(1/3)),'OddsRatio_working_3-way'!AL15-'OddsRatio_working_3-way'!R15/3))</f>
        <v/>
      </c>
      <c r="AS15" s="11" t="e">
        <f>IF(('OddsRatio_working_3-way'!X15=0),IF(Q15&gt;0,-Q15^(1/3),(-Q15)^(1/3)),'OddsRatio_working_3-way'!AM15-'OddsRatio_working_3-way'!R15/3)</f>
        <v>#VALUE!</v>
      </c>
      <c r="AT15" s="11" t="e">
        <f>IF(('OddsRatio_working_3-way'!X15=0),IF(Q15&gt;0,-Q15^(1/3),(-Q15)^(1/3)),'OddsRatio_working_3-way'!AN15-'OddsRatio_working_3-way'!R15/3)</f>
        <v>#VALUE!</v>
      </c>
      <c r="AU15" s="11" t="e">
        <f>IF(('OddsRatio_working_3-way'!X15=0),0,'OddsRatio_working_3-way'!AO15)</f>
        <v>#VALUE!</v>
      </c>
      <c r="AV15" s="11" t="e">
        <f>IF(('OddsRatio_working_3-way'!X15=0),0,'OddsRatio_working_3-way'!AP15)</f>
        <v>#VALUE!</v>
      </c>
      <c r="AW15" s="11" t="e">
        <f>IF(('OddsRatio_working_3-way'!X15=0),0,'OddsRatio_working_3-way'!AQ15)</f>
        <v>#VALUE!</v>
      </c>
    </row>
    <row r="16" spans="1:4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9" t="e">
        <f t="shared" si="13"/>
        <v>#VALUE!</v>
      </c>
      <c r="E16" s="9" t="e">
        <f t="shared" si="14"/>
        <v>#VALUE!</v>
      </c>
      <c r="F16" s="9" t="e">
        <f t="shared" si="15"/>
        <v>#VALUE!</v>
      </c>
      <c r="G16" s="9" t="str">
        <f t="shared" si="16"/>
        <v/>
      </c>
      <c r="H16" s="9" t="str">
        <f t="shared" si="17"/>
        <v/>
      </c>
      <c r="I16" s="9" t="str">
        <f t="shared" si="18"/>
        <v/>
      </c>
      <c r="J16" s="9" t="str">
        <f t="shared" si="19"/>
        <v/>
      </c>
      <c r="K16" s="11" t="e">
        <f t="shared" si="20"/>
        <v>#VALUE!</v>
      </c>
      <c r="L16" s="11" t="e">
        <f t="shared" si="21"/>
        <v>#VALUE!</v>
      </c>
      <c r="M16" s="11" t="e">
        <f t="shared" si="22"/>
        <v>#VALUE!</v>
      </c>
      <c r="N16" s="11" t="e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#VALUE!</v>
      </c>
      <c r="O16" s="11">
        <f>0</f>
        <v>0</v>
      </c>
      <c r="P16" s="11" t="e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#VALUE!</v>
      </c>
      <c r="Q16" s="11" t="e">
        <f>2*'OddsRatio_working_3-way'!K16*'OddsRatio_working_3-way'!L16*'OddsRatio_working_3-way'!M16</f>
        <v>#VALUE!</v>
      </c>
      <c r="R16" s="11" t="e">
        <f t="shared" si="23"/>
        <v>#VALUE!</v>
      </c>
      <c r="S16" s="11" t="e">
        <f t="shared" si="24"/>
        <v>#VALUE!</v>
      </c>
      <c r="T16" s="11" t="e">
        <f t="shared" si="25"/>
        <v>#VALUE!</v>
      </c>
      <c r="U16" s="11" t="e">
        <f>'OddsRatio_working_3-way'!S16-'OddsRatio_working_3-way'!R16^2/3</f>
        <v>#VALUE!</v>
      </c>
      <c r="V16" s="11" t="e">
        <f>'OddsRatio_working_3-way'!S16*'OddsRatio_working_3-way'!R16/3-2*'OddsRatio_working_3-way'!R16^3/27-'OddsRatio_working_3-way'!T16</f>
        <v>#VALUE!</v>
      </c>
      <c r="W16" s="11" t="e">
        <f>'OddsRatio_working_3-way'!V16^2+4*'OddsRatio_working_3-way'!U16^3/27</f>
        <v>#VALUE!</v>
      </c>
      <c r="X16" s="11" t="e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#VALUE!</v>
      </c>
      <c r="Y16" s="11" t="e">
        <f>IF('OddsRatio_working_3-way'!W16&gt;=0,IF('OddsRatio_working_3-way'!V16+SQRT('OddsRatio_working_3-way'!W16)&gt;0,0,PI()),ACOS('OddsRatio_working_3-way'!V16/(2*'OddsRatio_working_3-way'!X16)))</f>
        <v>#VALUE!</v>
      </c>
      <c r="Z16" s="11" t="e">
        <f>'OddsRatio_working_3-way'!X16^(1/3)*COS('OddsRatio_working_3-way'!Y16/3)</f>
        <v>#VALUE!</v>
      </c>
      <c r="AA16" s="11" t="e">
        <f>'OddsRatio_working_3-way'!X16^(1/3)*COS(('OddsRatio_working_3-way'!Y16+2*PI())/3)</f>
        <v>#VALUE!</v>
      </c>
      <c r="AB16" s="11" t="e">
        <f>'OddsRatio_working_3-way'!X16^(1/3)*COS(('OddsRatio_working_3-way'!Y16+4*PI())/3)</f>
        <v>#VALUE!</v>
      </c>
      <c r="AC16" s="11" t="e">
        <f>'OddsRatio_working_3-way'!X16^(1/3)*SIN('OddsRatio_working_3-way'!Y16/3)</f>
        <v>#VALUE!</v>
      </c>
      <c r="AD16" s="11" t="e">
        <f>'OddsRatio_working_3-way'!X16^(1/3)*SIN(('OddsRatio_working_3-way'!Y16+2*PI())/3)</f>
        <v>#VALUE!</v>
      </c>
      <c r="AE16" s="11" t="e">
        <f>'OddsRatio_working_3-way'!X16^(1/3)*SIN(('OddsRatio_working_3-way'!Y16+4*PI())/3)</f>
        <v>#VALUE!</v>
      </c>
      <c r="AF16" s="11" t="e">
        <f>-'OddsRatio_working_3-way'!U16/(3*'OddsRatio_working_3-way'!X16^(1/3))*COS(('OddsRatio_working_3-way'!Y16)/3)</f>
        <v>#VALUE!</v>
      </c>
      <c r="AG16" s="11" t="e">
        <f>-'OddsRatio_working_3-way'!U16/(3*'OddsRatio_working_3-way'!X16^(1/3))*COS(('OddsRatio_working_3-way'!Y16+2*PI())/3)</f>
        <v>#VALUE!</v>
      </c>
      <c r="AH16" s="11" t="e">
        <f>-'OddsRatio_working_3-way'!U16/(3*'OddsRatio_working_3-way'!X16^(1/3))*COS(('OddsRatio_working_3-way'!Y16+4*PI())/3)</f>
        <v>#VALUE!</v>
      </c>
      <c r="AI16" s="11" t="e">
        <f>'OddsRatio_working_3-way'!U16/(3*'OddsRatio_working_3-way'!X16^(1/3))*SIN(('OddsRatio_working_3-way'!Y16)/3)</f>
        <v>#VALUE!</v>
      </c>
      <c r="AJ16" s="11" t="e">
        <f>'OddsRatio_working_3-way'!U16/(3*'OddsRatio_working_3-way'!X16^(1/3))*SIN(('OddsRatio_working_3-way'!Y16+2*PI())/3)</f>
        <v>#VALUE!</v>
      </c>
      <c r="AK16" s="11" t="e">
        <f>'OddsRatio_working_3-way'!U16/(3*'OddsRatio_working_3-way'!X16^(1/3))*SIN(('OddsRatio_working_3-way'!Y16+4*PI())/3)</f>
        <v>#VALUE!</v>
      </c>
      <c r="AL16" s="11" t="e">
        <f>'OddsRatio_working_3-way'!Z16+'OddsRatio_working_3-way'!AF16</f>
        <v>#VALUE!</v>
      </c>
      <c r="AM16" s="11" t="e">
        <f>'OddsRatio_working_3-way'!AA16+'OddsRatio_working_3-way'!AG16</f>
        <v>#VALUE!</v>
      </c>
      <c r="AN16" s="11" t="e">
        <f>'OddsRatio_working_3-way'!AB16+'OddsRatio_working_3-way'!AH16</f>
        <v>#VALUE!</v>
      </c>
      <c r="AO16" s="11" t="e">
        <f>'OddsRatio_working_3-way'!AC16+'OddsRatio_working_3-way'!AI16</f>
        <v>#VALUE!</v>
      </c>
      <c r="AP16" s="11" t="e">
        <f>'OddsRatio_working_3-way'!AD16+'OddsRatio_working_3-way'!AJ16</f>
        <v>#VALUE!</v>
      </c>
      <c r="AQ16" s="11" t="e">
        <f>'OddsRatio_working_3-way'!AE16+'OddsRatio_working_3-way'!AK16</f>
        <v>#VALUE!</v>
      </c>
      <c r="AR16" s="10" t="str">
        <f>IF(A16="","",IF(('OddsRatio_working_3-way'!X16=0),IF(Q16&gt;0,-Q16^(1/3),(-Q16)^(1/3)),'OddsRatio_working_3-way'!AL16-'OddsRatio_working_3-way'!R16/3))</f>
        <v/>
      </c>
      <c r="AS16" s="11" t="e">
        <f>IF(('OddsRatio_working_3-way'!X16=0),IF(Q16&gt;0,-Q16^(1/3),(-Q16)^(1/3)),'OddsRatio_working_3-way'!AM16-'OddsRatio_working_3-way'!R16/3)</f>
        <v>#VALUE!</v>
      </c>
      <c r="AT16" s="11" t="e">
        <f>IF(('OddsRatio_working_3-way'!X16=0),IF(Q16&gt;0,-Q16^(1/3),(-Q16)^(1/3)),'OddsRatio_working_3-way'!AN16-'OddsRatio_working_3-way'!R16/3)</f>
        <v>#VALUE!</v>
      </c>
      <c r="AU16" s="11" t="e">
        <f>IF(('OddsRatio_working_3-way'!X16=0),0,'OddsRatio_working_3-way'!AO16)</f>
        <v>#VALUE!</v>
      </c>
      <c r="AV16" s="11" t="e">
        <f>IF(('OddsRatio_working_3-way'!X16=0),0,'OddsRatio_working_3-way'!AP16)</f>
        <v>#VALUE!</v>
      </c>
      <c r="AW16" s="11" t="e">
        <f>IF(('OddsRatio_working_3-way'!X16=0),0,'OddsRatio_working_3-way'!AQ16)</f>
        <v>#VALUE!</v>
      </c>
    </row>
    <row r="17" spans="1:4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9" t="e">
        <f t="shared" si="13"/>
        <v>#VALUE!</v>
      </c>
      <c r="E17" s="9" t="e">
        <f t="shared" si="14"/>
        <v>#VALUE!</v>
      </c>
      <c r="F17" s="9" t="e">
        <f t="shared" si="15"/>
        <v>#VALUE!</v>
      </c>
      <c r="G17" s="9" t="str">
        <f t="shared" si="16"/>
        <v/>
      </c>
      <c r="H17" s="9" t="str">
        <f t="shared" si="17"/>
        <v/>
      </c>
      <c r="I17" s="9" t="str">
        <f t="shared" si="18"/>
        <v/>
      </c>
      <c r="J17" s="9" t="str">
        <f t="shared" si="19"/>
        <v/>
      </c>
      <c r="K17" s="11" t="e">
        <f t="shared" si="20"/>
        <v>#VALUE!</v>
      </c>
      <c r="L17" s="11" t="e">
        <f t="shared" si="21"/>
        <v>#VALUE!</v>
      </c>
      <c r="M17" s="11" t="e">
        <f t="shared" si="22"/>
        <v>#VALUE!</v>
      </c>
      <c r="N17" s="11" t="e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#VALUE!</v>
      </c>
      <c r="O17" s="11">
        <f>0</f>
        <v>0</v>
      </c>
      <c r="P17" s="11" t="e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#VALUE!</v>
      </c>
      <c r="Q17" s="11" t="e">
        <f>2*'OddsRatio_working_3-way'!K17*'OddsRatio_working_3-way'!L17*'OddsRatio_working_3-way'!M17</f>
        <v>#VALUE!</v>
      </c>
      <c r="R17" s="11" t="e">
        <f t="shared" si="23"/>
        <v>#VALUE!</v>
      </c>
      <c r="S17" s="11" t="e">
        <f t="shared" si="24"/>
        <v>#VALUE!</v>
      </c>
      <c r="T17" s="11" t="e">
        <f t="shared" si="25"/>
        <v>#VALUE!</v>
      </c>
      <c r="U17" s="11" t="e">
        <f>'OddsRatio_working_3-way'!S17-'OddsRatio_working_3-way'!R17^2/3</f>
        <v>#VALUE!</v>
      </c>
      <c r="V17" s="11" t="e">
        <f>'OddsRatio_working_3-way'!S17*'OddsRatio_working_3-way'!R17/3-2*'OddsRatio_working_3-way'!R17^3/27-'OddsRatio_working_3-way'!T17</f>
        <v>#VALUE!</v>
      </c>
      <c r="W17" s="11" t="e">
        <f>'OddsRatio_working_3-way'!V17^2+4*'OddsRatio_working_3-way'!U17^3/27</f>
        <v>#VALUE!</v>
      </c>
      <c r="X17" s="11" t="e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#VALUE!</v>
      </c>
      <c r="Y17" s="11" t="e">
        <f>IF('OddsRatio_working_3-way'!W17&gt;=0,IF('OddsRatio_working_3-way'!V17+SQRT('OddsRatio_working_3-way'!W17)&gt;0,0,PI()),ACOS('OddsRatio_working_3-way'!V17/(2*'OddsRatio_working_3-way'!X17)))</f>
        <v>#VALUE!</v>
      </c>
      <c r="Z17" s="11" t="e">
        <f>'OddsRatio_working_3-way'!X17^(1/3)*COS('OddsRatio_working_3-way'!Y17/3)</f>
        <v>#VALUE!</v>
      </c>
      <c r="AA17" s="11" t="e">
        <f>'OddsRatio_working_3-way'!X17^(1/3)*COS(('OddsRatio_working_3-way'!Y17+2*PI())/3)</f>
        <v>#VALUE!</v>
      </c>
      <c r="AB17" s="11" t="e">
        <f>'OddsRatio_working_3-way'!X17^(1/3)*COS(('OddsRatio_working_3-way'!Y17+4*PI())/3)</f>
        <v>#VALUE!</v>
      </c>
      <c r="AC17" s="11" t="e">
        <f>'OddsRatio_working_3-way'!X17^(1/3)*SIN('OddsRatio_working_3-way'!Y17/3)</f>
        <v>#VALUE!</v>
      </c>
      <c r="AD17" s="11" t="e">
        <f>'OddsRatio_working_3-way'!X17^(1/3)*SIN(('OddsRatio_working_3-way'!Y17+2*PI())/3)</f>
        <v>#VALUE!</v>
      </c>
      <c r="AE17" s="11" t="e">
        <f>'OddsRatio_working_3-way'!X17^(1/3)*SIN(('OddsRatio_working_3-way'!Y17+4*PI())/3)</f>
        <v>#VALUE!</v>
      </c>
      <c r="AF17" s="11" t="e">
        <f>-'OddsRatio_working_3-way'!U17/(3*'OddsRatio_working_3-way'!X17^(1/3))*COS(('OddsRatio_working_3-way'!Y17)/3)</f>
        <v>#VALUE!</v>
      </c>
      <c r="AG17" s="11" t="e">
        <f>-'OddsRatio_working_3-way'!U17/(3*'OddsRatio_working_3-way'!X17^(1/3))*COS(('OddsRatio_working_3-way'!Y17+2*PI())/3)</f>
        <v>#VALUE!</v>
      </c>
      <c r="AH17" s="11" t="e">
        <f>-'OddsRatio_working_3-way'!U17/(3*'OddsRatio_working_3-way'!X17^(1/3))*COS(('OddsRatio_working_3-way'!Y17+4*PI())/3)</f>
        <v>#VALUE!</v>
      </c>
      <c r="AI17" s="11" t="e">
        <f>'OddsRatio_working_3-way'!U17/(3*'OddsRatio_working_3-way'!X17^(1/3))*SIN(('OddsRatio_working_3-way'!Y17)/3)</f>
        <v>#VALUE!</v>
      </c>
      <c r="AJ17" s="11" t="e">
        <f>'OddsRatio_working_3-way'!U17/(3*'OddsRatio_working_3-way'!X17^(1/3))*SIN(('OddsRatio_working_3-way'!Y17+2*PI())/3)</f>
        <v>#VALUE!</v>
      </c>
      <c r="AK17" s="11" t="e">
        <f>'OddsRatio_working_3-way'!U17/(3*'OddsRatio_working_3-way'!X17^(1/3))*SIN(('OddsRatio_working_3-way'!Y17+4*PI())/3)</f>
        <v>#VALUE!</v>
      </c>
      <c r="AL17" s="11" t="e">
        <f>'OddsRatio_working_3-way'!Z17+'OddsRatio_working_3-way'!AF17</f>
        <v>#VALUE!</v>
      </c>
      <c r="AM17" s="11" t="e">
        <f>'OddsRatio_working_3-way'!AA17+'OddsRatio_working_3-way'!AG17</f>
        <v>#VALUE!</v>
      </c>
      <c r="AN17" s="11" t="e">
        <f>'OddsRatio_working_3-way'!AB17+'OddsRatio_working_3-way'!AH17</f>
        <v>#VALUE!</v>
      </c>
      <c r="AO17" s="11" t="e">
        <f>'OddsRatio_working_3-way'!AC17+'OddsRatio_working_3-way'!AI17</f>
        <v>#VALUE!</v>
      </c>
      <c r="AP17" s="11" t="e">
        <f>'OddsRatio_working_3-way'!AD17+'OddsRatio_working_3-way'!AJ17</f>
        <v>#VALUE!</v>
      </c>
      <c r="AQ17" s="11" t="e">
        <f>'OddsRatio_working_3-way'!AE17+'OddsRatio_working_3-way'!AK17</f>
        <v>#VALUE!</v>
      </c>
      <c r="AR17" s="10" t="str">
        <f>IF(A17="","",IF(('OddsRatio_working_3-way'!X17=0),IF(Q17&gt;0,-Q17^(1/3),(-Q17)^(1/3)),'OddsRatio_working_3-way'!AL17-'OddsRatio_working_3-way'!R17/3))</f>
        <v/>
      </c>
      <c r="AS17" s="11" t="e">
        <f>IF(('OddsRatio_working_3-way'!X17=0),IF(Q17&gt;0,-Q17^(1/3),(-Q17)^(1/3)),'OddsRatio_working_3-way'!AM17-'OddsRatio_working_3-way'!R17/3)</f>
        <v>#VALUE!</v>
      </c>
      <c r="AT17" s="11" t="e">
        <f>IF(('OddsRatio_working_3-way'!X17=0),IF(Q17&gt;0,-Q17^(1/3),(-Q17)^(1/3)),'OddsRatio_working_3-way'!AN17-'OddsRatio_working_3-way'!R17/3)</f>
        <v>#VALUE!</v>
      </c>
      <c r="AU17" s="11" t="e">
        <f>IF(('OddsRatio_working_3-way'!X17=0),0,'OddsRatio_working_3-way'!AO17)</f>
        <v>#VALUE!</v>
      </c>
      <c r="AV17" s="11" t="e">
        <f>IF(('OddsRatio_working_3-way'!X17=0),0,'OddsRatio_working_3-way'!AP17)</f>
        <v>#VALUE!</v>
      </c>
      <c r="AW17" s="11" t="e">
        <f>IF(('OddsRatio_working_3-way'!X17=0),0,'OddsRatio_working_3-way'!AQ17)</f>
        <v>#VALUE!</v>
      </c>
    </row>
    <row r="18" spans="1:4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9" t="e">
        <f t="shared" si="13"/>
        <v>#VALUE!</v>
      </c>
      <c r="E18" s="9" t="e">
        <f t="shared" si="14"/>
        <v>#VALUE!</v>
      </c>
      <c r="F18" s="9" t="e">
        <f t="shared" si="15"/>
        <v>#VALUE!</v>
      </c>
      <c r="G18" s="9" t="str">
        <f t="shared" si="16"/>
        <v/>
      </c>
      <c r="H18" s="9" t="str">
        <f t="shared" si="17"/>
        <v/>
      </c>
      <c r="I18" s="9" t="str">
        <f t="shared" si="18"/>
        <v/>
      </c>
      <c r="J18" s="9" t="str">
        <f t="shared" si="19"/>
        <v/>
      </c>
      <c r="K18" s="11" t="e">
        <f t="shared" si="20"/>
        <v>#VALUE!</v>
      </c>
      <c r="L18" s="11" t="e">
        <f t="shared" si="21"/>
        <v>#VALUE!</v>
      </c>
      <c r="M18" s="11" t="e">
        <f t="shared" si="22"/>
        <v>#VALUE!</v>
      </c>
      <c r="N18" s="11" t="e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#VALUE!</v>
      </c>
      <c r="O18" s="11">
        <f>0</f>
        <v>0</v>
      </c>
      <c r="P18" s="11" t="e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#VALUE!</v>
      </c>
      <c r="Q18" s="11" t="e">
        <f>2*'OddsRatio_working_3-way'!K18*'OddsRatio_working_3-way'!L18*'OddsRatio_working_3-way'!M18</f>
        <v>#VALUE!</v>
      </c>
      <c r="R18" s="11" t="e">
        <f t="shared" si="23"/>
        <v>#VALUE!</v>
      </c>
      <c r="S18" s="11" t="e">
        <f t="shared" si="24"/>
        <v>#VALUE!</v>
      </c>
      <c r="T18" s="11" t="e">
        <f t="shared" si="25"/>
        <v>#VALUE!</v>
      </c>
      <c r="U18" s="11" t="e">
        <f>'OddsRatio_working_3-way'!S18-'OddsRatio_working_3-way'!R18^2/3</f>
        <v>#VALUE!</v>
      </c>
      <c r="V18" s="11" t="e">
        <f>'OddsRatio_working_3-way'!S18*'OddsRatio_working_3-way'!R18/3-2*'OddsRatio_working_3-way'!R18^3/27-'OddsRatio_working_3-way'!T18</f>
        <v>#VALUE!</v>
      </c>
      <c r="W18" s="11" t="e">
        <f>'OddsRatio_working_3-way'!V18^2+4*'OddsRatio_working_3-way'!U18^3/27</f>
        <v>#VALUE!</v>
      </c>
      <c r="X18" s="11" t="e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#VALUE!</v>
      </c>
      <c r="Y18" s="11" t="e">
        <f>IF('OddsRatio_working_3-way'!W18&gt;=0,IF('OddsRatio_working_3-way'!V18+SQRT('OddsRatio_working_3-way'!W18)&gt;0,0,PI()),ACOS('OddsRatio_working_3-way'!V18/(2*'OddsRatio_working_3-way'!X18)))</f>
        <v>#VALUE!</v>
      </c>
      <c r="Z18" s="11" t="e">
        <f>'OddsRatio_working_3-way'!X18^(1/3)*COS('OddsRatio_working_3-way'!Y18/3)</f>
        <v>#VALUE!</v>
      </c>
      <c r="AA18" s="11" t="e">
        <f>'OddsRatio_working_3-way'!X18^(1/3)*COS(('OddsRatio_working_3-way'!Y18+2*PI())/3)</f>
        <v>#VALUE!</v>
      </c>
      <c r="AB18" s="11" t="e">
        <f>'OddsRatio_working_3-way'!X18^(1/3)*COS(('OddsRatio_working_3-way'!Y18+4*PI())/3)</f>
        <v>#VALUE!</v>
      </c>
      <c r="AC18" s="11" t="e">
        <f>'OddsRatio_working_3-way'!X18^(1/3)*SIN('OddsRatio_working_3-way'!Y18/3)</f>
        <v>#VALUE!</v>
      </c>
      <c r="AD18" s="11" t="e">
        <f>'OddsRatio_working_3-way'!X18^(1/3)*SIN(('OddsRatio_working_3-way'!Y18+2*PI())/3)</f>
        <v>#VALUE!</v>
      </c>
      <c r="AE18" s="11" t="e">
        <f>'OddsRatio_working_3-way'!X18^(1/3)*SIN(('OddsRatio_working_3-way'!Y18+4*PI())/3)</f>
        <v>#VALUE!</v>
      </c>
      <c r="AF18" s="11" t="e">
        <f>-'OddsRatio_working_3-way'!U18/(3*'OddsRatio_working_3-way'!X18^(1/3))*COS(('OddsRatio_working_3-way'!Y18)/3)</f>
        <v>#VALUE!</v>
      </c>
      <c r="AG18" s="11" t="e">
        <f>-'OddsRatio_working_3-way'!U18/(3*'OddsRatio_working_3-way'!X18^(1/3))*COS(('OddsRatio_working_3-way'!Y18+2*PI())/3)</f>
        <v>#VALUE!</v>
      </c>
      <c r="AH18" s="11" t="e">
        <f>-'OddsRatio_working_3-way'!U18/(3*'OddsRatio_working_3-way'!X18^(1/3))*COS(('OddsRatio_working_3-way'!Y18+4*PI())/3)</f>
        <v>#VALUE!</v>
      </c>
      <c r="AI18" s="11" t="e">
        <f>'OddsRatio_working_3-way'!U18/(3*'OddsRatio_working_3-way'!X18^(1/3))*SIN(('OddsRatio_working_3-way'!Y18)/3)</f>
        <v>#VALUE!</v>
      </c>
      <c r="AJ18" s="11" t="e">
        <f>'OddsRatio_working_3-way'!U18/(3*'OddsRatio_working_3-way'!X18^(1/3))*SIN(('OddsRatio_working_3-way'!Y18+2*PI())/3)</f>
        <v>#VALUE!</v>
      </c>
      <c r="AK18" s="11" t="e">
        <f>'OddsRatio_working_3-way'!U18/(3*'OddsRatio_working_3-way'!X18^(1/3))*SIN(('OddsRatio_working_3-way'!Y18+4*PI())/3)</f>
        <v>#VALUE!</v>
      </c>
      <c r="AL18" s="11" t="e">
        <f>'OddsRatio_working_3-way'!Z18+'OddsRatio_working_3-way'!AF18</f>
        <v>#VALUE!</v>
      </c>
      <c r="AM18" s="11" t="e">
        <f>'OddsRatio_working_3-way'!AA18+'OddsRatio_working_3-way'!AG18</f>
        <v>#VALUE!</v>
      </c>
      <c r="AN18" s="11" t="e">
        <f>'OddsRatio_working_3-way'!AB18+'OddsRatio_working_3-way'!AH18</f>
        <v>#VALUE!</v>
      </c>
      <c r="AO18" s="11" t="e">
        <f>'OddsRatio_working_3-way'!AC18+'OddsRatio_working_3-way'!AI18</f>
        <v>#VALUE!</v>
      </c>
      <c r="AP18" s="11" t="e">
        <f>'OddsRatio_working_3-way'!AD18+'OddsRatio_working_3-way'!AJ18</f>
        <v>#VALUE!</v>
      </c>
      <c r="AQ18" s="11" t="e">
        <f>'OddsRatio_working_3-way'!AE18+'OddsRatio_working_3-way'!AK18</f>
        <v>#VALUE!</v>
      </c>
      <c r="AR18" s="10" t="str">
        <f>IF(A18="","",IF(('OddsRatio_working_3-way'!X18=0),IF(Q18&gt;0,-Q18^(1/3),(-Q18)^(1/3)),'OddsRatio_working_3-way'!AL18-'OddsRatio_working_3-way'!R18/3))</f>
        <v/>
      </c>
      <c r="AS18" s="11" t="e">
        <f>IF(('OddsRatio_working_3-way'!X18=0),IF(Q18&gt;0,-Q18^(1/3),(-Q18)^(1/3)),'OddsRatio_working_3-way'!AM18-'OddsRatio_working_3-way'!R18/3)</f>
        <v>#VALUE!</v>
      </c>
      <c r="AT18" s="11" t="e">
        <f>IF(('OddsRatio_working_3-way'!X18=0),IF(Q18&gt;0,-Q18^(1/3),(-Q18)^(1/3)),'OddsRatio_working_3-way'!AN18-'OddsRatio_working_3-way'!R18/3)</f>
        <v>#VALUE!</v>
      </c>
      <c r="AU18" s="11" t="e">
        <f>IF(('OddsRatio_working_3-way'!X18=0),0,'OddsRatio_working_3-way'!AO18)</f>
        <v>#VALUE!</v>
      </c>
      <c r="AV18" s="11" t="e">
        <f>IF(('OddsRatio_working_3-way'!X18=0),0,'OddsRatio_working_3-way'!AP18)</f>
        <v>#VALUE!</v>
      </c>
      <c r="AW18" s="11" t="e">
        <f>IF(('OddsRatio_working_3-way'!X18=0),0,'OddsRatio_working_3-way'!AQ18)</f>
        <v>#VALUE!</v>
      </c>
    </row>
    <row r="19" spans="1:4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9" t="e">
        <f t="shared" si="13"/>
        <v>#VALUE!</v>
      </c>
      <c r="E19" s="9" t="e">
        <f t="shared" si="14"/>
        <v>#VALUE!</v>
      </c>
      <c r="F19" s="9" t="e">
        <f t="shared" si="15"/>
        <v>#VALUE!</v>
      </c>
      <c r="G19" s="9" t="str">
        <f t="shared" si="16"/>
        <v/>
      </c>
      <c r="H19" s="9" t="str">
        <f t="shared" si="17"/>
        <v/>
      </c>
      <c r="I19" s="9" t="str">
        <f t="shared" si="18"/>
        <v/>
      </c>
      <c r="J19" s="9" t="str">
        <f t="shared" si="19"/>
        <v/>
      </c>
      <c r="K19" s="11" t="e">
        <f t="shared" si="20"/>
        <v>#VALUE!</v>
      </c>
      <c r="L19" s="11" t="e">
        <f t="shared" si="21"/>
        <v>#VALUE!</v>
      </c>
      <c r="M19" s="11" t="e">
        <f t="shared" si="22"/>
        <v>#VALUE!</v>
      </c>
      <c r="N19" s="11" t="e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#VALUE!</v>
      </c>
      <c r="O19" s="11">
        <f>0</f>
        <v>0</v>
      </c>
      <c r="P19" s="11" t="e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#VALUE!</v>
      </c>
      <c r="Q19" s="11" t="e">
        <f>2*'OddsRatio_working_3-way'!K19*'OddsRatio_working_3-way'!L19*'OddsRatio_working_3-way'!M19</f>
        <v>#VALUE!</v>
      </c>
      <c r="R19" s="11" t="e">
        <f t="shared" si="23"/>
        <v>#VALUE!</v>
      </c>
      <c r="S19" s="11" t="e">
        <f t="shared" si="24"/>
        <v>#VALUE!</v>
      </c>
      <c r="T19" s="11" t="e">
        <f t="shared" si="25"/>
        <v>#VALUE!</v>
      </c>
      <c r="U19" s="11" t="e">
        <f>'OddsRatio_working_3-way'!S19-'OddsRatio_working_3-way'!R19^2/3</f>
        <v>#VALUE!</v>
      </c>
      <c r="V19" s="11" t="e">
        <f>'OddsRatio_working_3-way'!S19*'OddsRatio_working_3-way'!R19/3-2*'OddsRatio_working_3-way'!R19^3/27-'OddsRatio_working_3-way'!T19</f>
        <v>#VALUE!</v>
      </c>
      <c r="W19" s="11" t="e">
        <f>'OddsRatio_working_3-way'!V19^2+4*'OddsRatio_working_3-way'!U19^3/27</f>
        <v>#VALUE!</v>
      </c>
      <c r="X19" s="11" t="e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#VALUE!</v>
      </c>
      <c r="Y19" s="11" t="e">
        <f>IF('OddsRatio_working_3-way'!W19&gt;=0,IF('OddsRatio_working_3-way'!V19+SQRT('OddsRatio_working_3-way'!W19)&gt;0,0,PI()),ACOS('OddsRatio_working_3-way'!V19/(2*'OddsRatio_working_3-way'!X19)))</f>
        <v>#VALUE!</v>
      </c>
      <c r="Z19" s="11" t="e">
        <f>'OddsRatio_working_3-way'!X19^(1/3)*COS('OddsRatio_working_3-way'!Y19/3)</f>
        <v>#VALUE!</v>
      </c>
      <c r="AA19" s="11" t="e">
        <f>'OddsRatio_working_3-way'!X19^(1/3)*COS(('OddsRatio_working_3-way'!Y19+2*PI())/3)</f>
        <v>#VALUE!</v>
      </c>
      <c r="AB19" s="11" t="e">
        <f>'OddsRatio_working_3-way'!X19^(1/3)*COS(('OddsRatio_working_3-way'!Y19+4*PI())/3)</f>
        <v>#VALUE!</v>
      </c>
      <c r="AC19" s="11" t="e">
        <f>'OddsRatio_working_3-way'!X19^(1/3)*SIN('OddsRatio_working_3-way'!Y19/3)</f>
        <v>#VALUE!</v>
      </c>
      <c r="AD19" s="11" t="e">
        <f>'OddsRatio_working_3-way'!X19^(1/3)*SIN(('OddsRatio_working_3-way'!Y19+2*PI())/3)</f>
        <v>#VALUE!</v>
      </c>
      <c r="AE19" s="11" t="e">
        <f>'OddsRatio_working_3-way'!X19^(1/3)*SIN(('OddsRatio_working_3-way'!Y19+4*PI())/3)</f>
        <v>#VALUE!</v>
      </c>
      <c r="AF19" s="11" t="e">
        <f>-'OddsRatio_working_3-way'!U19/(3*'OddsRatio_working_3-way'!X19^(1/3))*COS(('OddsRatio_working_3-way'!Y19)/3)</f>
        <v>#VALUE!</v>
      </c>
      <c r="AG19" s="11" t="e">
        <f>-'OddsRatio_working_3-way'!U19/(3*'OddsRatio_working_3-way'!X19^(1/3))*COS(('OddsRatio_working_3-way'!Y19+2*PI())/3)</f>
        <v>#VALUE!</v>
      </c>
      <c r="AH19" s="11" t="e">
        <f>-'OddsRatio_working_3-way'!U19/(3*'OddsRatio_working_3-way'!X19^(1/3))*COS(('OddsRatio_working_3-way'!Y19+4*PI())/3)</f>
        <v>#VALUE!</v>
      </c>
      <c r="AI19" s="11" t="e">
        <f>'OddsRatio_working_3-way'!U19/(3*'OddsRatio_working_3-way'!X19^(1/3))*SIN(('OddsRatio_working_3-way'!Y19)/3)</f>
        <v>#VALUE!</v>
      </c>
      <c r="AJ19" s="11" t="e">
        <f>'OddsRatio_working_3-way'!U19/(3*'OddsRatio_working_3-way'!X19^(1/3))*SIN(('OddsRatio_working_3-way'!Y19+2*PI())/3)</f>
        <v>#VALUE!</v>
      </c>
      <c r="AK19" s="11" t="e">
        <f>'OddsRatio_working_3-way'!U19/(3*'OddsRatio_working_3-way'!X19^(1/3))*SIN(('OddsRatio_working_3-way'!Y19+4*PI())/3)</f>
        <v>#VALUE!</v>
      </c>
      <c r="AL19" s="11" t="e">
        <f>'OddsRatio_working_3-way'!Z19+'OddsRatio_working_3-way'!AF19</f>
        <v>#VALUE!</v>
      </c>
      <c r="AM19" s="11" t="e">
        <f>'OddsRatio_working_3-way'!AA19+'OddsRatio_working_3-way'!AG19</f>
        <v>#VALUE!</v>
      </c>
      <c r="AN19" s="11" t="e">
        <f>'OddsRatio_working_3-way'!AB19+'OddsRatio_working_3-way'!AH19</f>
        <v>#VALUE!</v>
      </c>
      <c r="AO19" s="11" t="e">
        <f>'OddsRatio_working_3-way'!AC19+'OddsRatio_working_3-way'!AI19</f>
        <v>#VALUE!</v>
      </c>
      <c r="AP19" s="11" t="e">
        <f>'OddsRatio_working_3-way'!AD19+'OddsRatio_working_3-way'!AJ19</f>
        <v>#VALUE!</v>
      </c>
      <c r="AQ19" s="11" t="e">
        <f>'OddsRatio_working_3-way'!AE19+'OddsRatio_working_3-way'!AK19</f>
        <v>#VALUE!</v>
      </c>
      <c r="AR19" s="10" t="str">
        <f>IF(A19="","",IF(('OddsRatio_working_3-way'!X19=0),IF(Q19&gt;0,-Q19^(1/3),(-Q19)^(1/3)),'OddsRatio_working_3-way'!AL19-'OddsRatio_working_3-way'!R19/3))</f>
        <v/>
      </c>
      <c r="AS19" s="11" t="e">
        <f>IF(('OddsRatio_working_3-way'!X19=0),IF(Q19&gt;0,-Q19^(1/3),(-Q19)^(1/3)),'OddsRatio_working_3-way'!AM19-'OddsRatio_working_3-way'!R19/3)</f>
        <v>#VALUE!</v>
      </c>
      <c r="AT19" s="11" t="e">
        <f>IF(('OddsRatio_working_3-way'!X19=0),IF(Q19&gt;0,-Q19^(1/3),(-Q19)^(1/3)),'OddsRatio_working_3-way'!AN19-'OddsRatio_working_3-way'!R19/3)</f>
        <v>#VALUE!</v>
      </c>
      <c r="AU19" s="11" t="e">
        <f>IF(('OddsRatio_working_3-way'!X19=0),0,'OddsRatio_working_3-way'!AO19)</f>
        <v>#VALUE!</v>
      </c>
      <c r="AV19" s="11" t="e">
        <f>IF(('OddsRatio_working_3-way'!X19=0),0,'OddsRatio_working_3-way'!AP19)</f>
        <v>#VALUE!</v>
      </c>
      <c r="AW19" s="11" t="e">
        <f>IF(('OddsRatio_working_3-way'!X19=0),0,'OddsRatio_working_3-way'!AQ19)</f>
        <v>#VALUE!</v>
      </c>
    </row>
    <row r="20" spans="1:4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9" t="e">
        <f t="shared" si="13"/>
        <v>#VALUE!</v>
      </c>
      <c r="E20" s="9" t="e">
        <f t="shared" si="14"/>
        <v>#VALUE!</v>
      </c>
      <c r="F20" s="9" t="e">
        <f t="shared" si="15"/>
        <v>#VALUE!</v>
      </c>
      <c r="G20" s="9" t="str">
        <f t="shared" si="16"/>
        <v/>
      </c>
      <c r="H20" s="9" t="str">
        <f t="shared" si="17"/>
        <v/>
      </c>
      <c r="I20" s="9" t="str">
        <f t="shared" si="18"/>
        <v/>
      </c>
      <c r="J20" s="9" t="str">
        <f t="shared" si="19"/>
        <v/>
      </c>
      <c r="K20" s="11" t="e">
        <f t="shared" si="20"/>
        <v>#VALUE!</v>
      </c>
      <c r="L20" s="11" t="e">
        <f t="shared" si="21"/>
        <v>#VALUE!</v>
      </c>
      <c r="M20" s="11" t="e">
        <f t="shared" si="22"/>
        <v>#VALUE!</v>
      </c>
      <c r="N20" s="11" t="e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#VALUE!</v>
      </c>
      <c r="O20" s="11">
        <f>0</f>
        <v>0</v>
      </c>
      <c r="P20" s="11" t="e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#VALUE!</v>
      </c>
      <c r="Q20" s="11" t="e">
        <f>2*'OddsRatio_working_3-way'!K20*'OddsRatio_working_3-way'!L20*'OddsRatio_working_3-way'!M20</f>
        <v>#VALUE!</v>
      </c>
      <c r="R20" s="11" t="e">
        <f t="shared" si="23"/>
        <v>#VALUE!</v>
      </c>
      <c r="S20" s="11" t="e">
        <f t="shared" si="24"/>
        <v>#VALUE!</v>
      </c>
      <c r="T20" s="11" t="e">
        <f t="shared" si="25"/>
        <v>#VALUE!</v>
      </c>
      <c r="U20" s="11" t="e">
        <f>'OddsRatio_working_3-way'!S20-'OddsRatio_working_3-way'!R20^2/3</f>
        <v>#VALUE!</v>
      </c>
      <c r="V20" s="11" t="e">
        <f>'OddsRatio_working_3-way'!S20*'OddsRatio_working_3-way'!R20/3-2*'OddsRatio_working_3-way'!R20^3/27-'OddsRatio_working_3-way'!T20</f>
        <v>#VALUE!</v>
      </c>
      <c r="W20" s="11" t="e">
        <f>'OddsRatio_working_3-way'!V20^2+4*'OddsRatio_working_3-way'!U20^3/27</f>
        <v>#VALUE!</v>
      </c>
      <c r="X20" s="11" t="e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#VALUE!</v>
      </c>
      <c r="Y20" s="11" t="e">
        <f>IF('OddsRatio_working_3-way'!W20&gt;=0,IF('OddsRatio_working_3-way'!V20+SQRT('OddsRatio_working_3-way'!W20)&gt;0,0,PI()),ACOS('OddsRatio_working_3-way'!V20/(2*'OddsRatio_working_3-way'!X20)))</f>
        <v>#VALUE!</v>
      </c>
      <c r="Z20" s="11" t="e">
        <f>'OddsRatio_working_3-way'!X20^(1/3)*COS('OddsRatio_working_3-way'!Y20/3)</f>
        <v>#VALUE!</v>
      </c>
      <c r="AA20" s="11" t="e">
        <f>'OddsRatio_working_3-way'!X20^(1/3)*COS(('OddsRatio_working_3-way'!Y20+2*PI())/3)</f>
        <v>#VALUE!</v>
      </c>
      <c r="AB20" s="11" t="e">
        <f>'OddsRatio_working_3-way'!X20^(1/3)*COS(('OddsRatio_working_3-way'!Y20+4*PI())/3)</f>
        <v>#VALUE!</v>
      </c>
      <c r="AC20" s="11" t="e">
        <f>'OddsRatio_working_3-way'!X20^(1/3)*SIN('OddsRatio_working_3-way'!Y20/3)</f>
        <v>#VALUE!</v>
      </c>
      <c r="AD20" s="11" t="e">
        <f>'OddsRatio_working_3-way'!X20^(1/3)*SIN(('OddsRatio_working_3-way'!Y20+2*PI())/3)</f>
        <v>#VALUE!</v>
      </c>
      <c r="AE20" s="11" t="e">
        <f>'OddsRatio_working_3-way'!X20^(1/3)*SIN(('OddsRatio_working_3-way'!Y20+4*PI())/3)</f>
        <v>#VALUE!</v>
      </c>
      <c r="AF20" s="11" t="e">
        <f>-'OddsRatio_working_3-way'!U20/(3*'OddsRatio_working_3-way'!X20^(1/3))*COS(('OddsRatio_working_3-way'!Y20)/3)</f>
        <v>#VALUE!</v>
      </c>
      <c r="AG20" s="11" t="e">
        <f>-'OddsRatio_working_3-way'!U20/(3*'OddsRatio_working_3-way'!X20^(1/3))*COS(('OddsRatio_working_3-way'!Y20+2*PI())/3)</f>
        <v>#VALUE!</v>
      </c>
      <c r="AH20" s="11" t="e">
        <f>-'OddsRatio_working_3-way'!U20/(3*'OddsRatio_working_3-way'!X20^(1/3))*COS(('OddsRatio_working_3-way'!Y20+4*PI())/3)</f>
        <v>#VALUE!</v>
      </c>
      <c r="AI20" s="11" t="e">
        <f>'OddsRatio_working_3-way'!U20/(3*'OddsRatio_working_3-way'!X20^(1/3))*SIN(('OddsRatio_working_3-way'!Y20)/3)</f>
        <v>#VALUE!</v>
      </c>
      <c r="AJ20" s="11" t="e">
        <f>'OddsRatio_working_3-way'!U20/(3*'OddsRatio_working_3-way'!X20^(1/3))*SIN(('OddsRatio_working_3-way'!Y20+2*PI())/3)</f>
        <v>#VALUE!</v>
      </c>
      <c r="AK20" s="11" t="e">
        <f>'OddsRatio_working_3-way'!U20/(3*'OddsRatio_working_3-way'!X20^(1/3))*SIN(('OddsRatio_working_3-way'!Y20+4*PI())/3)</f>
        <v>#VALUE!</v>
      </c>
      <c r="AL20" s="11" t="e">
        <f>'OddsRatio_working_3-way'!Z20+'OddsRatio_working_3-way'!AF20</f>
        <v>#VALUE!</v>
      </c>
      <c r="AM20" s="11" t="e">
        <f>'OddsRatio_working_3-way'!AA20+'OddsRatio_working_3-way'!AG20</f>
        <v>#VALUE!</v>
      </c>
      <c r="AN20" s="11" t="e">
        <f>'OddsRatio_working_3-way'!AB20+'OddsRatio_working_3-way'!AH20</f>
        <v>#VALUE!</v>
      </c>
      <c r="AO20" s="11" t="e">
        <f>'OddsRatio_working_3-way'!AC20+'OddsRatio_working_3-way'!AI20</f>
        <v>#VALUE!</v>
      </c>
      <c r="AP20" s="11" t="e">
        <f>'OddsRatio_working_3-way'!AD20+'OddsRatio_working_3-way'!AJ20</f>
        <v>#VALUE!</v>
      </c>
      <c r="AQ20" s="11" t="e">
        <f>'OddsRatio_working_3-way'!AE20+'OddsRatio_working_3-way'!AK20</f>
        <v>#VALUE!</v>
      </c>
      <c r="AR20" s="10" t="str">
        <f>IF(A20="","",IF(('OddsRatio_working_3-way'!X20=0),IF(Q20&gt;0,-Q20^(1/3),(-Q20)^(1/3)),'OddsRatio_working_3-way'!AL20-'OddsRatio_working_3-way'!R20/3))</f>
        <v/>
      </c>
      <c r="AS20" s="11" t="e">
        <f>IF(('OddsRatio_working_3-way'!X20=0),IF(Q20&gt;0,-Q20^(1/3),(-Q20)^(1/3)),'OddsRatio_working_3-way'!AM20-'OddsRatio_working_3-way'!R20/3)</f>
        <v>#VALUE!</v>
      </c>
      <c r="AT20" s="11" t="e">
        <f>IF(('OddsRatio_working_3-way'!X20=0),IF(Q20&gt;0,-Q20^(1/3),(-Q20)^(1/3)),'OddsRatio_working_3-way'!AN20-'OddsRatio_working_3-way'!R20/3)</f>
        <v>#VALUE!</v>
      </c>
      <c r="AU20" s="11" t="e">
        <f>IF(('OddsRatio_working_3-way'!X20=0),0,'OddsRatio_working_3-way'!AO20)</f>
        <v>#VALUE!</v>
      </c>
      <c r="AV20" s="11" t="e">
        <f>IF(('OddsRatio_working_3-way'!X20=0),0,'OddsRatio_working_3-way'!AP20)</f>
        <v>#VALUE!</v>
      </c>
      <c r="AW20" s="11" t="e">
        <f>IF(('OddsRatio_working_3-way'!X20=0),0,'OddsRatio_working_3-way'!AQ20)</f>
        <v>#VALUE!</v>
      </c>
    </row>
    <row r="21" spans="1:4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9" t="e">
        <f t="shared" si="13"/>
        <v>#VALUE!</v>
      </c>
      <c r="E21" s="9" t="e">
        <f t="shared" si="14"/>
        <v>#VALUE!</v>
      </c>
      <c r="F21" s="9" t="e">
        <f t="shared" si="15"/>
        <v>#VALUE!</v>
      </c>
      <c r="G21" s="9" t="str">
        <f t="shared" si="16"/>
        <v/>
      </c>
      <c r="H21" s="9" t="str">
        <f t="shared" si="17"/>
        <v/>
      </c>
      <c r="I21" s="9" t="str">
        <f t="shared" si="18"/>
        <v/>
      </c>
      <c r="J21" s="9" t="str">
        <f t="shared" si="19"/>
        <v/>
      </c>
      <c r="K21" s="11" t="e">
        <f t="shared" si="20"/>
        <v>#VALUE!</v>
      </c>
      <c r="L21" s="11" t="e">
        <f t="shared" si="21"/>
        <v>#VALUE!</v>
      </c>
      <c r="M21" s="11" t="e">
        <f t="shared" si="22"/>
        <v>#VALUE!</v>
      </c>
      <c r="N21" s="11" t="e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#VALUE!</v>
      </c>
      <c r="O21" s="11">
        <f>0</f>
        <v>0</v>
      </c>
      <c r="P21" s="11" t="e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#VALUE!</v>
      </c>
      <c r="Q21" s="11" t="e">
        <f>2*'OddsRatio_working_3-way'!K21*'OddsRatio_working_3-way'!L21*'OddsRatio_working_3-way'!M21</f>
        <v>#VALUE!</v>
      </c>
      <c r="R21" s="11" t="e">
        <f t="shared" si="23"/>
        <v>#VALUE!</v>
      </c>
      <c r="S21" s="11" t="e">
        <f t="shared" si="24"/>
        <v>#VALUE!</v>
      </c>
      <c r="T21" s="11" t="e">
        <f t="shared" si="25"/>
        <v>#VALUE!</v>
      </c>
      <c r="U21" s="11" t="e">
        <f>'OddsRatio_working_3-way'!S21-'OddsRatio_working_3-way'!R21^2/3</f>
        <v>#VALUE!</v>
      </c>
      <c r="V21" s="11" t="e">
        <f>'OddsRatio_working_3-way'!S21*'OddsRatio_working_3-way'!R21/3-2*'OddsRatio_working_3-way'!R21^3/27-'OddsRatio_working_3-way'!T21</f>
        <v>#VALUE!</v>
      </c>
      <c r="W21" s="11" t="e">
        <f>'OddsRatio_working_3-way'!V21^2+4*'OddsRatio_working_3-way'!U21^3/27</f>
        <v>#VALUE!</v>
      </c>
      <c r="X21" s="11" t="e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#VALUE!</v>
      </c>
      <c r="Y21" s="11" t="e">
        <f>IF('OddsRatio_working_3-way'!W21&gt;=0,IF('OddsRatio_working_3-way'!V21+SQRT('OddsRatio_working_3-way'!W21)&gt;0,0,PI()),ACOS('OddsRatio_working_3-way'!V21/(2*'OddsRatio_working_3-way'!X21)))</f>
        <v>#VALUE!</v>
      </c>
      <c r="Z21" s="11" t="e">
        <f>'OddsRatio_working_3-way'!X21^(1/3)*COS('OddsRatio_working_3-way'!Y21/3)</f>
        <v>#VALUE!</v>
      </c>
      <c r="AA21" s="11" t="e">
        <f>'OddsRatio_working_3-way'!X21^(1/3)*COS(('OddsRatio_working_3-way'!Y21+2*PI())/3)</f>
        <v>#VALUE!</v>
      </c>
      <c r="AB21" s="11" t="e">
        <f>'OddsRatio_working_3-way'!X21^(1/3)*COS(('OddsRatio_working_3-way'!Y21+4*PI())/3)</f>
        <v>#VALUE!</v>
      </c>
      <c r="AC21" s="11" t="e">
        <f>'OddsRatio_working_3-way'!X21^(1/3)*SIN('OddsRatio_working_3-way'!Y21/3)</f>
        <v>#VALUE!</v>
      </c>
      <c r="AD21" s="11" t="e">
        <f>'OddsRatio_working_3-way'!X21^(1/3)*SIN(('OddsRatio_working_3-way'!Y21+2*PI())/3)</f>
        <v>#VALUE!</v>
      </c>
      <c r="AE21" s="11" t="e">
        <f>'OddsRatio_working_3-way'!X21^(1/3)*SIN(('OddsRatio_working_3-way'!Y21+4*PI())/3)</f>
        <v>#VALUE!</v>
      </c>
      <c r="AF21" s="11" t="e">
        <f>-'OddsRatio_working_3-way'!U21/(3*'OddsRatio_working_3-way'!X21^(1/3))*COS(('OddsRatio_working_3-way'!Y21)/3)</f>
        <v>#VALUE!</v>
      </c>
      <c r="AG21" s="11" t="e">
        <f>-'OddsRatio_working_3-way'!U21/(3*'OddsRatio_working_3-way'!X21^(1/3))*COS(('OddsRatio_working_3-way'!Y21+2*PI())/3)</f>
        <v>#VALUE!</v>
      </c>
      <c r="AH21" s="11" t="e">
        <f>-'OddsRatio_working_3-way'!U21/(3*'OddsRatio_working_3-way'!X21^(1/3))*COS(('OddsRatio_working_3-way'!Y21+4*PI())/3)</f>
        <v>#VALUE!</v>
      </c>
      <c r="AI21" s="11" t="e">
        <f>'OddsRatio_working_3-way'!U21/(3*'OddsRatio_working_3-way'!X21^(1/3))*SIN(('OddsRatio_working_3-way'!Y21)/3)</f>
        <v>#VALUE!</v>
      </c>
      <c r="AJ21" s="11" t="e">
        <f>'OddsRatio_working_3-way'!U21/(3*'OddsRatio_working_3-way'!X21^(1/3))*SIN(('OddsRatio_working_3-way'!Y21+2*PI())/3)</f>
        <v>#VALUE!</v>
      </c>
      <c r="AK21" s="11" t="e">
        <f>'OddsRatio_working_3-way'!U21/(3*'OddsRatio_working_3-way'!X21^(1/3))*SIN(('OddsRatio_working_3-way'!Y21+4*PI())/3)</f>
        <v>#VALUE!</v>
      </c>
      <c r="AL21" s="11" t="e">
        <f>'OddsRatio_working_3-way'!Z21+'OddsRatio_working_3-way'!AF21</f>
        <v>#VALUE!</v>
      </c>
      <c r="AM21" s="11" t="e">
        <f>'OddsRatio_working_3-way'!AA21+'OddsRatio_working_3-way'!AG21</f>
        <v>#VALUE!</v>
      </c>
      <c r="AN21" s="11" t="e">
        <f>'OddsRatio_working_3-way'!AB21+'OddsRatio_working_3-way'!AH21</f>
        <v>#VALUE!</v>
      </c>
      <c r="AO21" s="11" t="e">
        <f>'OddsRatio_working_3-way'!AC21+'OddsRatio_working_3-way'!AI21</f>
        <v>#VALUE!</v>
      </c>
      <c r="AP21" s="11" t="e">
        <f>'OddsRatio_working_3-way'!AD21+'OddsRatio_working_3-way'!AJ21</f>
        <v>#VALUE!</v>
      </c>
      <c r="AQ21" s="11" t="e">
        <f>'OddsRatio_working_3-way'!AE21+'OddsRatio_working_3-way'!AK21</f>
        <v>#VALUE!</v>
      </c>
      <c r="AR21" s="10" t="str">
        <f>IF(A21="","",IF(('OddsRatio_working_3-way'!X21=0),IF(Q21&gt;0,-Q21^(1/3),(-Q21)^(1/3)),'OddsRatio_working_3-way'!AL21-'OddsRatio_working_3-way'!R21/3))</f>
        <v/>
      </c>
      <c r="AS21" s="11" t="e">
        <f>IF(('OddsRatio_working_3-way'!X21=0),IF(Q21&gt;0,-Q21^(1/3),(-Q21)^(1/3)),'OddsRatio_working_3-way'!AM21-'OddsRatio_working_3-way'!R21/3)</f>
        <v>#VALUE!</v>
      </c>
      <c r="AT21" s="11" t="e">
        <f>IF(('OddsRatio_working_3-way'!X21=0),IF(Q21&gt;0,-Q21^(1/3),(-Q21)^(1/3)),'OddsRatio_working_3-way'!AN21-'OddsRatio_working_3-way'!R21/3)</f>
        <v>#VALUE!</v>
      </c>
      <c r="AU21" s="11" t="e">
        <f>IF(('OddsRatio_working_3-way'!X21=0),0,'OddsRatio_working_3-way'!AO21)</f>
        <v>#VALUE!</v>
      </c>
      <c r="AV21" s="11" t="e">
        <f>IF(('OddsRatio_working_3-way'!X21=0),0,'OddsRatio_working_3-way'!AP21)</f>
        <v>#VALUE!</v>
      </c>
      <c r="AW21" s="11" t="e">
        <f>IF(('OddsRatio_working_3-way'!X21=0),0,'OddsRatio_working_3-way'!AQ21)</f>
        <v>#VALUE!</v>
      </c>
    </row>
    <row r="22" spans="1:4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9" t="e">
        <f t="shared" si="13"/>
        <v>#VALUE!</v>
      </c>
      <c r="E22" s="9" t="e">
        <f t="shared" si="14"/>
        <v>#VALUE!</v>
      </c>
      <c r="F22" s="9" t="e">
        <f t="shared" si="15"/>
        <v>#VALUE!</v>
      </c>
      <c r="G22" s="9" t="str">
        <f t="shared" si="16"/>
        <v/>
      </c>
      <c r="H22" s="9" t="str">
        <f t="shared" si="17"/>
        <v/>
      </c>
      <c r="I22" s="9" t="str">
        <f t="shared" si="18"/>
        <v/>
      </c>
      <c r="J22" s="9" t="str">
        <f t="shared" si="19"/>
        <v/>
      </c>
      <c r="K22" s="11" t="e">
        <f t="shared" si="20"/>
        <v>#VALUE!</v>
      </c>
      <c r="L22" s="11" t="e">
        <f t="shared" si="21"/>
        <v>#VALUE!</v>
      </c>
      <c r="M22" s="11" t="e">
        <f t="shared" si="22"/>
        <v>#VALUE!</v>
      </c>
      <c r="N22" s="11" t="e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#VALUE!</v>
      </c>
      <c r="O22" s="11">
        <f>0</f>
        <v>0</v>
      </c>
      <c r="P22" s="11" t="e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#VALUE!</v>
      </c>
      <c r="Q22" s="11" t="e">
        <f>2*'OddsRatio_working_3-way'!K22*'OddsRatio_working_3-way'!L22*'OddsRatio_working_3-way'!M22</f>
        <v>#VALUE!</v>
      </c>
      <c r="R22" s="11" t="e">
        <f t="shared" si="23"/>
        <v>#VALUE!</v>
      </c>
      <c r="S22" s="11" t="e">
        <f t="shared" si="24"/>
        <v>#VALUE!</v>
      </c>
      <c r="T22" s="11" t="e">
        <f t="shared" si="25"/>
        <v>#VALUE!</v>
      </c>
      <c r="U22" s="11" t="e">
        <f>'OddsRatio_working_3-way'!S22-'OddsRatio_working_3-way'!R22^2/3</f>
        <v>#VALUE!</v>
      </c>
      <c r="V22" s="11" t="e">
        <f>'OddsRatio_working_3-way'!S22*'OddsRatio_working_3-way'!R22/3-2*'OddsRatio_working_3-way'!R22^3/27-'OddsRatio_working_3-way'!T22</f>
        <v>#VALUE!</v>
      </c>
      <c r="W22" s="11" t="e">
        <f>'OddsRatio_working_3-way'!V22^2+4*'OddsRatio_working_3-way'!U22^3/27</f>
        <v>#VALUE!</v>
      </c>
      <c r="X22" s="11" t="e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#VALUE!</v>
      </c>
      <c r="Y22" s="11" t="e">
        <f>IF('OddsRatio_working_3-way'!W22&gt;=0,IF('OddsRatio_working_3-way'!V22+SQRT('OddsRatio_working_3-way'!W22)&gt;0,0,PI()),ACOS('OddsRatio_working_3-way'!V22/(2*'OddsRatio_working_3-way'!X22)))</f>
        <v>#VALUE!</v>
      </c>
      <c r="Z22" s="11" t="e">
        <f>'OddsRatio_working_3-way'!X22^(1/3)*COS('OddsRatio_working_3-way'!Y22/3)</f>
        <v>#VALUE!</v>
      </c>
      <c r="AA22" s="11" t="e">
        <f>'OddsRatio_working_3-way'!X22^(1/3)*COS(('OddsRatio_working_3-way'!Y22+2*PI())/3)</f>
        <v>#VALUE!</v>
      </c>
      <c r="AB22" s="11" t="e">
        <f>'OddsRatio_working_3-way'!X22^(1/3)*COS(('OddsRatio_working_3-way'!Y22+4*PI())/3)</f>
        <v>#VALUE!</v>
      </c>
      <c r="AC22" s="11" t="e">
        <f>'OddsRatio_working_3-way'!X22^(1/3)*SIN('OddsRatio_working_3-way'!Y22/3)</f>
        <v>#VALUE!</v>
      </c>
      <c r="AD22" s="11" t="e">
        <f>'OddsRatio_working_3-way'!X22^(1/3)*SIN(('OddsRatio_working_3-way'!Y22+2*PI())/3)</f>
        <v>#VALUE!</v>
      </c>
      <c r="AE22" s="11" t="e">
        <f>'OddsRatio_working_3-way'!X22^(1/3)*SIN(('OddsRatio_working_3-way'!Y22+4*PI())/3)</f>
        <v>#VALUE!</v>
      </c>
      <c r="AF22" s="11" t="e">
        <f>-'OddsRatio_working_3-way'!U22/(3*'OddsRatio_working_3-way'!X22^(1/3))*COS(('OddsRatio_working_3-way'!Y22)/3)</f>
        <v>#VALUE!</v>
      </c>
      <c r="AG22" s="11" t="e">
        <f>-'OddsRatio_working_3-way'!U22/(3*'OddsRatio_working_3-way'!X22^(1/3))*COS(('OddsRatio_working_3-way'!Y22+2*PI())/3)</f>
        <v>#VALUE!</v>
      </c>
      <c r="AH22" s="11" t="e">
        <f>-'OddsRatio_working_3-way'!U22/(3*'OddsRatio_working_3-way'!X22^(1/3))*COS(('OddsRatio_working_3-way'!Y22+4*PI())/3)</f>
        <v>#VALUE!</v>
      </c>
      <c r="AI22" s="11" t="e">
        <f>'OddsRatio_working_3-way'!U22/(3*'OddsRatio_working_3-way'!X22^(1/3))*SIN(('OddsRatio_working_3-way'!Y22)/3)</f>
        <v>#VALUE!</v>
      </c>
      <c r="AJ22" s="11" t="e">
        <f>'OddsRatio_working_3-way'!U22/(3*'OddsRatio_working_3-way'!X22^(1/3))*SIN(('OddsRatio_working_3-way'!Y22+2*PI())/3)</f>
        <v>#VALUE!</v>
      </c>
      <c r="AK22" s="11" t="e">
        <f>'OddsRatio_working_3-way'!U22/(3*'OddsRatio_working_3-way'!X22^(1/3))*SIN(('OddsRatio_working_3-way'!Y22+4*PI())/3)</f>
        <v>#VALUE!</v>
      </c>
      <c r="AL22" s="11" t="e">
        <f>'OddsRatio_working_3-way'!Z22+'OddsRatio_working_3-way'!AF22</f>
        <v>#VALUE!</v>
      </c>
      <c r="AM22" s="11" t="e">
        <f>'OddsRatio_working_3-way'!AA22+'OddsRatio_working_3-way'!AG22</f>
        <v>#VALUE!</v>
      </c>
      <c r="AN22" s="11" t="e">
        <f>'OddsRatio_working_3-way'!AB22+'OddsRatio_working_3-way'!AH22</f>
        <v>#VALUE!</v>
      </c>
      <c r="AO22" s="11" t="e">
        <f>'OddsRatio_working_3-way'!AC22+'OddsRatio_working_3-way'!AI22</f>
        <v>#VALUE!</v>
      </c>
      <c r="AP22" s="11" t="e">
        <f>'OddsRatio_working_3-way'!AD22+'OddsRatio_working_3-way'!AJ22</f>
        <v>#VALUE!</v>
      </c>
      <c r="AQ22" s="11" t="e">
        <f>'OddsRatio_working_3-way'!AE22+'OddsRatio_working_3-way'!AK22</f>
        <v>#VALUE!</v>
      </c>
      <c r="AR22" s="10" t="str">
        <f>IF(A22="","",IF(('OddsRatio_working_3-way'!X22=0),IF(Q22&gt;0,-Q22^(1/3),(-Q22)^(1/3)),'OddsRatio_working_3-way'!AL22-'OddsRatio_working_3-way'!R22/3))</f>
        <v/>
      </c>
      <c r="AS22" s="11" t="e">
        <f>IF(('OddsRatio_working_3-way'!X22=0),IF(Q22&gt;0,-Q22^(1/3),(-Q22)^(1/3)),'OddsRatio_working_3-way'!AM22-'OddsRatio_working_3-way'!R22/3)</f>
        <v>#VALUE!</v>
      </c>
      <c r="AT22" s="11" t="e">
        <f>IF(('OddsRatio_working_3-way'!X22=0),IF(Q22&gt;0,-Q22^(1/3),(-Q22)^(1/3)),'OddsRatio_working_3-way'!AN22-'OddsRatio_working_3-way'!R22/3)</f>
        <v>#VALUE!</v>
      </c>
      <c r="AU22" s="11" t="e">
        <f>IF(('OddsRatio_working_3-way'!X22=0),0,'OddsRatio_working_3-way'!AO22)</f>
        <v>#VALUE!</v>
      </c>
      <c r="AV22" s="11" t="e">
        <f>IF(('OddsRatio_working_3-way'!X22=0),0,'OddsRatio_working_3-way'!AP22)</f>
        <v>#VALUE!</v>
      </c>
      <c r="AW22" s="11" t="e">
        <f>IF(('OddsRatio_working_3-way'!X22=0),0,'OddsRatio_working_3-way'!AQ22)</f>
        <v>#VALUE!</v>
      </c>
    </row>
    <row r="23" spans="1:4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9" t="e">
        <f t="shared" si="13"/>
        <v>#VALUE!</v>
      </c>
      <c r="E23" s="9" t="e">
        <f t="shared" si="14"/>
        <v>#VALUE!</v>
      </c>
      <c r="F23" s="9" t="e">
        <f t="shared" si="15"/>
        <v>#VALUE!</v>
      </c>
      <c r="G23" s="9" t="str">
        <f t="shared" si="16"/>
        <v/>
      </c>
      <c r="H23" s="9" t="str">
        <f t="shared" si="17"/>
        <v/>
      </c>
      <c r="I23" s="9" t="str">
        <f t="shared" si="18"/>
        <v/>
      </c>
      <c r="J23" s="9" t="str">
        <f t="shared" si="19"/>
        <v/>
      </c>
      <c r="K23" s="11" t="e">
        <f t="shared" si="20"/>
        <v>#VALUE!</v>
      </c>
      <c r="L23" s="11" t="e">
        <f t="shared" si="21"/>
        <v>#VALUE!</v>
      </c>
      <c r="M23" s="11" t="e">
        <f t="shared" si="22"/>
        <v>#VALUE!</v>
      </c>
      <c r="N23" s="11" t="e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#VALUE!</v>
      </c>
      <c r="O23" s="11">
        <f>0</f>
        <v>0</v>
      </c>
      <c r="P23" s="11" t="e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#VALUE!</v>
      </c>
      <c r="Q23" s="11" t="e">
        <f>2*'OddsRatio_working_3-way'!K23*'OddsRatio_working_3-way'!L23*'OddsRatio_working_3-way'!M23</f>
        <v>#VALUE!</v>
      </c>
      <c r="R23" s="11" t="e">
        <f t="shared" si="23"/>
        <v>#VALUE!</v>
      </c>
      <c r="S23" s="11" t="e">
        <f t="shared" si="24"/>
        <v>#VALUE!</v>
      </c>
      <c r="T23" s="11" t="e">
        <f t="shared" si="25"/>
        <v>#VALUE!</v>
      </c>
      <c r="U23" s="11" t="e">
        <f>'OddsRatio_working_3-way'!S23-'OddsRatio_working_3-way'!R23^2/3</f>
        <v>#VALUE!</v>
      </c>
      <c r="V23" s="11" t="e">
        <f>'OddsRatio_working_3-way'!S23*'OddsRatio_working_3-way'!R23/3-2*'OddsRatio_working_3-way'!R23^3/27-'OddsRatio_working_3-way'!T23</f>
        <v>#VALUE!</v>
      </c>
      <c r="W23" s="11" t="e">
        <f>'OddsRatio_working_3-way'!V23^2+4*'OddsRatio_working_3-way'!U23^3/27</f>
        <v>#VALUE!</v>
      </c>
      <c r="X23" s="11" t="e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#VALUE!</v>
      </c>
      <c r="Y23" s="11" t="e">
        <f>IF('OddsRatio_working_3-way'!W23&gt;=0,IF('OddsRatio_working_3-way'!V23+SQRT('OddsRatio_working_3-way'!W23)&gt;0,0,PI()),ACOS('OddsRatio_working_3-way'!V23/(2*'OddsRatio_working_3-way'!X23)))</f>
        <v>#VALUE!</v>
      </c>
      <c r="Z23" s="11" t="e">
        <f>'OddsRatio_working_3-way'!X23^(1/3)*COS('OddsRatio_working_3-way'!Y23/3)</f>
        <v>#VALUE!</v>
      </c>
      <c r="AA23" s="11" t="e">
        <f>'OddsRatio_working_3-way'!X23^(1/3)*COS(('OddsRatio_working_3-way'!Y23+2*PI())/3)</f>
        <v>#VALUE!</v>
      </c>
      <c r="AB23" s="11" t="e">
        <f>'OddsRatio_working_3-way'!X23^(1/3)*COS(('OddsRatio_working_3-way'!Y23+4*PI())/3)</f>
        <v>#VALUE!</v>
      </c>
      <c r="AC23" s="11" t="e">
        <f>'OddsRatio_working_3-way'!X23^(1/3)*SIN('OddsRatio_working_3-way'!Y23/3)</f>
        <v>#VALUE!</v>
      </c>
      <c r="AD23" s="11" t="e">
        <f>'OddsRatio_working_3-way'!X23^(1/3)*SIN(('OddsRatio_working_3-way'!Y23+2*PI())/3)</f>
        <v>#VALUE!</v>
      </c>
      <c r="AE23" s="11" t="e">
        <f>'OddsRatio_working_3-way'!X23^(1/3)*SIN(('OddsRatio_working_3-way'!Y23+4*PI())/3)</f>
        <v>#VALUE!</v>
      </c>
      <c r="AF23" s="11" t="e">
        <f>-'OddsRatio_working_3-way'!U23/(3*'OddsRatio_working_3-way'!X23^(1/3))*COS(('OddsRatio_working_3-way'!Y23)/3)</f>
        <v>#VALUE!</v>
      </c>
      <c r="AG23" s="11" t="e">
        <f>-'OddsRatio_working_3-way'!U23/(3*'OddsRatio_working_3-way'!X23^(1/3))*COS(('OddsRatio_working_3-way'!Y23+2*PI())/3)</f>
        <v>#VALUE!</v>
      </c>
      <c r="AH23" s="11" t="e">
        <f>-'OddsRatio_working_3-way'!U23/(3*'OddsRatio_working_3-way'!X23^(1/3))*COS(('OddsRatio_working_3-way'!Y23+4*PI())/3)</f>
        <v>#VALUE!</v>
      </c>
      <c r="AI23" s="11" t="e">
        <f>'OddsRatio_working_3-way'!U23/(3*'OddsRatio_working_3-way'!X23^(1/3))*SIN(('OddsRatio_working_3-way'!Y23)/3)</f>
        <v>#VALUE!</v>
      </c>
      <c r="AJ23" s="11" t="e">
        <f>'OddsRatio_working_3-way'!U23/(3*'OddsRatio_working_3-way'!X23^(1/3))*SIN(('OddsRatio_working_3-way'!Y23+2*PI())/3)</f>
        <v>#VALUE!</v>
      </c>
      <c r="AK23" s="11" t="e">
        <f>'OddsRatio_working_3-way'!U23/(3*'OddsRatio_working_3-way'!X23^(1/3))*SIN(('OddsRatio_working_3-way'!Y23+4*PI())/3)</f>
        <v>#VALUE!</v>
      </c>
      <c r="AL23" s="11" t="e">
        <f>'OddsRatio_working_3-way'!Z23+'OddsRatio_working_3-way'!AF23</f>
        <v>#VALUE!</v>
      </c>
      <c r="AM23" s="11" t="e">
        <f>'OddsRatio_working_3-way'!AA23+'OddsRatio_working_3-way'!AG23</f>
        <v>#VALUE!</v>
      </c>
      <c r="AN23" s="11" t="e">
        <f>'OddsRatio_working_3-way'!AB23+'OddsRatio_working_3-way'!AH23</f>
        <v>#VALUE!</v>
      </c>
      <c r="AO23" s="11" t="e">
        <f>'OddsRatio_working_3-way'!AC23+'OddsRatio_working_3-way'!AI23</f>
        <v>#VALUE!</v>
      </c>
      <c r="AP23" s="11" t="e">
        <f>'OddsRatio_working_3-way'!AD23+'OddsRatio_working_3-way'!AJ23</f>
        <v>#VALUE!</v>
      </c>
      <c r="AQ23" s="11" t="e">
        <f>'OddsRatio_working_3-way'!AE23+'OddsRatio_working_3-way'!AK23</f>
        <v>#VALUE!</v>
      </c>
      <c r="AR23" s="10" t="str">
        <f>IF(A23="","",IF(('OddsRatio_working_3-way'!X23=0),IF(Q23&gt;0,-Q23^(1/3),(-Q23)^(1/3)),'OddsRatio_working_3-way'!AL23-'OddsRatio_working_3-way'!R23/3))</f>
        <v/>
      </c>
      <c r="AS23" s="11" t="e">
        <f>IF(('OddsRatio_working_3-way'!X23=0),IF(Q23&gt;0,-Q23^(1/3),(-Q23)^(1/3)),'OddsRatio_working_3-way'!AM23-'OddsRatio_working_3-way'!R23/3)</f>
        <v>#VALUE!</v>
      </c>
      <c r="AT23" s="11" t="e">
        <f>IF(('OddsRatio_working_3-way'!X23=0),IF(Q23&gt;0,-Q23^(1/3),(-Q23)^(1/3)),'OddsRatio_working_3-way'!AN23-'OddsRatio_working_3-way'!R23/3)</f>
        <v>#VALUE!</v>
      </c>
      <c r="AU23" s="11" t="e">
        <f>IF(('OddsRatio_working_3-way'!X23=0),0,'OddsRatio_working_3-way'!AO23)</f>
        <v>#VALUE!</v>
      </c>
      <c r="AV23" s="11" t="e">
        <f>IF(('OddsRatio_working_3-way'!X23=0),0,'OddsRatio_working_3-way'!AP23)</f>
        <v>#VALUE!</v>
      </c>
      <c r="AW23" s="11" t="e">
        <f>IF(('OddsRatio_working_3-way'!X23=0),0,'OddsRatio_working_3-way'!AQ23)</f>
        <v>#VALUE!</v>
      </c>
    </row>
    <row r="24" spans="1:4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9" t="e">
        <f t="shared" si="13"/>
        <v>#VALUE!</v>
      </c>
      <c r="E24" s="9" t="e">
        <f t="shared" si="14"/>
        <v>#VALUE!</v>
      </c>
      <c r="F24" s="9" t="e">
        <f t="shared" si="15"/>
        <v>#VALUE!</v>
      </c>
      <c r="G24" s="9" t="str">
        <f t="shared" si="16"/>
        <v/>
      </c>
      <c r="H24" s="9" t="str">
        <f t="shared" si="17"/>
        <v/>
      </c>
      <c r="I24" s="9" t="str">
        <f t="shared" si="18"/>
        <v/>
      </c>
      <c r="J24" s="9" t="str">
        <f t="shared" si="19"/>
        <v/>
      </c>
      <c r="K24" s="11" t="e">
        <f t="shared" si="20"/>
        <v>#VALUE!</v>
      </c>
      <c r="L24" s="11" t="e">
        <f t="shared" si="21"/>
        <v>#VALUE!</v>
      </c>
      <c r="M24" s="11" t="e">
        <f t="shared" si="22"/>
        <v>#VALUE!</v>
      </c>
      <c r="N24" s="11" t="e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#VALUE!</v>
      </c>
      <c r="O24" s="11">
        <f>0</f>
        <v>0</v>
      </c>
      <c r="P24" s="11" t="e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#VALUE!</v>
      </c>
      <c r="Q24" s="11" t="e">
        <f>2*'OddsRatio_working_3-way'!K24*'OddsRatio_working_3-way'!L24*'OddsRatio_working_3-way'!M24</f>
        <v>#VALUE!</v>
      </c>
      <c r="R24" s="11" t="e">
        <f t="shared" si="23"/>
        <v>#VALUE!</v>
      </c>
      <c r="S24" s="11" t="e">
        <f t="shared" si="24"/>
        <v>#VALUE!</v>
      </c>
      <c r="T24" s="11" t="e">
        <f t="shared" si="25"/>
        <v>#VALUE!</v>
      </c>
      <c r="U24" s="11" t="e">
        <f>'OddsRatio_working_3-way'!S24-'OddsRatio_working_3-way'!R24^2/3</f>
        <v>#VALUE!</v>
      </c>
      <c r="V24" s="11" t="e">
        <f>'OddsRatio_working_3-way'!S24*'OddsRatio_working_3-way'!R24/3-2*'OddsRatio_working_3-way'!R24^3/27-'OddsRatio_working_3-way'!T24</f>
        <v>#VALUE!</v>
      </c>
      <c r="W24" s="11" t="e">
        <f>'OddsRatio_working_3-way'!V24^2+4*'OddsRatio_working_3-way'!U24^3/27</f>
        <v>#VALUE!</v>
      </c>
      <c r="X24" s="11" t="e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#VALUE!</v>
      </c>
      <c r="Y24" s="11" t="e">
        <f>IF('OddsRatio_working_3-way'!W24&gt;=0,IF('OddsRatio_working_3-way'!V24+SQRT('OddsRatio_working_3-way'!W24)&gt;0,0,PI()),ACOS('OddsRatio_working_3-way'!V24/(2*'OddsRatio_working_3-way'!X24)))</f>
        <v>#VALUE!</v>
      </c>
      <c r="Z24" s="11" t="e">
        <f>'OddsRatio_working_3-way'!X24^(1/3)*COS('OddsRatio_working_3-way'!Y24/3)</f>
        <v>#VALUE!</v>
      </c>
      <c r="AA24" s="11" t="e">
        <f>'OddsRatio_working_3-way'!X24^(1/3)*COS(('OddsRatio_working_3-way'!Y24+2*PI())/3)</f>
        <v>#VALUE!</v>
      </c>
      <c r="AB24" s="11" t="e">
        <f>'OddsRatio_working_3-way'!X24^(1/3)*COS(('OddsRatio_working_3-way'!Y24+4*PI())/3)</f>
        <v>#VALUE!</v>
      </c>
      <c r="AC24" s="11" t="e">
        <f>'OddsRatio_working_3-way'!X24^(1/3)*SIN('OddsRatio_working_3-way'!Y24/3)</f>
        <v>#VALUE!</v>
      </c>
      <c r="AD24" s="11" t="e">
        <f>'OddsRatio_working_3-way'!X24^(1/3)*SIN(('OddsRatio_working_3-way'!Y24+2*PI())/3)</f>
        <v>#VALUE!</v>
      </c>
      <c r="AE24" s="11" t="e">
        <f>'OddsRatio_working_3-way'!X24^(1/3)*SIN(('OddsRatio_working_3-way'!Y24+4*PI())/3)</f>
        <v>#VALUE!</v>
      </c>
      <c r="AF24" s="11" t="e">
        <f>-'OddsRatio_working_3-way'!U24/(3*'OddsRatio_working_3-way'!X24^(1/3))*COS(('OddsRatio_working_3-way'!Y24)/3)</f>
        <v>#VALUE!</v>
      </c>
      <c r="AG24" s="11" t="e">
        <f>-'OddsRatio_working_3-way'!U24/(3*'OddsRatio_working_3-way'!X24^(1/3))*COS(('OddsRatio_working_3-way'!Y24+2*PI())/3)</f>
        <v>#VALUE!</v>
      </c>
      <c r="AH24" s="11" t="e">
        <f>-'OddsRatio_working_3-way'!U24/(3*'OddsRatio_working_3-way'!X24^(1/3))*COS(('OddsRatio_working_3-way'!Y24+4*PI())/3)</f>
        <v>#VALUE!</v>
      </c>
      <c r="AI24" s="11" t="e">
        <f>'OddsRatio_working_3-way'!U24/(3*'OddsRatio_working_3-way'!X24^(1/3))*SIN(('OddsRatio_working_3-way'!Y24)/3)</f>
        <v>#VALUE!</v>
      </c>
      <c r="AJ24" s="11" t="e">
        <f>'OddsRatio_working_3-way'!U24/(3*'OddsRatio_working_3-way'!X24^(1/3))*SIN(('OddsRatio_working_3-way'!Y24+2*PI())/3)</f>
        <v>#VALUE!</v>
      </c>
      <c r="AK24" s="11" t="e">
        <f>'OddsRatio_working_3-way'!U24/(3*'OddsRatio_working_3-way'!X24^(1/3))*SIN(('OddsRatio_working_3-way'!Y24+4*PI())/3)</f>
        <v>#VALUE!</v>
      </c>
      <c r="AL24" s="11" t="e">
        <f>'OddsRatio_working_3-way'!Z24+'OddsRatio_working_3-way'!AF24</f>
        <v>#VALUE!</v>
      </c>
      <c r="AM24" s="11" t="e">
        <f>'OddsRatio_working_3-way'!AA24+'OddsRatio_working_3-way'!AG24</f>
        <v>#VALUE!</v>
      </c>
      <c r="AN24" s="11" t="e">
        <f>'OddsRatio_working_3-way'!AB24+'OddsRatio_working_3-way'!AH24</f>
        <v>#VALUE!</v>
      </c>
      <c r="AO24" s="11" t="e">
        <f>'OddsRatio_working_3-way'!AC24+'OddsRatio_working_3-way'!AI24</f>
        <v>#VALUE!</v>
      </c>
      <c r="AP24" s="11" t="e">
        <f>'OddsRatio_working_3-way'!AD24+'OddsRatio_working_3-way'!AJ24</f>
        <v>#VALUE!</v>
      </c>
      <c r="AQ24" s="11" t="e">
        <f>'OddsRatio_working_3-way'!AE24+'OddsRatio_working_3-way'!AK24</f>
        <v>#VALUE!</v>
      </c>
      <c r="AR24" s="10" t="str">
        <f>IF(A24="","",IF(('OddsRatio_working_3-way'!X24=0),IF(Q24&gt;0,-Q24^(1/3),(-Q24)^(1/3)),'OddsRatio_working_3-way'!AL24-'OddsRatio_working_3-way'!R24/3))</f>
        <v/>
      </c>
      <c r="AS24" s="11" t="e">
        <f>IF(('OddsRatio_working_3-way'!X24=0),IF(Q24&gt;0,-Q24^(1/3),(-Q24)^(1/3)),'OddsRatio_working_3-way'!AM24-'OddsRatio_working_3-way'!R24/3)</f>
        <v>#VALUE!</v>
      </c>
      <c r="AT24" s="11" t="e">
        <f>IF(('OddsRatio_working_3-way'!X24=0),IF(Q24&gt;0,-Q24^(1/3),(-Q24)^(1/3)),'OddsRatio_working_3-way'!AN24-'OddsRatio_working_3-way'!R24/3)</f>
        <v>#VALUE!</v>
      </c>
      <c r="AU24" s="11" t="e">
        <f>IF(('OddsRatio_working_3-way'!X24=0),0,'OddsRatio_working_3-way'!AO24)</f>
        <v>#VALUE!</v>
      </c>
      <c r="AV24" s="11" t="e">
        <f>IF(('OddsRatio_working_3-way'!X24=0),0,'OddsRatio_working_3-way'!AP24)</f>
        <v>#VALUE!</v>
      </c>
      <c r="AW24" s="11" t="e">
        <f>IF(('OddsRatio_working_3-way'!X24=0),0,'OddsRatio_working_3-way'!AQ24)</f>
        <v>#VALUE!</v>
      </c>
    </row>
    <row r="25" spans="1:4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9" t="e">
        <f t="shared" si="13"/>
        <v>#VALUE!</v>
      </c>
      <c r="E25" s="9" t="e">
        <f t="shared" si="14"/>
        <v>#VALUE!</v>
      </c>
      <c r="F25" s="9" t="e">
        <f t="shared" si="15"/>
        <v>#VALUE!</v>
      </c>
      <c r="G25" s="9" t="str">
        <f t="shared" si="16"/>
        <v/>
      </c>
      <c r="H25" s="9" t="str">
        <f t="shared" si="17"/>
        <v/>
      </c>
      <c r="I25" s="9" t="str">
        <f t="shared" si="18"/>
        <v/>
      </c>
      <c r="J25" s="9" t="str">
        <f t="shared" si="19"/>
        <v/>
      </c>
      <c r="K25" s="11" t="e">
        <f t="shared" si="20"/>
        <v>#VALUE!</v>
      </c>
      <c r="L25" s="11" t="e">
        <f t="shared" si="21"/>
        <v>#VALUE!</v>
      </c>
      <c r="M25" s="11" t="e">
        <f t="shared" si="22"/>
        <v>#VALUE!</v>
      </c>
      <c r="N25" s="11" t="e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#VALUE!</v>
      </c>
      <c r="O25" s="11">
        <f>0</f>
        <v>0</v>
      </c>
      <c r="P25" s="11" t="e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#VALUE!</v>
      </c>
      <c r="Q25" s="11" t="e">
        <f>2*'OddsRatio_working_3-way'!K25*'OddsRatio_working_3-way'!L25*'OddsRatio_working_3-way'!M25</f>
        <v>#VALUE!</v>
      </c>
      <c r="R25" s="11" t="e">
        <f t="shared" si="23"/>
        <v>#VALUE!</v>
      </c>
      <c r="S25" s="11" t="e">
        <f t="shared" si="24"/>
        <v>#VALUE!</v>
      </c>
      <c r="T25" s="11" t="e">
        <f t="shared" si="25"/>
        <v>#VALUE!</v>
      </c>
      <c r="U25" s="11" t="e">
        <f>'OddsRatio_working_3-way'!S25-'OddsRatio_working_3-way'!R25^2/3</f>
        <v>#VALUE!</v>
      </c>
      <c r="V25" s="11" t="e">
        <f>'OddsRatio_working_3-way'!S25*'OddsRatio_working_3-way'!R25/3-2*'OddsRatio_working_3-way'!R25^3/27-'OddsRatio_working_3-way'!T25</f>
        <v>#VALUE!</v>
      </c>
      <c r="W25" s="11" t="e">
        <f>'OddsRatio_working_3-way'!V25^2+4*'OddsRatio_working_3-way'!U25^3/27</f>
        <v>#VALUE!</v>
      </c>
      <c r="X25" s="11" t="e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#VALUE!</v>
      </c>
      <c r="Y25" s="11" t="e">
        <f>IF('OddsRatio_working_3-way'!W25&gt;=0,IF('OddsRatio_working_3-way'!V25+SQRT('OddsRatio_working_3-way'!W25)&gt;0,0,PI()),ACOS('OddsRatio_working_3-way'!V25/(2*'OddsRatio_working_3-way'!X25)))</f>
        <v>#VALUE!</v>
      </c>
      <c r="Z25" s="11" t="e">
        <f>'OddsRatio_working_3-way'!X25^(1/3)*COS('OddsRatio_working_3-way'!Y25/3)</f>
        <v>#VALUE!</v>
      </c>
      <c r="AA25" s="11" t="e">
        <f>'OddsRatio_working_3-way'!X25^(1/3)*COS(('OddsRatio_working_3-way'!Y25+2*PI())/3)</f>
        <v>#VALUE!</v>
      </c>
      <c r="AB25" s="11" t="e">
        <f>'OddsRatio_working_3-way'!X25^(1/3)*COS(('OddsRatio_working_3-way'!Y25+4*PI())/3)</f>
        <v>#VALUE!</v>
      </c>
      <c r="AC25" s="11" t="e">
        <f>'OddsRatio_working_3-way'!X25^(1/3)*SIN('OddsRatio_working_3-way'!Y25/3)</f>
        <v>#VALUE!</v>
      </c>
      <c r="AD25" s="11" t="e">
        <f>'OddsRatio_working_3-way'!X25^(1/3)*SIN(('OddsRatio_working_3-way'!Y25+2*PI())/3)</f>
        <v>#VALUE!</v>
      </c>
      <c r="AE25" s="11" t="e">
        <f>'OddsRatio_working_3-way'!X25^(1/3)*SIN(('OddsRatio_working_3-way'!Y25+4*PI())/3)</f>
        <v>#VALUE!</v>
      </c>
      <c r="AF25" s="11" t="e">
        <f>-'OddsRatio_working_3-way'!U25/(3*'OddsRatio_working_3-way'!X25^(1/3))*COS(('OddsRatio_working_3-way'!Y25)/3)</f>
        <v>#VALUE!</v>
      </c>
      <c r="AG25" s="11" t="e">
        <f>-'OddsRatio_working_3-way'!U25/(3*'OddsRatio_working_3-way'!X25^(1/3))*COS(('OddsRatio_working_3-way'!Y25+2*PI())/3)</f>
        <v>#VALUE!</v>
      </c>
      <c r="AH25" s="11" t="e">
        <f>-'OddsRatio_working_3-way'!U25/(3*'OddsRatio_working_3-way'!X25^(1/3))*COS(('OddsRatio_working_3-way'!Y25+4*PI())/3)</f>
        <v>#VALUE!</v>
      </c>
      <c r="AI25" s="11" t="e">
        <f>'OddsRatio_working_3-way'!U25/(3*'OddsRatio_working_3-way'!X25^(1/3))*SIN(('OddsRatio_working_3-way'!Y25)/3)</f>
        <v>#VALUE!</v>
      </c>
      <c r="AJ25" s="11" t="e">
        <f>'OddsRatio_working_3-way'!U25/(3*'OddsRatio_working_3-way'!X25^(1/3))*SIN(('OddsRatio_working_3-way'!Y25+2*PI())/3)</f>
        <v>#VALUE!</v>
      </c>
      <c r="AK25" s="11" t="e">
        <f>'OddsRatio_working_3-way'!U25/(3*'OddsRatio_working_3-way'!X25^(1/3))*SIN(('OddsRatio_working_3-way'!Y25+4*PI())/3)</f>
        <v>#VALUE!</v>
      </c>
      <c r="AL25" s="11" t="e">
        <f>'OddsRatio_working_3-way'!Z25+'OddsRatio_working_3-way'!AF25</f>
        <v>#VALUE!</v>
      </c>
      <c r="AM25" s="11" t="e">
        <f>'OddsRatio_working_3-way'!AA25+'OddsRatio_working_3-way'!AG25</f>
        <v>#VALUE!</v>
      </c>
      <c r="AN25" s="11" t="e">
        <f>'OddsRatio_working_3-way'!AB25+'OddsRatio_working_3-way'!AH25</f>
        <v>#VALUE!</v>
      </c>
      <c r="AO25" s="11" t="e">
        <f>'OddsRatio_working_3-way'!AC25+'OddsRatio_working_3-way'!AI25</f>
        <v>#VALUE!</v>
      </c>
      <c r="AP25" s="11" t="e">
        <f>'OddsRatio_working_3-way'!AD25+'OddsRatio_working_3-way'!AJ25</f>
        <v>#VALUE!</v>
      </c>
      <c r="AQ25" s="11" t="e">
        <f>'OddsRatio_working_3-way'!AE25+'OddsRatio_working_3-way'!AK25</f>
        <v>#VALUE!</v>
      </c>
      <c r="AR25" s="10" t="str">
        <f>IF(A25="","",IF(('OddsRatio_working_3-way'!X25=0),IF(Q25&gt;0,-Q25^(1/3),(-Q25)^(1/3)),'OddsRatio_working_3-way'!AL25-'OddsRatio_working_3-way'!R25/3))</f>
        <v/>
      </c>
      <c r="AS25" s="11" t="e">
        <f>IF(('OddsRatio_working_3-way'!X25=0),IF(Q25&gt;0,-Q25^(1/3),(-Q25)^(1/3)),'OddsRatio_working_3-way'!AM25-'OddsRatio_working_3-way'!R25/3)</f>
        <v>#VALUE!</v>
      </c>
      <c r="AT25" s="11" t="e">
        <f>IF(('OddsRatio_working_3-way'!X25=0),IF(Q25&gt;0,-Q25^(1/3),(-Q25)^(1/3)),'OddsRatio_working_3-way'!AN25-'OddsRatio_working_3-way'!R25/3)</f>
        <v>#VALUE!</v>
      </c>
      <c r="AU25" s="11" t="e">
        <f>IF(('OddsRatio_working_3-way'!X25=0),0,'OddsRatio_working_3-way'!AO25)</f>
        <v>#VALUE!</v>
      </c>
      <c r="AV25" s="11" t="e">
        <f>IF(('OddsRatio_working_3-way'!X25=0),0,'OddsRatio_working_3-way'!AP25)</f>
        <v>#VALUE!</v>
      </c>
      <c r="AW25" s="11" t="e">
        <f>IF(('OddsRatio_working_3-way'!X25=0),0,'OddsRatio_working_3-way'!AQ25)</f>
        <v>#VALUE!</v>
      </c>
    </row>
    <row r="26" spans="1:4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9" t="e">
        <f t="shared" si="13"/>
        <v>#VALUE!</v>
      </c>
      <c r="E26" s="9" t="e">
        <f t="shared" si="14"/>
        <v>#VALUE!</v>
      </c>
      <c r="F26" s="9" t="e">
        <f t="shared" si="15"/>
        <v>#VALUE!</v>
      </c>
      <c r="G26" s="9" t="str">
        <f t="shared" si="16"/>
        <v/>
      </c>
      <c r="H26" s="9" t="str">
        <f t="shared" si="17"/>
        <v/>
      </c>
      <c r="I26" s="9" t="str">
        <f t="shared" si="18"/>
        <v/>
      </c>
      <c r="J26" s="9" t="str">
        <f t="shared" si="19"/>
        <v/>
      </c>
      <c r="K26" s="11" t="e">
        <f t="shared" si="20"/>
        <v>#VALUE!</v>
      </c>
      <c r="L26" s="11" t="e">
        <f t="shared" si="21"/>
        <v>#VALUE!</v>
      </c>
      <c r="M26" s="11" t="e">
        <f t="shared" si="22"/>
        <v>#VALUE!</v>
      </c>
      <c r="N26" s="11" t="e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#VALUE!</v>
      </c>
      <c r="O26" s="11">
        <f>0</f>
        <v>0</v>
      </c>
      <c r="P26" s="11" t="e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#VALUE!</v>
      </c>
      <c r="Q26" s="11" t="e">
        <f>2*'OddsRatio_working_3-way'!K26*'OddsRatio_working_3-way'!L26*'OddsRatio_working_3-way'!M26</f>
        <v>#VALUE!</v>
      </c>
      <c r="R26" s="11" t="e">
        <f t="shared" si="23"/>
        <v>#VALUE!</v>
      </c>
      <c r="S26" s="11" t="e">
        <f t="shared" si="24"/>
        <v>#VALUE!</v>
      </c>
      <c r="T26" s="11" t="e">
        <f t="shared" si="25"/>
        <v>#VALUE!</v>
      </c>
      <c r="U26" s="11" t="e">
        <f>'OddsRatio_working_3-way'!S26-'OddsRatio_working_3-way'!R26^2/3</f>
        <v>#VALUE!</v>
      </c>
      <c r="V26" s="11" t="e">
        <f>'OddsRatio_working_3-way'!S26*'OddsRatio_working_3-way'!R26/3-2*'OddsRatio_working_3-way'!R26^3/27-'OddsRatio_working_3-way'!T26</f>
        <v>#VALUE!</v>
      </c>
      <c r="W26" s="11" t="e">
        <f>'OddsRatio_working_3-way'!V26^2+4*'OddsRatio_working_3-way'!U26^3/27</f>
        <v>#VALUE!</v>
      </c>
      <c r="X26" s="11" t="e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#VALUE!</v>
      </c>
      <c r="Y26" s="11" t="e">
        <f>IF('OddsRatio_working_3-way'!W26&gt;=0,IF('OddsRatio_working_3-way'!V26+SQRT('OddsRatio_working_3-way'!W26)&gt;0,0,PI()),ACOS('OddsRatio_working_3-way'!V26/(2*'OddsRatio_working_3-way'!X26)))</f>
        <v>#VALUE!</v>
      </c>
      <c r="Z26" s="11" t="e">
        <f>'OddsRatio_working_3-way'!X26^(1/3)*COS('OddsRatio_working_3-way'!Y26/3)</f>
        <v>#VALUE!</v>
      </c>
      <c r="AA26" s="11" t="e">
        <f>'OddsRatio_working_3-way'!X26^(1/3)*COS(('OddsRatio_working_3-way'!Y26+2*PI())/3)</f>
        <v>#VALUE!</v>
      </c>
      <c r="AB26" s="11" t="e">
        <f>'OddsRatio_working_3-way'!X26^(1/3)*COS(('OddsRatio_working_3-way'!Y26+4*PI())/3)</f>
        <v>#VALUE!</v>
      </c>
      <c r="AC26" s="11" t="e">
        <f>'OddsRatio_working_3-way'!X26^(1/3)*SIN('OddsRatio_working_3-way'!Y26/3)</f>
        <v>#VALUE!</v>
      </c>
      <c r="AD26" s="11" t="e">
        <f>'OddsRatio_working_3-way'!X26^(1/3)*SIN(('OddsRatio_working_3-way'!Y26+2*PI())/3)</f>
        <v>#VALUE!</v>
      </c>
      <c r="AE26" s="11" t="e">
        <f>'OddsRatio_working_3-way'!X26^(1/3)*SIN(('OddsRatio_working_3-way'!Y26+4*PI())/3)</f>
        <v>#VALUE!</v>
      </c>
      <c r="AF26" s="11" t="e">
        <f>-'OddsRatio_working_3-way'!U26/(3*'OddsRatio_working_3-way'!X26^(1/3))*COS(('OddsRatio_working_3-way'!Y26)/3)</f>
        <v>#VALUE!</v>
      </c>
      <c r="AG26" s="11" t="e">
        <f>-'OddsRatio_working_3-way'!U26/(3*'OddsRatio_working_3-way'!X26^(1/3))*COS(('OddsRatio_working_3-way'!Y26+2*PI())/3)</f>
        <v>#VALUE!</v>
      </c>
      <c r="AH26" s="11" t="e">
        <f>-'OddsRatio_working_3-way'!U26/(3*'OddsRatio_working_3-way'!X26^(1/3))*COS(('OddsRatio_working_3-way'!Y26+4*PI())/3)</f>
        <v>#VALUE!</v>
      </c>
      <c r="AI26" s="11" t="e">
        <f>'OddsRatio_working_3-way'!U26/(3*'OddsRatio_working_3-way'!X26^(1/3))*SIN(('OddsRatio_working_3-way'!Y26)/3)</f>
        <v>#VALUE!</v>
      </c>
      <c r="AJ26" s="11" t="e">
        <f>'OddsRatio_working_3-way'!U26/(3*'OddsRatio_working_3-way'!X26^(1/3))*SIN(('OddsRatio_working_3-way'!Y26+2*PI())/3)</f>
        <v>#VALUE!</v>
      </c>
      <c r="AK26" s="11" t="e">
        <f>'OddsRatio_working_3-way'!U26/(3*'OddsRatio_working_3-way'!X26^(1/3))*SIN(('OddsRatio_working_3-way'!Y26+4*PI())/3)</f>
        <v>#VALUE!</v>
      </c>
      <c r="AL26" s="11" t="e">
        <f>'OddsRatio_working_3-way'!Z26+'OddsRatio_working_3-way'!AF26</f>
        <v>#VALUE!</v>
      </c>
      <c r="AM26" s="11" t="e">
        <f>'OddsRatio_working_3-way'!AA26+'OddsRatio_working_3-way'!AG26</f>
        <v>#VALUE!</v>
      </c>
      <c r="AN26" s="11" t="e">
        <f>'OddsRatio_working_3-way'!AB26+'OddsRatio_working_3-way'!AH26</f>
        <v>#VALUE!</v>
      </c>
      <c r="AO26" s="11" t="e">
        <f>'OddsRatio_working_3-way'!AC26+'OddsRatio_working_3-way'!AI26</f>
        <v>#VALUE!</v>
      </c>
      <c r="AP26" s="11" t="e">
        <f>'OddsRatio_working_3-way'!AD26+'OddsRatio_working_3-way'!AJ26</f>
        <v>#VALUE!</v>
      </c>
      <c r="AQ26" s="11" t="e">
        <f>'OddsRatio_working_3-way'!AE26+'OddsRatio_working_3-way'!AK26</f>
        <v>#VALUE!</v>
      </c>
      <c r="AR26" s="10" t="str">
        <f>IF(A26="","",IF(('OddsRatio_working_3-way'!X26=0),IF(Q26&gt;0,-Q26^(1/3),(-Q26)^(1/3)),'OddsRatio_working_3-way'!AL26-'OddsRatio_working_3-way'!R26/3))</f>
        <v/>
      </c>
      <c r="AS26" s="11" t="e">
        <f>IF(('OddsRatio_working_3-way'!X26=0),IF(Q26&gt;0,-Q26^(1/3),(-Q26)^(1/3)),'OddsRatio_working_3-way'!AM26-'OddsRatio_working_3-way'!R26/3)</f>
        <v>#VALUE!</v>
      </c>
      <c r="AT26" s="11" t="e">
        <f>IF(('OddsRatio_working_3-way'!X26=0),IF(Q26&gt;0,-Q26^(1/3),(-Q26)^(1/3)),'OddsRatio_working_3-way'!AN26-'OddsRatio_working_3-way'!R26/3)</f>
        <v>#VALUE!</v>
      </c>
      <c r="AU26" s="11" t="e">
        <f>IF(('OddsRatio_working_3-way'!X26=0),0,'OddsRatio_working_3-way'!AO26)</f>
        <v>#VALUE!</v>
      </c>
      <c r="AV26" s="11" t="e">
        <f>IF(('OddsRatio_working_3-way'!X26=0),0,'OddsRatio_working_3-way'!AP26)</f>
        <v>#VALUE!</v>
      </c>
      <c r="AW26" s="11" t="e">
        <f>IF(('OddsRatio_working_3-way'!X26=0),0,'OddsRatio_working_3-way'!AQ26)</f>
        <v>#VALUE!</v>
      </c>
    </row>
    <row r="27" spans="1:4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9" t="e">
        <f t="shared" si="13"/>
        <v>#VALUE!</v>
      </c>
      <c r="E27" s="9" t="e">
        <f t="shared" si="14"/>
        <v>#VALUE!</v>
      </c>
      <c r="F27" s="9" t="e">
        <f t="shared" si="15"/>
        <v>#VALUE!</v>
      </c>
      <c r="G27" s="9" t="str">
        <f t="shared" si="16"/>
        <v/>
      </c>
      <c r="H27" s="9" t="str">
        <f t="shared" si="17"/>
        <v/>
      </c>
      <c r="I27" s="9" t="str">
        <f t="shared" si="18"/>
        <v/>
      </c>
      <c r="J27" s="9" t="str">
        <f t="shared" si="19"/>
        <v/>
      </c>
      <c r="K27" s="11" t="e">
        <f t="shared" si="20"/>
        <v>#VALUE!</v>
      </c>
      <c r="L27" s="11" t="e">
        <f t="shared" si="21"/>
        <v>#VALUE!</v>
      </c>
      <c r="M27" s="11" t="e">
        <f t="shared" si="22"/>
        <v>#VALUE!</v>
      </c>
      <c r="N27" s="11" t="e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#VALUE!</v>
      </c>
      <c r="O27" s="11">
        <f>0</f>
        <v>0</v>
      </c>
      <c r="P27" s="11" t="e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#VALUE!</v>
      </c>
      <c r="Q27" s="11" t="e">
        <f>2*'OddsRatio_working_3-way'!K27*'OddsRatio_working_3-way'!L27*'OddsRatio_working_3-way'!M27</f>
        <v>#VALUE!</v>
      </c>
      <c r="R27" s="11" t="e">
        <f t="shared" si="23"/>
        <v>#VALUE!</v>
      </c>
      <c r="S27" s="11" t="e">
        <f t="shared" si="24"/>
        <v>#VALUE!</v>
      </c>
      <c r="T27" s="11" t="e">
        <f t="shared" si="25"/>
        <v>#VALUE!</v>
      </c>
      <c r="U27" s="11" t="e">
        <f>'OddsRatio_working_3-way'!S27-'OddsRatio_working_3-way'!R27^2/3</f>
        <v>#VALUE!</v>
      </c>
      <c r="V27" s="11" t="e">
        <f>'OddsRatio_working_3-way'!S27*'OddsRatio_working_3-way'!R27/3-2*'OddsRatio_working_3-way'!R27^3/27-'OddsRatio_working_3-way'!T27</f>
        <v>#VALUE!</v>
      </c>
      <c r="W27" s="11" t="e">
        <f>'OddsRatio_working_3-way'!V27^2+4*'OddsRatio_working_3-way'!U27^3/27</f>
        <v>#VALUE!</v>
      </c>
      <c r="X27" s="11" t="e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#VALUE!</v>
      </c>
      <c r="Y27" s="11" t="e">
        <f>IF('OddsRatio_working_3-way'!W27&gt;=0,IF('OddsRatio_working_3-way'!V27+SQRT('OddsRatio_working_3-way'!W27)&gt;0,0,PI()),ACOS('OddsRatio_working_3-way'!V27/(2*'OddsRatio_working_3-way'!X27)))</f>
        <v>#VALUE!</v>
      </c>
      <c r="Z27" s="11" t="e">
        <f>'OddsRatio_working_3-way'!X27^(1/3)*COS('OddsRatio_working_3-way'!Y27/3)</f>
        <v>#VALUE!</v>
      </c>
      <c r="AA27" s="11" t="e">
        <f>'OddsRatio_working_3-way'!X27^(1/3)*COS(('OddsRatio_working_3-way'!Y27+2*PI())/3)</f>
        <v>#VALUE!</v>
      </c>
      <c r="AB27" s="11" t="e">
        <f>'OddsRatio_working_3-way'!X27^(1/3)*COS(('OddsRatio_working_3-way'!Y27+4*PI())/3)</f>
        <v>#VALUE!</v>
      </c>
      <c r="AC27" s="11" t="e">
        <f>'OddsRatio_working_3-way'!X27^(1/3)*SIN('OddsRatio_working_3-way'!Y27/3)</f>
        <v>#VALUE!</v>
      </c>
      <c r="AD27" s="11" t="e">
        <f>'OddsRatio_working_3-way'!X27^(1/3)*SIN(('OddsRatio_working_3-way'!Y27+2*PI())/3)</f>
        <v>#VALUE!</v>
      </c>
      <c r="AE27" s="11" t="e">
        <f>'OddsRatio_working_3-way'!X27^(1/3)*SIN(('OddsRatio_working_3-way'!Y27+4*PI())/3)</f>
        <v>#VALUE!</v>
      </c>
      <c r="AF27" s="11" t="e">
        <f>-'OddsRatio_working_3-way'!U27/(3*'OddsRatio_working_3-way'!X27^(1/3))*COS(('OddsRatio_working_3-way'!Y27)/3)</f>
        <v>#VALUE!</v>
      </c>
      <c r="AG27" s="11" t="e">
        <f>-'OddsRatio_working_3-way'!U27/(3*'OddsRatio_working_3-way'!X27^(1/3))*COS(('OddsRatio_working_3-way'!Y27+2*PI())/3)</f>
        <v>#VALUE!</v>
      </c>
      <c r="AH27" s="11" t="e">
        <f>-'OddsRatio_working_3-way'!U27/(3*'OddsRatio_working_3-way'!X27^(1/3))*COS(('OddsRatio_working_3-way'!Y27+4*PI())/3)</f>
        <v>#VALUE!</v>
      </c>
      <c r="AI27" s="11" t="e">
        <f>'OddsRatio_working_3-way'!U27/(3*'OddsRatio_working_3-way'!X27^(1/3))*SIN(('OddsRatio_working_3-way'!Y27)/3)</f>
        <v>#VALUE!</v>
      </c>
      <c r="AJ27" s="11" t="e">
        <f>'OddsRatio_working_3-way'!U27/(3*'OddsRatio_working_3-way'!X27^(1/3))*SIN(('OddsRatio_working_3-way'!Y27+2*PI())/3)</f>
        <v>#VALUE!</v>
      </c>
      <c r="AK27" s="11" t="e">
        <f>'OddsRatio_working_3-way'!U27/(3*'OddsRatio_working_3-way'!X27^(1/3))*SIN(('OddsRatio_working_3-way'!Y27+4*PI())/3)</f>
        <v>#VALUE!</v>
      </c>
      <c r="AL27" s="11" t="e">
        <f>'OddsRatio_working_3-way'!Z27+'OddsRatio_working_3-way'!AF27</f>
        <v>#VALUE!</v>
      </c>
      <c r="AM27" s="11" t="e">
        <f>'OddsRatio_working_3-way'!AA27+'OddsRatio_working_3-way'!AG27</f>
        <v>#VALUE!</v>
      </c>
      <c r="AN27" s="11" t="e">
        <f>'OddsRatio_working_3-way'!AB27+'OddsRatio_working_3-way'!AH27</f>
        <v>#VALUE!</v>
      </c>
      <c r="AO27" s="11" t="e">
        <f>'OddsRatio_working_3-way'!AC27+'OddsRatio_working_3-way'!AI27</f>
        <v>#VALUE!</v>
      </c>
      <c r="AP27" s="11" t="e">
        <f>'OddsRatio_working_3-way'!AD27+'OddsRatio_working_3-way'!AJ27</f>
        <v>#VALUE!</v>
      </c>
      <c r="AQ27" s="11" t="e">
        <f>'OddsRatio_working_3-way'!AE27+'OddsRatio_working_3-way'!AK27</f>
        <v>#VALUE!</v>
      </c>
      <c r="AR27" s="10" t="str">
        <f>IF(A27="","",IF(('OddsRatio_working_3-way'!X27=0),IF(Q27&gt;0,-Q27^(1/3),(-Q27)^(1/3)),'OddsRatio_working_3-way'!AL27-'OddsRatio_working_3-way'!R27/3))</f>
        <v/>
      </c>
      <c r="AS27" s="11" t="e">
        <f>IF(('OddsRatio_working_3-way'!X27=0),IF(Q27&gt;0,-Q27^(1/3),(-Q27)^(1/3)),'OddsRatio_working_3-way'!AM27-'OddsRatio_working_3-way'!R27/3)</f>
        <v>#VALUE!</v>
      </c>
      <c r="AT27" s="11" t="e">
        <f>IF(('OddsRatio_working_3-way'!X27=0),IF(Q27&gt;0,-Q27^(1/3),(-Q27)^(1/3)),'OddsRatio_working_3-way'!AN27-'OddsRatio_working_3-way'!R27/3)</f>
        <v>#VALUE!</v>
      </c>
      <c r="AU27" s="11" t="e">
        <f>IF(('OddsRatio_working_3-way'!X27=0),0,'OddsRatio_working_3-way'!AO27)</f>
        <v>#VALUE!</v>
      </c>
      <c r="AV27" s="11" t="e">
        <f>IF(('OddsRatio_working_3-way'!X27=0),0,'OddsRatio_working_3-way'!AP27)</f>
        <v>#VALUE!</v>
      </c>
      <c r="AW27" s="11" t="e">
        <f>IF(('OddsRatio_working_3-way'!X27=0),0,'OddsRatio_working_3-way'!AQ27)</f>
        <v>#VALUE!</v>
      </c>
    </row>
    <row r="28" spans="1:4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9" t="e">
        <f t="shared" si="13"/>
        <v>#VALUE!</v>
      </c>
      <c r="E28" s="9" t="e">
        <f t="shared" si="14"/>
        <v>#VALUE!</v>
      </c>
      <c r="F28" s="9" t="e">
        <f t="shared" si="15"/>
        <v>#VALUE!</v>
      </c>
      <c r="G28" s="9" t="str">
        <f t="shared" si="16"/>
        <v/>
      </c>
      <c r="H28" s="9" t="str">
        <f t="shared" si="17"/>
        <v/>
      </c>
      <c r="I28" s="9" t="str">
        <f t="shared" si="18"/>
        <v/>
      </c>
      <c r="J28" s="9" t="str">
        <f t="shared" si="19"/>
        <v/>
      </c>
      <c r="K28" s="11" t="e">
        <f t="shared" si="20"/>
        <v>#VALUE!</v>
      </c>
      <c r="L28" s="11" t="e">
        <f t="shared" si="21"/>
        <v>#VALUE!</v>
      </c>
      <c r="M28" s="11" t="e">
        <f t="shared" si="22"/>
        <v>#VALUE!</v>
      </c>
      <c r="N28" s="11" t="e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#VALUE!</v>
      </c>
      <c r="O28" s="11">
        <f>0</f>
        <v>0</v>
      </c>
      <c r="P28" s="11" t="e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#VALUE!</v>
      </c>
      <c r="Q28" s="11" t="e">
        <f>2*'OddsRatio_working_3-way'!K28*'OddsRatio_working_3-way'!L28*'OddsRatio_working_3-way'!M28</f>
        <v>#VALUE!</v>
      </c>
      <c r="R28" s="11" t="e">
        <f t="shared" si="23"/>
        <v>#VALUE!</v>
      </c>
      <c r="S28" s="11" t="e">
        <f t="shared" si="24"/>
        <v>#VALUE!</v>
      </c>
      <c r="T28" s="11" t="e">
        <f t="shared" si="25"/>
        <v>#VALUE!</v>
      </c>
      <c r="U28" s="11" t="e">
        <f>'OddsRatio_working_3-way'!S28-'OddsRatio_working_3-way'!R28^2/3</f>
        <v>#VALUE!</v>
      </c>
      <c r="V28" s="11" t="e">
        <f>'OddsRatio_working_3-way'!S28*'OddsRatio_working_3-way'!R28/3-2*'OddsRatio_working_3-way'!R28^3/27-'OddsRatio_working_3-way'!T28</f>
        <v>#VALUE!</v>
      </c>
      <c r="W28" s="11" t="e">
        <f>'OddsRatio_working_3-way'!V28^2+4*'OddsRatio_working_3-way'!U28^3/27</f>
        <v>#VALUE!</v>
      </c>
      <c r="X28" s="11" t="e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#VALUE!</v>
      </c>
      <c r="Y28" s="11" t="e">
        <f>IF('OddsRatio_working_3-way'!W28&gt;=0,IF('OddsRatio_working_3-way'!V28+SQRT('OddsRatio_working_3-way'!W28)&gt;0,0,PI()),ACOS('OddsRatio_working_3-way'!V28/(2*'OddsRatio_working_3-way'!X28)))</f>
        <v>#VALUE!</v>
      </c>
      <c r="Z28" s="11" t="e">
        <f>'OddsRatio_working_3-way'!X28^(1/3)*COS('OddsRatio_working_3-way'!Y28/3)</f>
        <v>#VALUE!</v>
      </c>
      <c r="AA28" s="11" t="e">
        <f>'OddsRatio_working_3-way'!X28^(1/3)*COS(('OddsRatio_working_3-way'!Y28+2*PI())/3)</f>
        <v>#VALUE!</v>
      </c>
      <c r="AB28" s="11" t="e">
        <f>'OddsRatio_working_3-way'!X28^(1/3)*COS(('OddsRatio_working_3-way'!Y28+4*PI())/3)</f>
        <v>#VALUE!</v>
      </c>
      <c r="AC28" s="11" t="e">
        <f>'OddsRatio_working_3-way'!X28^(1/3)*SIN('OddsRatio_working_3-way'!Y28/3)</f>
        <v>#VALUE!</v>
      </c>
      <c r="AD28" s="11" t="e">
        <f>'OddsRatio_working_3-way'!X28^(1/3)*SIN(('OddsRatio_working_3-way'!Y28+2*PI())/3)</f>
        <v>#VALUE!</v>
      </c>
      <c r="AE28" s="11" t="e">
        <f>'OddsRatio_working_3-way'!X28^(1/3)*SIN(('OddsRatio_working_3-way'!Y28+4*PI())/3)</f>
        <v>#VALUE!</v>
      </c>
      <c r="AF28" s="11" t="e">
        <f>-'OddsRatio_working_3-way'!U28/(3*'OddsRatio_working_3-way'!X28^(1/3))*COS(('OddsRatio_working_3-way'!Y28)/3)</f>
        <v>#VALUE!</v>
      </c>
      <c r="AG28" s="11" t="e">
        <f>-'OddsRatio_working_3-way'!U28/(3*'OddsRatio_working_3-way'!X28^(1/3))*COS(('OddsRatio_working_3-way'!Y28+2*PI())/3)</f>
        <v>#VALUE!</v>
      </c>
      <c r="AH28" s="11" t="e">
        <f>-'OddsRatio_working_3-way'!U28/(3*'OddsRatio_working_3-way'!X28^(1/3))*COS(('OddsRatio_working_3-way'!Y28+4*PI())/3)</f>
        <v>#VALUE!</v>
      </c>
      <c r="AI28" s="11" t="e">
        <f>'OddsRatio_working_3-way'!U28/(3*'OddsRatio_working_3-way'!X28^(1/3))*SIN(('OddsRatio_working_3-way'!Y28)/3)</f>
        <v>#VALUE!</v>
      </c>
      <c r="AJ28" s="11" t="e">
        <f>'OddsRatio_working_3-way'!U28/(3*'OddsRatio_working_3-way'!X28^(1/3))*SIN(('OddsRatio_working_3-way'!Y28+2*PI())/3)</f>
        <v>#VALUE!</v>
      </c>
      <c r="AK28" s="11" t="e">
        <f>'OddsRatio_working_3-way'!U28/(3*'OddsRatio_working_3-way'!X28^(1/3))*SIN(('OddsRatio_working_3-way'!Y28+4*PI())/3)</f>
        <v>#VALUE!</v>
      </c>
      <c r="AL28" s="11" t="e">
        <f>'OddsRatio_working_3-way'!Z28+'OddsRatio_working_3-way'!AF28</f>
        <v>#VALUE!</v>
      </c>
      <c r="AM28" s="11" t="e">
        <f>'OddsRatio_working_3-way'!AA28+'OddsRatio_working_3-way'!AG28</f>
        <v>#VALUE!</v>
      </c>
      <c r="AN28" s="11" t="e">
        <f>'OddsRatio_working_3-way'!AB28+'OddsRatio_working_3-way'!AH28</f>
        <v>#VALUE!</v>
      </c>
      <c r="AO28" s="11" t="e">
        <f>'OddsRatio_working_3-way'!AC28+'OddsRatio_working_3-way'!AI28</f>
        <v>#VALUE!</v>
      </c>
      <c r="AP28" s="11" t="e">
        <f>'OddsRatio_working_3-way'!AD28+'OddsRatio_working_3-way'!AJ28</f>
        <v>#VALUE!</v>
      </c>
      <c r="AQ28" s="11" t="e">
        <f>'OddsRatio_working_3-way'!AE28+'OddsRatio_working_3-way'!AK28</f>
        <v>#VALUE!</v>
      </c>
      <c r="AR28" s="10" t="str">
        <f>IF(A28="","",IF(('OddsRatio_working_3-way'!X28=0),IF(Q28&gt;0,-Q28^(1/3),(-Q28)^(1/3)),'OddsRatio_working_3-way'!AL28-'OddsRatio_working_3-way'!R28/3))</f>
        <v/>
      </c>
      <c r="AS28" s="11" t="e">
        <f>IF(('OddsRatio_working_3-way'!X28=0),IF(Q28&gt;0,-Q28^(1/3),(-Q28)^(1/3)),'OddsRatio_working_3-way'!AM28-'OddsRatio_working_3-way'!R28/3)</f>
        <v>#VALUE!</v>
      </c>
      <c r="AT28" s="11" t="e">
        <f>IF(('OddsRatio_working_3-way'!X28=0),IF(Q28&gt;0,-Q28^(1/3),(-Q28)^(1/3)),'OddsRatio_working_3-way'!AN28-'OddsRatio_working_3-way'!R28/3)</f>
        <v>#VALUE!</v>
      </c>
      <c r="AU28" s="11" t="e">
        <f>IF(('OddsRatio_working_3-way'!X28=0),0,'OddsRatio_working_3-way'!AO28)</f>
        <v>#VALUE!</v>
      </c>
      <c r="AV28" s="11" t="e">
        <f>IF(('OddsRatio_working_3-way'!X28=0),0,'OddsRatio_working_3-way'!AP28)</f>
        <v>#VALUE!</v>
      </c>
      <c r="AW28" s="11" t="e">
        <f>IF(('OddsRatio_working_3-way'!X28=0),0,'OddsRatio_working_3-way'!AQ28)</f>
        <v>#VALUE!</v>
      </c>
    </row>
    <row r="29" spans="1:4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9" t="e">
        <f t="shared" si="13"/>
        <v>#VALUE!</v>
      </c>
      <c r="E29" s="9" t="e">
        <f t="shared" si="14"/>
        <v>#VALUE!</v>
      </c>
      <c r="F29" s="9" t="e">
        <f t="shared" si="15"/>
        <v>#VALUE!</v>
      </c>
      <c r="G29" s="9" t="str">
        <f t="shared" si="16"/>
        <v/>
      </c>
      <c r="H29" s="9" t="str">
        <f t="shared" si="17"/>
        <v/>
      </c>
      <c r="I29" s="9" t="str">
        <f t="shared" si="18"/>
        <v/>
      </c>
      <c r="J29" s="9" t="str">
        <f t="shared" si="19"/>
        <v/>
      </c>
      <c r="K29" s="11" t="e">
        <f t="shared" si="20"/>
        <v>#VALUE!</v>
      </c>
      <c r="L29" s="11" t="e">
        <f t="shared" si="21"/>
        <v>#VALUE!</v>
      </c>
      <c r="M29" s="11" t="e">
        <f t="shared" si="22"/>
        <v>#VALUE!</v>
      </c>
      <c r="N29" s="11" t="e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#VALUE!</v>
      </c>
      <c r="O29" s="11">
        <f>0</f>
        <v>0</v>
      </c>
      <c r="P29" s="11" t="e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#VALUE!</v>
      </c>
      <c r="Q29" s="11" t="e">
        <f>2*'OddsRatio_working_3-way'!K29*'OddsRatio_working_3-way'!L29*'OddsRatio_working_3-way'!M29</f>
        <v>#VALUE!</v>
      </c>
      <c r="R29" s="11" t="e">
        <f t="shared" si="23"/>
        <v>#VALUE!</v>
      </c>
      <c r="S29" s="11" t="e">
        <f t="shared" si="24"/>
        <v>#VALUE!</v>
      </c>
      <c r="T29" s="11" t="e">
        <f t="shared" si="25"/>
        <v>#VALUE!</v>
      </c>
      <c r="U29" s="11" t="e">
        <f>'OddsRatio_working_3-way'!S29-'OddsRatio_working_3-way'!R29^2/3</f>
        <v>#VALUE!</v>
      </c>
      <c r="V29" s="11" t="e">
        <f>'OddsRatio_working_3-way'!S29*'OddsRatio_working_3-way'!R29/3-2*'OddsRatio_working_3-way'!R29^3/27-'OddsRatio_working_3-way'!T29</f>
        <v>#VALUE!</v>
      </c>
      <c r="W29" s="11" t="e">
        <f>'OddsRatio_working_3-way'!V29^2+4*'OddsRatio_working_3-way'!U29^3/27</f>
        <v>#VALUE!</v>
      </c>
      <c r="X29" s="11" t="e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#VALUE!</v>
      </c>
      <c r="Y29" s="11" t="e">
        <f>IF('OddsRatio_working_3-way'!W29&gt;=0,IF('OddsRatio_working_3-way'!V29+SQRT('OddsRatio_working_3-way'!W29)&gt;0,0,PI()),ACOS('OddsRatio_working_3-way'!V29/(2*'OddsRatio_working_3-way'!X29)))</f>
        <v>#VALUE!</v>
      </c>
      <c r="Z29" s="11" t="e">
        <f>'OddsRatio_working_3-way'!X29^(1/3)*COS('OddsRatio_working_3-way'!Y29/3)</f>
        <v>#VALUE!</v>
      </c>
      <c r="AA29" s="11" t="e">
        <f>'OddsRatio_working_3-way'!X29^(1/3)*COS(('OddsRatio_working_3-way'!Y29+2*PI())/3)</f>
        <v>#VALUE!</v>
      </c>
      <c r="AB29" s="11" t="e">
        <f>'OddsRatio_working_3-way'!X29^(1/3)*COS(('OddsRatio_working_3-way'!Y29+4*PI())/3)</f>
        <v>#VALUE!</v>
      </c>
      <c r="AC29" s="11" t="e">
        <f>'OddsRatio_working_3-way'!X29^(1/3)*SIN('OddsRatio_working_3-way'!Y29/3)</f>
        <v>#VALUE!</v>
      </c>
      <c r="AD29" s="11" t="e">
        <f>'OddsRatio_working_3-way'!X29^(1/3)*SIN(('OddsRatio_working_3-way'!Y29+2*PI())/3)</f>
        <v>#VALUE!</v>
      </c>
      <c r="AE29" s="11" t="e">
        <f>'OddsRatio_working_3-way'!X29^(1/3)*SIN(('OddsRatio_working_3-way'!Y29+4*PI())/3)</f>
        <v>#VALUE!</v>
      </c>
      <c r="AF29" s="11" t="e">
        <f>-'OddsRatio_working_3-way'!U29/(3*'OddsRatio_working_3-way'!X29^(1/3))*COS(('OddsRatio_working_3-way'!Y29)/3)</f>
        <v>#VALUE!</v>
      </c>
      <c r="AG29" s="11" t="e">
        <f>-'OddsRatio_working_3-way'!U29/(3*'OddsRatio_working_3-way'!X29^(1/3))*COS(('OddsRatio_working_3-way'!Y29+2*PI())/3)</f>
        <v>#VALUE!</v>
      </c>
      <c r="AH29" s="11" t="e">
        <f>-'OddsRatio_working_3-way'!U29/(3*'OddsRatio_working_3-way'!X29^(1/3))*COS(('OddsRatio_working_3-way'!Y29+4*PI())/3)</f>
        <v>#VALUE!</v>
      </c>
      <c r="AI29" s="11" t="e">
        <f>'OddsRatio_working_3-way'!U29/(3*'OddsRatio_working_3-way'!X29^(1/3))*SIN(('OddsRatio_working_3-way'!Y29)/3)</f>
        <v>#VALUE!</v>
      </c>
      <c r="AJ29" s="11" t="e">
        <f>'OddsRatio_working_3-way'!U29/(3*'OddsRatio_working_3-way'!X29^(1/3))*SIN(('OddsRatio_working_3-way'!Y29+2*PI())/3)</f>
        <v>#VALUE!</v>
      </c>
      <c r="AK29" s="11" t="e">
        <f>'OddsRatio_working_3-way'!U29/(3*'OddsRatio_working_3-way'!X29^(1/3))*SIN(('OddsRatio_working_3-way'!Y29+4*PI())/3)</f>
        <v>#VALUE!</v>
      </c>
      <c r="AL29" s="11" t="e">
        <f>'OddsRatio_working_3-way'!Z29+'OddsRatio_working_3-way'!AF29</f>
        <v>#VALUE!</v>
      </c>
      <c r="AM29" s="11" t="e">
        <f>'OddsRatio_working_3-way'!AA29+'OddsRatio_working_3-way'!AG29</f>
        <v>#VALUE!</v>
      </c>
      <c r="AN29" s="11" t="e">
        <f>'OddsRatio_working_3-way'!AB29+'OddsRatio_working_3-way'!AH29</f>
        <v>#VALUE!</v>
      </c>
      <c r="AO29" s="11" t="e">
        <f>'OddsRatio_working_3-way'!AC29+'OddsRatio_working_3-way'!AI29</f>
        <v>#VALUE!</v>
      </c>
      <c r="AP29" s="11" t="e">
        <f>'OddsRatio_working_3-way'!AD29+'OddsRatio_working_3-way'!AJ29</f>
        <v>#VALUE!</v>
      </c>
      <c r="AQ29" s="11" t="e">
        <f>'OddsRatio_working_3-way'!AE29+'OddsRatio_working_3-way'!AK29</f>
        <v>#VALUE!</v>
      </c>
      <c r="AR29" s="10" t="str">
        <f>IF(A29="","",IF(('OddsRatio_working_3-way'!X29=0),IF(Q29&gt;0,-Q29^(1/3),(-Q29)^(1/3)),'OddsRatio_working_3-way'!AL29-'OddsRatio_working_3-way'!R29/3))</f>
        <v/>
      </c>
      <c r="AS29" s="11" t="e">
        <f>IF(('OddsRatio_working_3-way'!X29=0),IF(Q29&gt;0,-Q29^(1/3),(-Q29)^(1/3)),'OddsRatio_working_3-way'!AM29-'OddsRatio_working_3-way'!R29/3)</f>
        <v>#VALUE!</v>
      </c>
      <c r="AT29" s="11" t="e">
        <f>IF(('OddsRatio_working_3-way'!X29=0),IF(Q29&gt;0,-Q29^(1/3),(-Q29)^(1/3)),'OddsRatio_working_3-way'!AN29-'OddsRatio_working_3-way'!R29/3)</f>
        <v>#VALUE!</v>
      </c>
      <c r="AU29" s="11" t="e">
        <f>IF(('OddsRatio_working_3-way'!X29=0),0,'OddsRatio_working_3-way'!AO29)</f>
        <v>#VALUE!</v>
      </c>
      <c r="AV29" s="11" t="e">
        <f>IF(('OddsRatio_working_3-way'!X29=0),0,'OddsRatio_working_3-way'!AP29)</f>
        <v>#VALUE!</v>
      </c>
      <c r="AW29" s="11" t="e">
        <f>IF(('OddsRatio_working_3-way'!X29=0),0,'OddsRatio_working_3-way'!AQ29)</f>
        <v>#VALUE!</v>
      </c>
    </row>
    <row r="30" spans="1:4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9" t="e">
        <f t="shared" si="13"/>
        <v>#VALUE!</v>
      </c>
      <c r="E30" s="9" t="e">
        <f t="shared" si="14"/>
        <v>#VALUE!</v>
      </c>
      <c r="F30" s="9" t="e">
        <f t="shared" si="15"/>
        <v>#VALUE!</v>
      </c>
      <c r="G30" s="9" t="str">
        <f t="shared" si="16"/>
        <v/>
      </c>
      <c r="H30" s="9" t="str">
        <f t="shared" si="17"/>
        <v/>
      </c>
      <c r="I30" s="9" t="str">
        <f t="shared" si="18"/>
        <v/>
      </c>
      <c r="J30" s="9" t="str">
        <f t="shared" si="19"/>
        <v/>
      </c>
      <c r="K30" s="11" t="e">
        <f t="shared" si="20"/>
        <v>#VALUE!</v>
      </c>
      <c r="L30" s="11" t="e">
        <f t="shared" si="21"/>
        <v>#VALUE!</v>
      </c>
      <c r="M30" s="11" t="e">
        <f t="shared" si="22"/>
        <v>#VALUE!</v>
      </c>
      <c r="N30" s="11" t="e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#VALUE!</v>
      </c>
      <c r="O30" s="11">
        <f>0</f>
        <v>0</v>
      </c>
      <c r="P30" s="11" t="e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#VALUE!</v>
      </c>
      <c r="Q30" s="11" t="e">
        <f>2*'OddsRatio_working_3-way'!K30*'OddsRatio_working_3-way'!L30*'OddsRatio_working_3-way'!M30</f>
        <v>#VALUE!</v>
      </c>
      <c r="R30" s="11" t="e">
        <f t="shared" si="23"/>
        <v>#VALUE!</v>
      </c>
      <c r="S30" s="11" t="e">
        <f t="shared" si="24"/>
        <v>#VALUE!</v>
      </c>
      <c r="T30" s="11" t="e">
        <f t="shared" si="25"/>
        <v>#VALUE!</v>
      </c>
      <c r="U30" s="11" t="e">
        <f>'OddsRatio_working_3-way'!S30-'OddsRatio_working_3-way'!R30^2/3</f>
        <v>#VALUE!</v>
      </c>
      <c r="V30" s="11" t="e">
        <f>'OddsRatio_working_3-way'!S30*'OddsRatio_working_3-way'!R30/3-2*'OddsRatio_working_3-way'!R30^3/27-'OddsRatio_working_3-way'!T30</f>
        <v>#VALUE!</v>
      </c>
      <c r="W30" s="11" t="e">
        <f>'OddsRatio_working_3-way'!V30^2+4*'OddsRatio_working_3-way'!U30^3/27</f>
        <v>#VALUE!</v>
      </c>
      <c r="X30" s="11" t="e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#VALUE!</v>
      </c>
      <c r="Y30" s="11" t="e">
        <f>IF('OddsRatio_working_3-way'!W30&gt;=0,IF('OddsRatio_working_3-way'!V30+SQRT('OddsRatio_working_3-way'!W30)&gt;0,0,PI()),ACOS('OddsRatio_working_3-way'!V30/(2*'OddsRatio_working_3-way'!X30)))</f>
        <v>#VALUE!</v>
      </c>
      <c r="Z30" s="11" t="e">
        <f>'OddsRatio_working_3-way'!X30^(1/3)*COS('OddsRatio_working_3-way'!Y30/3)</f>
        <v>#VALUE!</v>
      </c>
      <c r="AA30" s="11" t="e">
        <f>'OddsRatio_working_3-way'!X30^(1/3)*COS(('OddsRatio_working_3-way'!Y30+2*PI())/3)</f>
        <v>#VALUE!</v>
      </c>
      <c r="AB30" s="11" t="e">
        <f>'OddsRatio_working_3-way'!X30^(1/3)*COS(('OddsRatio_working_3-way'!Y30+4*PI())/3)</f>
        <v>#VALUE!</v>
      </c>
      <c r="AC30" s="11" t="e">
        <f>'OddsRatio_working_3-way'!X30^(1/3)*SIN('OddsRatio_working_3-way'!Y30/3)</f>
        <v>#VALUE!</v>
      </c>
      <c r="AD30" s="11" t="e">
        <f>'OddsRatio_working_3-way'!X30^(1/3)*SIN(('OddsRatio_working_3-way'!Y30+2*PI())/3)</f>
        <v>#VALUE!</v>
      </c>
      <c r="AE30" s="11" t="e">
        <f>'OddsRatio_working_3-way'!X30^(1/3)*SIN(('OddsRatio_working_3-way'!Y30+4*PI())/3)</f>
        <v>#VALUE!</v>
      </c>
      <c r="AF30" s="11" t="e">
        <f>-'OddsRatio_working_3-way'!U30/(3*'OddsRatio_working_3-way'!X30^(1/3))*COS(('OddsRatio_working_3-way'!Y30)/3)</f>
        <v>#VALUE!</v>
      </c>
      <c r="AG30" s="11" t="e">
        <f>-'OddsRatio_working_3-way'!U30/(3*'OddsRatio_working_3-way'!X30^(1/3))*COS(('OddsRatio_working_3-way'!Y30+2*PI())/3)</f>
        <v>#VALUE!</v>
      </c>
      <c r="AH30" s="11" t="e">
        <f>-'OddsRatio_working_3-way'!U30/(3*'OddsRatio_working_3-way'!X30^(1/3))*COS(('OddsRatio_working_3-way'!Y30+4*PI())/3)</f>
        <v>#VALUE!</v>
      </c>
      <c r="AI30" s="11" t="e">
        <f>'OddsRatio_working_3-way'!U30/(3*'OddsRatio_working_3-way'!X30^(1/3))*SIN(('OddsRatio_working_3-way'!Y30)/3)</f>
        <v>#VALUE!</v>
      </c>
      <c r="AJ30" s="11" t="e">
        <f>'OddsRatio_working_3-way'!U30/(3*'OddsRatio_working_3-way'!X30^(1/3))*SIN(('OddsRatio_working_3-way'!Y30+2*PI())/3)</f>
        <v>#VALUE!</v>
      </c>
      <c r="AK30" s="11" t="e">
        <f>'OddsRatio_working_3-way'!U30/(3*'OddsRatio_working_3-way'!X30^(1/3))*SIN(('OddsRatio_working_3-way'!Y30+4*PI())/3)</f>
        <v>#VALUE!</v>
      </c>
      <c r="AL30" s="11" t="e">
        <f>'OddsRatio_working_3-way'!Z30+'OddsRatio_working_3-way'!AF30</f>
        <v>#VALUE!</v>
      </c>
      <c r="AM30" s="11" t="e">
        <f>'OddsRatio_working_3-way'!AA30+'OddsRatio_working_3-way'!AG30</f>
        <v>#VALUE!</v>
      </c>
      <c r="AN30" s="11" t="e">
        <f>'OddsRatio_working_3-way'!AB30+'OddsRatio_working_3-way'!AH30</f>
        <v>#VALUE!</v>
      </c>
      <c r="AO30" s="11" t="e">
        <f>'OddsRatio_working_3-way'!AC30+'OddsRatio_working_3-way'!AI30</f>
        <v>#VALUE!</v>
      </c>
      <c r="AP30" s="11" t="e">
        <f>'OddsRatio_working_3-way'!AD30+'OddsRatio_working_3-way'!AJ30</f>
        <v>#VALUE!</v>
      </c>
      <c r="AQ30" s="11" t="e">
        <f>'OddsRatio_working_3-way'!AE30+'OddsRatio_working_3-way'!AK30</f>
        <v>#VALUE!</v>
      </c>
      <c r="AR30" s="10" t="str">
        <f>IF(A30="","",IF(('OddsRatio_working_3-way'!X30=0),IF(Q30&gt;0,-Q30^(1/3),(-Q30)^(1/3)),'OddsRatio_working_3-way'!AL30-'OddsRatio_working_3-way'!R30/3))</f>
        <v/>
      </c>
      <c r="AS30" s="11" t="e">
        <f>IF(('OddsRatio_working_3-way'!X30=0),IF(Q30&gt;0,-Q30^(1/3),(-Q30)^(1/3)),'OddsRatio_working_3-way'!AM30-'OddsRatio_working_3-way'!R30/3)</f>
        <v>#VALUE!</v>
      </c>
      <c r="AT30" s="11" t="e">
        <f>IF(('OddsRatio_working_3-way'!X30=0),IF(Q30&gt;0,-Q30^(1/3),(-Q30)^(1/3)),'OddsRatio_working_3-way'!AN30-'OddsRatio_working_3-way'!R30/3)</f>
        <v>#VALUE!</v>
      </c>
      <c r="AU30" s="11" t="e">
        <f>IF(('OddsRatio_working_3-way'!X30=0),0,'OddsRatio_working_3-way'!AO30)</f>
        <v>#VALUE!</v>
      </c>
      <c r="AV30" s="11" t="e">
        <f>IF(('OddsRatio_working_3-way'!X30=0),0,'OddsRatio_working_3-way'!AP30)</f>
        <v>#VALUE!</v>
      </c>
      <c r="AW30" s="11" t="e">
        <f>IF(('OddsRatio_working_3-way'!X30=0),0,'OddsRatio_working_3-way'!AQ30)</f>
        <v>#VALUE!</v>
      </c>
    </row>
    <row r="31" spans="1:4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9" t="e">
        <f t="shared" si="13"/>
        <v>#VALUE!</v>
      </c>
      <c r="E31" s="9" t="e">
        <f t="shared" si="14"/>
        <v>#VALUE!</v>
      </c>
      <c r="F31" s="9" t="e">
        <f t="shared" si="15"/>
        <v>#VALUE!</v>
      </c>
      <c r="G31" s="9" t="str">
        <f t="shared" si="16"/>
        <v/>
      </c>
      <c r="H31" s="9" t="str">
        <f t="shared" si="17"/>
        <v/>
      </c>
      <c r="I31" s="9" t="str">
        <f t="shared" si="18"/>
        <v/>
      </c>
      <c r="J31" s="9" t="str">
        <f t="shared" si="19"/>
        <v/>
      </c>
      <c r="K31" s="11" t="e">
        <f t="shared" si="20"/>
        <v>#VALUE!</v>
      </c>
      <c r="L31" s="11" t="e">
        <f t="shared" si="21"/>
        <v>#VALUE!</v>
      </c>
      <c r="M31" s="11" t="e">
        <f t="shared" si="22"/>
        <v>#VALUE!</v>
      </c>
      <c r="N31" s="11" t="e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#VALUE!</v>
      </c>
      <c r="O31" s="11">
        <f>0</f>
        <v>0</v>
      </c>
      <c r="P31" s="11" t="e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#VALUE!</v>
      </c>
      <c r="Q31" s="11" t="e">
        <f>2*'OddsRatio_working_3-way'!K31*'OddsRatio_working_3-way'!L31*'OddsRatio_working_3-way'!M31</f>
        <v>#VALUE!</v>
      </c>
      <c r="R31" s="11" t="e">
        <f t="shared" si="23"/>
        <v>#VALUE!</v>
      </c>
      <c r="S31" s="11" t="e">
        <f t="shared" si="24"/>
        <v>#VALUE!</v>
      </c>
      <c r="T31" s="11" t="e">
        <f t="shared" si="25"/>
        <v>#VALUE!</v>
      </c>
      <c r="U31" s="11" t="e">
        <f>'OddsRatio_working_3-way'!S31-'OddsRatio_working_3-way'!R31^2/3</f>
        <v>#VALUE!</v>
      </c>
      <c r="V31" s="11" t="e">
        <f>'OddsRatio_working_3-way'!S31*'OddsRatio_working_3-way'!R31/3-2*'OddsRatio_working_3-way'!R31^3/27-'OddsRatio_working_3-way'!T31</f>
        <v>#VALUE!</v>
      </c>
      <c r="W31" s="11" t="e">
        <f>'OddsRatio_working_3-way'!V31^2+4*'OddsRatio_working_3-way'!U31^3/27</f>
        <v>#VALUE!</v>
      </c>
      <c r="X31" s="11" t="e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#VALUE!</v>
      </c>
      <c r="Y31" s="11" t="e">
        <f>IF('OddsRatio_working_3-way'!W31&gt;=0,IF('OddsRatio_working_3-way'!V31+SQRT('OddsRatio_working_3-way'!W31)&gt;0,0,PI()),ACOS('OddsRatio_working_3-way'!V31/(2*'OddsRatio_working_3-way'!X31)))</f>
        <v>#VALUE!</v>
      </c>
      <c r="Z31" s="11" t="e">
        <f>'OddsRatio_working_3-way'!X31^(1/3)*COS('OddsRatio_working_3-way'!Y31/3)</f>
        <v>#VALUE!</v>
      </c>
      <c r="AA31" s="11" t="e">
        <f>'OddsRatio_working_3-way'!X31^(1/3)*COS(('OddsRatio_working_3-way'!Y31+2*PI())/3)</f>
        <v>#VALUE!</v>
      </c>
      <c r="AB31" s="11" t="e">
        <f>'OddsRatio_working_3-way'!X31^(1/3)*COS(('OddsRatio_working_3-way'!Y31+4*PI())/3)</f>
        <v>#VALUE!</v>
      </c>
      <c r="AC31" s="11" t="e">
        <f>'OddsRatio_working_3-way'!X31^(1/3)*SIN('OddsRatio_working_3-way'!Y31/3)</f>
        <v>#VALUE!</v>
      </c>
      <c r="AD31" s="11" t="e">
        <f>'OddsRatio_working_3-way'!X31^(1/3)*SIN(('OddsRatio_working_3-way'!Y31+2*PI())/3)</f>
        <v>#VALUE!</v>
      </c>
      <c r="AE31" s="11" t="e">
        <f>'OddsRatio_working_3-way'!X31^(1/3)*SIN(('OddsRatio_working_3-way'!Y31+4*PI())/3)</f>
        <v>#VALUE!</v>
      </c>
      <c r="AF31" s="11" t="e">
        <f>-'OddsRatio_working_3-way'!U31/(3*'OddsRatio_working_3-way'!X31^(1/3))*COS(('OddsRatio_working_3-way'!Y31)/3)</f>
        <v>#VALUE!</v>
      </c>
      <c r="AG31" s="11" t="e">
        <f>-'OddsRatio_working_3-way'!U31/(3*'OddsRatio_working_3-way'!X31^(1/3))*COS(('OddsRatio_working_3-way'!Y31+2*PI())/3)</f>
        <v>#VALUE!</v>
      </c>
      <c r="AH31" s="11" t="e">
        <f>-'OddsRatio_working_3-way'!U31/(3*'OddsRatio_working_3-way'!X31^(1/3))*COS(('OddsRatio_working_3-way'!Y31+4*PI())/3)</f>
        <v>#VALUE!</v>
      </c>
      <c r="AI31" s="11" t="e">
        <f>'OddsRatio_working_3-way'!U31/(3*'OddsRatio_working_3-way'!X31^(1/3))*SIN(('OddsRatio_working_3-way'!Y31)/3)</f>
        <v>#VALUE!</v>
      </c>
      <c r="AJ31" s="11" t="e">
        <f>'OddsRatio_working_3-way'!U31/(3*'OddsRatio_working_3-way'!X31^(1/3))*SIN(('OddsRatio_working_3-way'!Y31+2*PI())/3)</f>
        <v>#VALUE!</v>
      </c>
      <c r="AK31" s="11" t="e">
        <f>'OddsRatio_working_3-way'!U31/(3*'OddsRatio_working_3-way'!X31^(1/3))*SIN(('OddsRatio_working_3-way'!Y31+4*PI())/3)</f>
        <v>#VALUE!</v>
      </c>
      <c r="AL31" s="11" t="e">
        <f>'OddsRatio_working_3-way'!Z31+'OddsRatio_working_3-way'!AF31</f>
        <v>#VALUE!</v>
      </c>
      <c r="AM31" s="11" t="e">
        <f>'OddsRatio_working_3-way'!AA31+'OddsRatio_working_3-way'!AG31</f>
        <v>#VALUE!</v>
      </c>
      <c r="AN31" s="11" t="e">
        <f>'OddsRatio_working_3-way'!AB31+'OddsRatio_working_3-way'!AH31</f>
        <v>#VALUE!</v>
      </c>
      <c r="AO31" s="11" t="e">
        <f>'OddsRatio_working_3-way'!AC31+'OddsRatio_working_3-way'!AI31</f>
        <v>#VALUE!</v>
      </c>
      <c r="AP31" s="11" t="e">
        <f>'OddsRatio_working_3-way'!AD31+'OddsRatio_working_3-way'!AJ31</f>
        <v>#VALUE!</v>
      </c>
      <c r="AQ31" s="11" t="e">
        <f>'OddsRatio_working_3-way'!AE31+'OddsRatio_working_3-way'!AK31</f>
        <v>#VALUE!</v>
      </c>
      <c r="AR31" s="10" t="str">
        <f>IF(A31="","",IF(('OddsRatio_working_3-way'!X31=0),IF(Q31&gt;0,-Q31^(1/3),(-Q31)^(1/3)),'OddsRatio_working_3-way'!AL31-'OddsRatio_working_3-way'!R31/3))</f>
        <v/>
      </c>
      <c r="AS31" s="11" t="e">
        <f>IF(('OddsRatio_working_3-way'!X31=0),IF(Q31&gt;0,-Q31^(1/3),(-Q31)^(1/3)),'OddsRatio_working_3-way'!AM31-'OddsRatio_working_3-way'!R31/3)</f>
        <v>#VALUE!</v>
      </c>
      <c r="AT31" s="11" t="e">
        <f>IF(('OddsRatio_working_3-way'!X31=0),IF(Q31&gt;0,-Q31^(1/3),(-Q31)^(1/3)),'OddsRatio_working_3-way'!AN31-'OddsRatio_working_3-way'!R31/3)</f>
        <v>#VALUE!</v>
      </c>
      <c r="AU31" s="11" t="e">
        <f>IF(('OddsRatio_working_3-way'!X31=0),0,'OddsRatio_working_3-way'!AO31)</f>
        <v>#VALUE!</v>
      </c>
      <c r="AV31" s="11" t="e">
        <f>IF(('OddsRatio_working_3-way'!X31=0),0,'OddsRatio_working_3-way'!AP31)</f>
        <v>#VALUE!</v>
      </c>
      <c r="AW31" s="11" t="e">
        <f>IF(('OddsRatio_working_3-way'!X31=0),0,'OddsRatio_working_3-way'!AQ31)</f>
        <v>#VALUE!</v>
      </c>
    </row>
    <row r="32" spans="1:4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9" t="e">
        <f t="shared" si="13"/>
        <v>#VALUE!</v>
      </c>
      <c r="E32" s="9" t="e">
        <f t="shared" si="14"/>
        <v>#VALUE!</v>
      </c>
      <c r="F32" s="9" t="e">
        <f t="shared" si="15"/>
        <v>#VALUE!</v>
      </c>
      <c r="G32" s="9" t="str">
        <f t="shared" si="16"/>
        <v/>
      </c>
      <c r="H32" s="9" t="str">
        <f t="shared" si="17"/>
        <v/>
      </c>
      <c r="I32" s="9" t="str">
        <f t="shared" si="18"/>
        <v/>
      </c>
      <c r="J32" s="9" t="str">
        <f t="shared" si="19"/>
        <v/>
      </c>
      <c r="K32" s="11" t="e">
        <f t="shared" si="20"/>
        <v>#VALUE!</v>
      </c>
      <c r="L32" s="11" t="e">
        <f t="shared" si="21"/>
        <v>#VALUE!</v>
      </c>
      <c r="M32" s="11" t="e">
        <f t="shared" si="22"/>
        <v>#VALUE!</v>
      </c>
      <c r="N32" s="11" t="e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#VALUE!</v>
      </c>
      <c r="O32" s="11">
        <f>0</f>
        <v>0</v>
      </c>
      <c r="P32" s="11" t="e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#VALUE!</v>
      </c>
      <c r="Q32" s="11" t="e">
        <f>2*'OddsRatio_working_3-way'!K32*'OddsRatio_working_3-way'!L32*'OddsRatio_working_3-way'!M32</f>
        <v>#VALUE!</v>
      </c>
      <c r="R32" s="11" t="e">
        <f t="shared" si="23"/>
        <v>#VALUE!</v>
      </c>
      <c r="S32" s="11" t="e">
        <f t="shared" si="24"/>
        <v>#VALUE!</v>
      </c>
      <c r="T32" s="11" t="e">
        <f t="shared" si="25"/>
        <v>#VALUE!</v>
      </c>
      <c r="U32" s="11" t="e">
        <f>'OddsRatio_working_3-way'!S32-'OddsRatio_working_3-way'!R32^2/3</f>
        <v>#VALUE!</v>
      </c>
      <c r="V32" s="11" t="e">
        <f>'OddsRatio_working_3-way'!S32*'OddsRatio_working_3-way'!R32/3-2*'OddsRatio_working_3-way'!R32^3/27-'OddsRatio_working_3-way'!T32</f>
        <v>#VALUE!</v>
      </c>
      <c r="W32" s="11" t="e">
        <f>'OddsRatio_working_3-way'!V32^2+4*'OddsRatio_working_3-way'!U32^3/27</f>
        <v>#VALUE!</v>
      </c>
      <c r="X32" s="11" t="e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#VALUE!</v>
      </c>
      <c r="Y32" s="11" t="e">
        <f>IF('OddsRatio_working_3-way'!W32&gt;=0,IF('OddsRatio_working_3-way'!V32+SQRT('OddsRatio_working_3-way'!W32)&gt;0,0,PI()),ACOS('OddsRatio_working_3-way'!V32/(2*'OddsRatio_working_3-way'!X32)))</f>
        <v>#VALUE!</v>
      </c>
      <c r="Z32" s="11" t="e">
        <f>'OddsRatio_working_3-way'!X32^(1/3)*COS('OddsRatio_working_3-way'!Y32/3)</f>
        <v>#VALUE!</v>
      </c>
      <c r="AA32" s="11" t="e">
        <f>'OddsRatio_working_3-way'!X32^(1/3)*COS(('OddsRatio_working_3-way'!Y32+2*PI())/3)</f>
        <v>#VALUE!</v>
      </c>
      <c r="AB32" s="11" t="e">
        <f>'OddsRatio_working_3-way'!X32^(1/3)*COS(('OddsRatio_working_3-way'!Y32+4*PI())/3)</f>
        <v>#VALUE!</v>
      </c>
      <c r="AC32" s="11" t="e">
        <f>'OddsRatio_working_3-way'!X32^(1/3)*SIN('OddsRatio_working_3-way'!Y32/3)</f>
        <v>#VALUE!</v>
      </c>
      <c r="AD32" s="11" t="e">
        <f>'OddsRatio_working_3-way'!X32^(1/3)*SIN(('OddsRatio_working_3-way'!Y32+2*PI())/3)</f>
        <v>#VALUE!</v>
      </c>
      <c r="AE32" s="11" t="e">
        <f>'OddsRatio_working_3-way'!X32^(1/3)*SIN(('OddsRatio_working_3-way'!Y32+4*PI())/3)</f>
        <v>#VALUE!</v>
      </c>
      <c r="AF32" s="11" t="e">
        <f>-'OddsRatio_working_3-way'!U32/(3*'OddsRatio_working_3-way'!X32^(1/3))*COS(('OddsRatio_working_3-way'!Y32)/3)</f>
        <v>#VALUE!</v>
      </c>
      <c r="AG32" s="11" t="e">
        <f>-'OddsRatio_working_3-way'!U32/(3*'OddsRatio_working_3-way'!X32^(1/3))*COS(('OddsRatio_working_3-way'!Y32+2*PI())/3)</f>
        <v>#VALUE!</v>
      </c>
      <c r="AH32" s="11" t="e">
        <f>-'OddsRatio_working_3-way'!U32/(3*'OddsRatio_working_3-way'!X32^(1/3))*COS(('OddsRatio_working_3-way'!Y32+4*PI())/3)</f>
        <v>#VALUE!</v>
      </c>
      <c r="AI32" s="11" t="e">
        <f>'OddsRatio_working_3-way'!U32/(3*'OddsRatio_working_3-way'!X32^(1/3))*SIN(('OddsRatio_working_3-way'!Y32)/3)</f>
        <v>#VALUE!</v>
      </c>
      <c r="AJ32" s="11" t="e">
        <f>'OddsRatio_working_3-way'!U32/(3*'OddsRatio_working_3-way'!X32^(1/3))*SIN(('OddsRatio_working_3-way'!Y32+2*PI())/3)</f>
        <v>#VALUE!</v>
      </c>
      <c r="AK32" s="11" t="e">
        <f>'OddsRatio_working_3-way'!U32/(3*'OddsRatio_working_3-way'!X32^(1/3))*SIN(('OddsRatio_working_3-way'!Y32+4*PI())/3)</f>
        <v>#VALUE!</v>
      </c>
      <c r="AL32" s="11" t="e">
        <f>'OddsRatio_working_3-way'!Z32+'OddsRatio_working_3-way'!AF32</f>
        <v>#VALUE!</v>
      </c>
      <c r="AM32" s="11" t="e">
        <f>'OddsRatio_working_3-way'!AA32+'OddsRatio_working_3-way'!AG32</f>
        <v>#VALUE!</v>
      </c>
      <c r="AN32" s="11" t="e">
        <f>'OddsRatio_working_3-way'!AB32+'OddsRatio_working_3-way'!AH32</f>
        <v>#VALUE!</v>
      </c>
      <c r="AO32" s="11" t="e">
        <f>'OddsRatio_working_3-way'!AC32+'OddsRatio_working_3-way'!AI32</f>
        <v>#VALUE!</v>
      </c>
      <c r="AP32" s="11" t="e">
        <f>'OddsRatio_working_3-way'!AD32+'OddsRatio_working_3-way'!AJ32</f>
        <v>#VALUE!</v>
      </c>
      <c r="AQ32" s="11" t="e">
        <f>'OddsRatio_working_3-way'!AE32+'OddsRatio_working_3-way'!AK32</f>
        <v>#VALUE!</v>
      </c>
      <c r="AR32" s="10" t="str">
        <f>IF(A32="","",IF(('OddsRatio_working_3-way'!X32=0),IF(Q32&gt;0,-Q32^(1/3),(-Q32)^(1/3)),'OddsRatio_working_3-way'!AL32-'OddsRatio_working_3-way'!R32/3))</f>
        <v/>
      </c>
      <c r="AS32" s="11" t="e">
        <f>IF(('OddsRatio_working_3-way'!X32=0),IF(Q32&gt;0,-Q32^(1/3),(-Q32)^(1/3)),'OddsRatio_working_3-way'!AM32-'OddsRatio_working_3-way'!R32/3)</f>
        <v>#VALUE!</v>
      </c>
      <c r="AT32" s="11" t="e">
        <f>IF(('OddsRatio_working_3-way'!X32=0),IF(Q32&gt;0,-Q32^(1/3),(-Q32)^(1/3)),'OddsRatio_working_3-way'!AN32-'OddsRatio_working_3-way'!R32/3)</f>
        <v>#VALUE!</v>
      </c>
      <c r="AU32" s="11" t="e">
        <f>IF(('OddsRatio_working_3-way'!X32=0),0,'OddsRatio_working_3-way'!AO32)</f>
        <v>#VALUE!</v>
      </c>
      <c r="AV32" s="11" t="e">
        <f>IF(('OddsRatio_working_3-way'!X32=0),0,'OddsRatio_working_3-way'!AP32)</f>
        <v>#VALUE!</v>
      </c>
      <c r="AW32" s="11" t="e">
        <f>IF(('OddsRatio_working_3-way'!X32=0),0,'OddsRatio_working_3-way'!AQ32)</f>
        <v>#VALUE!</v>
      </c>
    </row>
    <row r="33" spans="1:4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9" t="e">
        <f t="shared" si="13"/>
        <v>#VALUE!</v>
      </c>
      <c r="E33" s="9" t="e">
        <f t="shared" si="14"/>
        <v>#VALUE!</v>
      </c>
      <c r="F33" s="9" t="e">
        <f t="shared" si="15"/>
        <v>#VALUE!</v>
      </c>
      <c r="G33" s="9" t="str">
        <f t="shared" si="16"/>
        <v/>
      </c>
      <c r="H33" s="9" t="str">
        <f t="shared" si="17"/>
        <v/>
      </c>
      <c r="I33" s="9" t="str">
        <f t="shared" si="18"/>
        <v/>
      </c>
      <c r="J33" s="9" t="str">
        <f t="shared" si="19"/>
        <v/>
      </c>
      <c r="K33" s="11" t="e">
        <f t="shared" si="20"/>
        <v>#VALUE!</v>
      </c>
      <c r="L33" s="11" t="e">
        <f t="shared" si="21"/>
        <v>#VALUE!</v>
      </c>
      <c r="M33" s="11" t="e">
        <f t="shared" si="22"/>
        <v>#VALUE!</v>
      </c>
      <c r="N33" s="11" t="e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#VALUE!</v>
      </c>
      <c r="O33" s="11">
        <f>0</f>
        <v>0</v>
      </c>
      <c r="P33" s="11" t="e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#VALUE!</v>
      </c>
      <c r="Q33" s="11" t="e">
        <f>2*'OddsRatio_working_3-way'!K33*'OddsRatio_working_3-way'!L33*'OddsRatio_working_3-way'!M33</f>
        <v>#VALUE!</v>
      </c>
      <c r="R33" s="11" t="e">
        <f t="shared" si="23"/>
        <v>#VALUE!</v>
      </c>
      <c r="S33" s="11" t="e">
        <f t="shared" si="24"/>
        <v>#VALUE!</v>
      </c>
      <c r="T33" s="11" t="e">
        <f t="shared" si="25"/>
        <v>#VALUE!</v>
      </c>
      <c r="U33" s="11" t="e">
        <f>'OddsRatio_working_3-way'!S33-'OddsRatio_working_3-way'!R33^2/3</f>
        <v>#VALUE!</v>
      </c>
      <c r="V33" s="11" t="e">
        <f>'OddsRatio_working_3-way'!S33*'OddsRatio_working_3-way'!R33/3-2*'OddsRatio_working_3-way'!R33^3/27-'OddsRatio_working_3-way'!T33</f>
        <v>#VALUE!</v>
      </c>
      <c r="W33" s="11" t="e">
        <f>'OddsRatio_working_3-way'!V33^2+4*'OddsRatio_working_3-way'!U33^3/27</f>
        <v>#VALUE!</v>
      </c>
      <c r="X33" s="11" t="e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#VALUE!</v>
      </c>
      <c r="Y33" s="11" t="e">
        <f>IF('OddsRatio_working_3-way'!W33&gt;=0,IF('OddsRatio_working_3-way'!V33+SQRT('OddsRatio_working_3-way'!W33)&gt;0,0,PI()),ACOS('OddsRatio_working_3-way'!V33/(2*'OddsRatio_working_3-way'!X33)))</f>
        <v>#VALUE!</v>
      </c>
      <c r="Z33" s="11" t="e">
        <f>'OddsRatio_working_3-way'!X33^(1/3)*COS('OddsRatio_working_3-way'!Y33/3)</f>
        <v>#VALUE!</v>
      </c>
      <c r="AA33" s="11" t="e">
        <f>'OddsRatio_working_3-way'!X33^(1/3)*COS(('OddsRatio_working_3-way'!Y33+2*PI())/3)</f>
        <v>#VALUE!</v>
      </c>
      <c r="AB33" s="11" t="e">
        <f>'OddsRatio_working_3-way'!X33^(1/3)*COS(('OddsRatio_working_3-way'!Y33+4*PI())/3)</f>
        <v>#VALUE!</v>
      </c>
      <c r="AC33" s="11" t="e">
        <f>'OddsRatio_working_3-way'!X33^(1/3)*SIN('OddsRatio_working_3-way'!Y33/3)</f>
        <v>#VALUE!</v>
      </c>
      <c r="AD33" s="11" t="e">
        <f>'OddsRatio_working_3-way'!X33^(1/3)*SIN(('OddsRatio_working_3-way'!Y33+2*PI())/3)</f>
        <v>#VALUE!</v>
      </c>
      <c r="AE33" s="11" t="e">
        <f>'OddsRatio_working_3-way'!X33^(1/3)*SIN(('OddsRatio_working_3-way'!Y33+4*PI())/3)</f>
        <v>#VALUE!</v>
      </c>
      <c r="AF33" s="11" t="e">
        <f>-'OddsRatio_working_3-way'!U33/(3*'OddsRatio_working_3-way'!X33^(1/3))*COS(('OddsRatio_working_3-way'!Y33)/3)</f>
        <v>#VALUE!</v>
      </c>
      <c r="AG33" s="11" t="e">
        <f>-'OddsRatio_working_3-way'!U33/(3*'OddsRatio_working_3-way'!X33^(1/3))*COS(('OddsRatio_working_3-way'!Y33+2*PI())/3)</f>
        <v>#VALUE!</v>
      </c>
      <c r="AH33" s="11" t="e">
        <f>-'OddsRatio_working_3-way'!U33/(3*'OddsRatio_working_3-way'!X33^(1/3))*COS(('OddsRatio_working_3-way'!Y33+4*PI())/3)</f>
        <v>#VALUE!</v>
      </c>
      <c r="AI33" s="11" t="e">
        <f>'OddsRatio_working_3-way'!U33/(3*'OddsRatio_working_3-way'!X33^(1/3))*SIN(('OddsRatio_working_3-way'!Y33)/3)</f>
        <v>#VALUE!</v>
      </c>
      <c r="AJ33" s="11" t="e">
        <f>'OddsRatio_working_3-way'!U33/(3*'OddsRatio_working_3-way'!X33^(1/3))*SIN(('OddsRatio_working_3-way'!Y33+2*PI())/3)</f>
        <v>#VALUE!</v>
      </c>
      <c r="AK33" s="11" t="e">
        <f>'OddsRatio_working_3-way'!U33/(3*'OddsRatio_working_3-way'!X33^(1/3))*SIN(('OddsRatio_working_3-way'!Y33+4*PI())/3)</f>
        <v>#VALUE!</v>
      </c>
      <c r="AL33" s="11" t="e">
        <f>'OddsRatio_working_3-way'!Z33+'OddsRatio_working_3-way'!AF33</f>
        <v>#VALUE!</v>
      </c>
      <c r="AM33" s="11" t="e">
        <f>'OddsRatio_working_3-way'!AA33+'OddsRatio_working_3-way'!AG33</f>
        <v>#VALUE!</v>
      </c>
      <c r="AN33" s="11" t="e">
        <f>'OddsRatio_working_3-way'!AB33+'OddsRatio_working_3-way'!AH33</f>
        <v>#VALUE!</v>
      </c>
      <c r="AO33" s="11" t="e">
        <f>'OddsRatio_working_3-way'!AC33+'OddsRatio_working_3-way'!AI33</f>
        <v>#VALUE!</v>
      </c>
      <c r="AP33" s="11" t="e">
        <f>'OddsRatio_working_3-way'!AD33+'OddsRatio_working_3-way'!AJ33</f>
        <v>#VALUE!</v>
      </c>
      <c r="AQ33" s="11" t="e">
        <f>'OddsRatio_working_3-way'!AE33+'OddsRatio_working_3-way'!AK33</f>
        <v>#VALUE!</v>
      </c>
      <c r="AR33" s="10" t="str">
        <f>IF(A33="","",IF(('OddsRatio_working_3-way'!X33=0),IF(Q33&gt;0,-Q33^(1/3),(-Q33)^(1/3)),'OddsRatio_working_3-way'!AL33-'OddsRatio_working_3-way'!R33/3))</f>
        <v/>
      </c>
      <c r="AS33" s="11" t="e">
        <f>IF(('OddsRatio_working_3-way'!X33=0),IF(Q33&gt;0,-Q33^(1/3),(-Q33)^(1/3)),'OddsRatio_working_3-way'!AM33-'OddsRatio_working_3-way'!R33/3)</f>
        <v>#VALUE!</v>
      </c>
      <c r="AT33" s="11" t="e">
        <f>IF(('OddsRatio_working_3-way'!X33=0),IF(Q33&gt;0,-Q33^(1/3),(-Q33)^(1/3)),'OddsRatio_working_3-way'!AN33-'OddsRatio_working_3-way'!R33/3)</f>
        <v>#VALUE!</v>
      </c>
      <c r="AU33" s="11" t="e">
        <f>IF(('OddsRatio_working_3-way'!X33=0),0,'OddsRatio_working_3-way'!AO33)</f>
        <v>#VALUE!</v>
      </c>
      <c r="AV33" s="11" t="e">
        <f>IF(('OddsRatio_working_3-way'!X33=0),0,'OddsRatio_working_3-way'!AP33)</f>
        <v>#VALUE!</v>
      </c>
      <c r="AW33" s="11" t="e">
        <f>IF(('OddsRatio_working_3-way'!X33=0),0,'OddsRatio_working_3-way'!AQ33)</f>
        <v>#VALUE!</v>
      </c>
    </row>
    <row r="34" spans="1:4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9" t="e">
        <f t="shared" si="13"/>
        <v>#VALUE!</v>
      </c>
      <c r="E34" s="9" t="e">
        <f t="shared" si="14"/>
        <v>#VALUE!</v>
      </c>
      <c r="F34" s="9" t="e">
        <f t="shared" si="15"/>
        <v>#VALUE!</v>
      </c>
      <c r="G34" s="9" t="str">
        <f t="shared" si="16"/>
        <v/>
      </c>
      <c r="H34" s="9" t="str">
        <f t="shared" si="17"/>
        <v/>
      </c>
      <c r="I34" s="9" t="str">
        <f t="shared" si="18"/>
        <v/>
      </c>
      <c r="J34" s="9" t="str">
        <f t="shared" si="19"/>
        <v/>
      </c>
      <c r="K34" s="11" t="e">
        <f t="shared" si="20"/>
        <v>#VALUE!</v>
      </c>
      <c r="L34" s="11" t="e">
        <f t="shared" si="21"/>
        <v>#VALUE!</v>
      </c>
      <c r="M34" s="11" t="e">
        <f t="shared" si="22"/>
        <v>#VALUE!</v>
      </c>
      <c r="N34" s="11" t="e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#VALUE!</v>
      </c>
      <c r="O34" s="11">
        <f>0</f>
        <v>0</v>
      </c>
      <c r="P34" s="11" t="e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#VALUE!</v>
      </c>
      <c r="Q34" s="11" t="e">
        <f>2*'OddsRatio_working_3-way'!K34*'OddsRatio_working_3-way'!L34*'OddsRatio_working_3-way'!M34</f>
        <v>#VALUE!</v>
      </c>
      <c r="R34" s="11" t="e">
        <f t="shared" si="23"/>
        <v>#VALUE!</v>
      </c>
      <c r="S34" s="11" t="e">
        <f t="shared" si="24"/>
        <v>#VALUE!</v>
      </c>
      <c r="T34" s="11" t="e">
        <f t="shared" si="25"/>
        <v>#VALUE!</v>
      </c>
      <c r="U34" s="11" t="e">
        <f>'OddsRatio_working_3-way'!S34-'OddsRatio_working_3-way'!R34^2/3</f>
        <v>#VALUE!</v>
      </c>
      <c r="V34" s="11" t="e">
        <f>'OddsRatio_working_3-way'!S34*'OddsRatio_working_3-way'!R34/3-2*'OddsRatio_working_3-way'!R34^3/27-'OddsRatio_working_3-way'!T34</f>
        <v>#VALUE!</v>
      </c>
      <c r="W34" s="11" t="e">
        <f>'OddsRatio_working_3-way'!V34^2+4*'OddsRatio_working_3-way'!U34^3/27</f>
        <v>#VALUE!</v>
      </c>
      <c r="X34" s="11" t="e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#VALUE!</v>
      </c>
      <c r="Y34" s="11" t="e">
        <f>IF('OddsRatio_working_3-way'!W34&gt;=0,IF('OddsRatio_working_3-way'!V34+SQRT('OddsRatio_working_3-way'!W34)&gt;0,0,PI()),ACOS('OddsRatio_working_3-way'!V34/(2*'OddsRatio_working_3-way'!X34)))</f>
        <v>#VALUE!</v>
      </c>
      <c r="Z34" s="11" t="e">
        <f>'OddsRatio_working_3-way'!X34^(1/3)*COS('OddsRatio_working_3-way'!Y34/3)</f>
        <v>#VALUE!</v>
      </c>
      <c r="AA34" s="11" t="e">
        <f>'OddsRatio_working_3-way'!X34^(1/3)*COS(('OddsRatio_working_3-way'!Y34+2*PI())/3)</f>
        <v>#VALUE!</v>
      </c>
      <c r="AB34" s="11" t="e">
        <f>'OddsRatio_working_3-way'!X34^(1/3)*COS(('OddsRatio_working_3-way'!Y34+4*PI())/3)</f>
        <v>#VALUE!</v>
      </c>
      <c r="AC34" s="11" t="e">
        <f>'OddsRatio_working_3-way'!X34^(1/3)*SIN('OddsRatio_working_3-way'!Y34/3)</f>
        <v>#VALUE!</v>
      </c>
      <c r="AD34" s="11" t="e">
        <f>'OddsRatio_working_3-way'!X34^(1/3)*SIN(('OddsRatio_working_3-way'!Y34+2*PI())/3)</f>
        <v>#VALUE!</v>
      </c>
      <c r="AE34" s="11" t="e">
        <f>'OddsRatio_working_3-way'!X34^(1/3)*SIN(('OddsRatio_working_3-way'!Y34+4*PI())/3)</f>
        <v>#VALUE!</v>
      </c>
      <c r="AF34" s="11" t="e">
        <f>-'OddsRatio_working_3-way'!U34/(3*'OddsRatio_working_3-way'!X34^(1/3))*COS(('OddsRatio_working_3-way'!Y34)/3)</f>
        <v>#VALUE!</v>
      </c>
      <c r="AG34" s="11" t="e">
        <f>-'OddsRatio_working_3-way'!U34/(3*'OddsRatio_working_3-way'!X34^(1/3))*COS(('OddsRatio_working_3-way'!Y34+2*PI())/3)</f>
        <v>#VALUE!</v>
      </c>
      <c r="AH34" s="11" t="e">
        <f>-'OddsRatio_working_3-way'!U34/(3*'OddsRatio_working_3-way'!X34^(1/3))*COS(('OddsRatio_working_3-way'!Y34+4*PI())/3)</f>
        <v>#VALUE!</v>
      </c>
      <c r="AI34" s="11" t="e">
        <f>'OddsRatio_working_3-way'!U34/(3*'OddsRatio_working_3-way'!X34^(1/3))*SIN(('OddsRatio_working_3-way'!Y34)/3)</f>
        <v>#VALUE!</v>
      </c>
      <c r="AJ34" s="11" t="e">
        <f>'OddsRatio_working_3-way'!U34/(3*'OddsRatio_working_3-way'!X34^(1/3))*SIN(('OddsRatio_working_3-way'!Y34+2*PI())/3)</f>
        <v>#VALUE!</v>
      </c>
      <c r="AK34" s="11" t="e">
        <f>'OddsRatio_working_3-way'!U34/(3*'OddsRatio_working_3-way'!X34^(1/3))*SIN(('OddsRatio_working_3-way'!Y34+4*PI())/3)</f>
        <v>#VALUE!</v>
      </c>
      <c r="AL34" s="11" t="e">
        <f>'OddsRatio_working_3-way'!Z34+'OddsRatio_working_3-way'!AF34</f>
        <v>#VALUE!</v>
      </c>
      <c r="AM34" s="11" t="e">
        <f>'OddsRatio_working_3-way'!AA34+'OddsRatio_working_3-way'!AG34</f>
        <v>#VALUE!</v>
      </c>
      <c r="AN34" s="11" t="e">
        <f>'OddsRatio_working_3-way'!AB34+'OddsRatio_working_3-way'!AH34</f>
        <v>#VALUE!</v>
      </c>
      <c r="AO34" s="11" t="e">
        <f>'OddsRatio_working_3-way'!AC34+'OddsRatio_working_3-way'!AI34</f>
        <v>#VALUE!</v>
      </c>
      <c r="AP34" s="11" t="e">
        <f>'OddsRatio_working_3-way'!AD34+'OddsRatio_working_3-way'!AJ34</f>
        <v>#VALUE!</v>
      </c>
      <c r="AQ34" s="11" t="e">
        <f>'OddsRatio_working_3-way'!AE34+'OddsRatio_working_3-way'!AK34</f>
        <v>#VALUE!</v>
      </c>
      <c r="AR34" s="10" t="str">
        <f>IF(A34="","",IF(('OddsRatio_working_3-way'!X34=0),IF(Q34&gt;0,-Q34^(1/3),(-Q34)^(1/3)),'OddsRatio_working_3-way'!AL34-'OddsRatio_working_3-way'!R34/3))</f>
        <v/>
      </c>
      <c r="AS34" s="11" t="e">
        <f>IF(('OddsRatio_working_3-way'!X34=0),IF(Q34&gt;0,-Q34^(1/3),(-Q34)^(1/3)),'OddsRatio_working_3-way'!AM34-'OddsRatio_working_3-way'!R34/3)</f>
        <v>#VALUE!</v>
      </c>
      <c r="AT34" s="11" t="e">
        <f>IF(('OddsRatio_working_3-way'!X34=0),IF(Q34&gt;0,-Q34^(1/3),(-Q34)^(1/3)),'OddsRatio_working_3-way'!AN34-'OddsRatio_working_3-way'!R34/3)</f>
        <v>#VALUE!</v>
      </c>
      <c r="AU34" s="11" t="e">
        <f>IF(('OddsRatio_working_3-way'!X34=0),0,'OddsRatio_working_3-way'!AO34)</f>
        <v>#VALUE!</v>
      </c>
      <c r="AV34" s="11" t="e">
        <f>IF(('OddsRatio_working_3-way'!X34=0),0,'OddsRatio_working_3-way'!AP34)</f>
        <v>#VALUE!</v>
      </c>
      <c r="AW34" s="11" t="e">
        <f>IF(('OddsRatio_working_3-way'!X34=0),0,'OddsRatio_working_3-way'!AQ34)</f>
        <v>#VALUE!</v>
      </c>
    </row>
    <row r="35" spans="1:4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9" t="e">
        <f t="shared" si="13"/>
        <v>#VALUE!</v>
      </c>
      <c r="E35" s="9" t="e">
        <f t="shared" si="14"/>
        <v>#VALUE!</v>
      </c>
      <c r="F35" s="9" t="e">
        <f t="shared" si="15"/>
        <v>#VALUE!</v>
      </c>
      <c r="G35" s="9" t="str">
        <f t="shared" si="16"/>
        <v/>
      </c>
      <c r="H35" s="9" t="str">
        <f t="shared" si="17"/>
        <v/>
      </c>
      <c r="I35" s="9" t="str">
        <f t="shared" si="18"/>
        <v/>
      </c>
      <c r="J35" s="9" t="str">
        <f t="shared" si="19"/>
        <v/>
      </c>
      <c r="K35" s="11" t="e">
        <f t="shared" si="20"/>
        <v>#VALUE!</v>
      </c>
      <c r="L35" s="11" t="e">
        <f t="shared" si="21"/>
        <v>#VALUE!</v>
      </c>
      <c r="M35" s="11" t="e">
        <f t="shared" si="22"/>
        <v>#VALUE!</v>
      </c>
      <c r="N35" s="11" t="e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#VALUE!</v>
      </c>
      <c r="O35" s="11">
        <f>0</f>
        <v>0</v>
      </c>
      <c r="P35" s="11" t="e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#VALUE!</v>
      </c>
      <c r="Q35" s="11" t="e">
        <f>2*'OddsRatio_working_3-way'!K35*'OddsRatio_working_3-way'!L35*'OddsRatio_working_3-way'!M35</f>
        <v>#VALUE!</v>
      </c>
      <c r="R35" s="11" t="e">
        <f t="shared" si="23"/>
        <v>#VALUE!</v>
      </c>
      <c r="S35" s="11" t="e">
        <f t="shared" si="24"/>
        <v>#VALUE!</v>
      </c>
      <c r="T35" s="11" t="e">
        <f t="shared" si="25"/>
        <v>#VALUE!</v>
      </c>
      <c r="U35" s="11" t="e">
        <f>'OddsRatio_working_3-way'!S35-'OddsRatio_working_3-way'!R35^2/3</f>
        <v>#VALUE!</v>
      </c>
      <c r="V35" s="11" t="e">
        <f>'OddsRatio_working_3-way'!S35*'OddsRatio_working_3-way'!R35/3-2*'OddsRatio_working_3-way'!R35^3/27-'OddsRatio_working_3-way'!T35</f>
        <v>#VALUE!</v>
      </c>
      <c r="W35" s="11" t="e">
        <f>'OddsRatio_working_3-way'!V35^2+4*'OddsRatio_working_3-way'!U35^3/27</f>
        <v>#VALUE!</v>
      </c>
      <c r="X35" s="11" t="e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#VALUE!</v>
      </c>
      <c r="Y35" s="11" t="e">
        <f>IF('OddsRatio_working_3-way'!W35&gt;=0,IF('OddsRatio_working_3-way'!V35+SQRT('OddsRatio_working_3-way'!W35)&gt;0,0,PI()),ACOS('OddsRatio_working_3-way'!V35/(2*'OddsRatio_working_3-way'!X35)))</f>
        <v>#VALUE!</v>
      </c>
      <c r="Z35" s="11" t="e">
        <f>'OddsRatio_working_3-way'!X35^(1/3)*COS('OddsRatio_working_3-way'!Y35/3)</f>
        <v>#VALUE!</v>
      </c>
      <c r="AA35" s="11" t="e">
        <f>'OddsRatio_working_3-way'!X35^(1/3)*COS(('OddsRatio_working_3-way'!Y35+2*PI())/3)</f>
        <v>#VALUE!</v>
      </c>
      <c r="AB35" s="11" t="e">
        <f>'OddsRatio_working_3-way'!X35^(1/3)*COS(('OddsRatio_working_3-way'!Y35+4*PI())/3)</f>
        <v>#VALUE!</v>
      </c>
      <c r="AC35" s="11" t="e">
        <f>'OddsRatio_working_3-way'!X35^(1/3)*SIN('OddsRatio_working_3-way'!Y35/3)</f>
        <v>#VALUE!</v>
      </c>
      <c r="AD35" s="11" t="e">
        <f>'OddsRatio_working_3-way'!X35^(1/3)*SIN(('OddsRatio_working_3-way'!Y35+2*PI())/3)</f>
        <v>#VALUE!</v>
      </c>
      <c r="AE35" s="11" t="e">
        <f>'OddsRatio_working_3-way'!X35^(1/3)*SIN(('OddsRatio_working_3-way'!Y35+4*PI())/3)</f>
        <v>#VALUE!</v>
      </c>
      <c r="AF35" s="11" t="e">
        <f>-'OddsRatio_working_3-way'!U35/(3*'OddsRatio_working_3-way'!X35^(1/3))*COS(('OddsRatio_working_3-way'!Y35)/3)</f>
        <v>#VALUE!</v>
      </c>
      <c r="AG35" s="11" t="e">
        <f>-'OddsRatio_working_3-way'!U35/(3*'OddsRatio_working_3-way'!X35^(1/3))*COS(('OddsRatio_working_3-way'!Y35+2*PI())/3)</f>
        <v>#VALUE!</v>
      </c>
      <c r="AH35" s="11" t="e">
        <f>-'OddsRatio_working_3-way'!U35/(3*'OddsRatio_working_3-way'!X35^(1/3))*COS(('OddsRatio_working_3-way'!Y35+4*PI())/3)</f>
        <v>#VALUE!</v>
      </c>
      <c r="AI35" s="11" t="e">
        <f>'OddsRatio_working_3-way'!U35/(3*'OddsRatio_working_3-way'!X35^(1/3))*SIN(('OddsRatio_working_3-way'!Y35)/3)</f>
        <v>#VALUE!</v>
      </c>
      <c r="AJ35" s="11" t="e">
        <f>'OddsRatio_working_3-way'!U35/(3*'OddsRatio_working_3-way'!X35^(1/3))*SIN(('OddsRatio_working_3-way'!Y35+2*PI())/3)</f>
        <v>#VALUE!</v>
      </c>
      <c r="AK35" s="11" t="e">
        <f>'OddsRatio_working_3-way'!U35/(3*'OddsRatio_working_3-way'!X35^(1/3))*SIN(('OddsRatio_working_3-way'!Y35+4*PI())/3)</f>
        <v>#VALUE!</v>
      </c>
      <c r="AL35" s="11" t="e">
        <f>'OddsRatio_working_3-way'!Z35+'OddsRatio_working_3-way'!AF35</f>
        <v>#VALUE!</v>
      </c>
      <c r="AM35" s="11" t="e">
        <f>'OddsRatio_working_3-way'!AA35+'OddsRatio_working_3-way'!AG35</f>
        <v>#VALUE!</v>
      </c>
      <c r="AN35" s="11" t="e">
        <f>'OddsRatio_working_3-way'!AB35+'OddsRatio_working_3-way'!AH35</f>
        <v>#VALUE!</v>
      </c>
      <c r="AO35" s="11" t="e">
        <f>'OddsRatio_working_3-way'!AC35+'OddsRatio_working_3-way'!AI35</f>
        <v>#VALUE!</v>
      </c>
      <c r="AP35" s="11" t="e">
        <f>'OddsRatio_working_3-way'!AD35+'OddsRatio_working_3-way'!AJ35</f>
        <v>#VALUE!</v>
      </c>
      <c r="AQ35" s="11" t="e">
        <f>'OddsRatio_working_3-way'!AE35+'OddsRatio_working_3-way'!AK35</f>
        <v>#VALUE!</v>
      </c>
      <c r="AR35" s="10" t="str">
        <f>IF(A35="","",IF(('OddsRatio_working_3-way'!X35=0),IF(Q35&gt;0,-Q35^(1/3),(-Q35)^(1/3)),'OddsRatio_working_3-way'!AL35-'OddsRatio_working_3-way'!R35/3))</f>
        <v/>
      </c>
      <c r="AS35" s="11" t="e">
        <f>IF(('OddsRatio_working_3-way'!X35=0),IF(Q35&gt;0,-Q35^(1/3),(-Q35)^(1/3)),'OddsRatio_working_3-way'!AM35-'OddsRatio_working_3-way'!R35/3)</f>
        <v>#VALUE!</v>
      </c>
      <c r="AT35" s="11" t="e">
        <f>IF(('OddsRatio_working_3-way'!X35=0),IF(Q35&gt;0,-Q35^(1/3),(-Q35)^(1/3)),'OddsRatio_working_3-way'!AN35-'OddsRatio_working_3-way'!R35/3)</f>
        <v>#VALUE!</v>
      </c>
      <c r="AU35" s="11" t="e">
        <f>IF(('OddsRatio_working_3-way'!X35=0),0,'OddsRatio_working_3-way'!AO35)</f>
        <v>#VALUE!</v>
      </c>
      <c r="AV35" s="11" t="e">
        <f>IF(('OddsRatio_working_3-way'!X35=0),0,'OddsRatio_working_3-way'!AP35)</f>
        <v>#VALUE!</v>
      </c>
      <c r="AW35" s="11" t="e">
        <f>IF(('OddsRatio_working_3-way'!X35=0),0,'OddsRatio_working_3-way'!AQ35)</f>
        <v>#VALUE!</v>
      </c>
    </row>
    <row r="36" spans="1:4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9" t="e">
        <f t="shared" si="13"/>
        <v>#VALUE!</v>
      </c>
      <c r="E36" s="9" t="e">
        <f t="shared" si="14"/>
        <v>#VALUE!</v>
      </c>
      <c r="F36" s="9" t="e">
        <f t="shared" si="15"/>
        <v>#VALUE!</v>
      </c>
      <c r="G36" s="9" t="str">
        <f t="shared" si="16"/>
        <v/>
      </c>
      <c r="H36" s="9" t="str">
        <f t="shared" si="17"/>
        <v/>
      </c>
      <c r="I36" s="9" t="str">
        <f t="shared" si="18"/>
        <v/>
      </c>
      <c r="J36" s="9" t="str">
        <f t="shared" si="19"/>
        <v/>
      </c>
      <c r="K36" s="11" t="e">
        <f t="shared" si="20"/>
        <v>#VALUE!</v>
      </c>
      <c r="L36" s="11" t="e">
        <f t="shared" si="21"/>
        <v>#VALUE!</v>
      </c>
      <c r="M36" s="11" t="e">
        <f t="shared" si="22"/>
        <v>#VALUE!</v>
      </c>
      <c r="N36" s="11" t="e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#VALUE!</v>
      </c>
      <c r="O36" s="11">
        <f>0</f>
        <v>0</v>
      </c>
      <c r="P36" s="11" t="e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#VALUE!</v>
      </c>
      <c r="Q36" s="11" t="e">
        <f>2*'OddsRatio_working_3-way'!K36*'OddsRatio_working_3-way'!L36*'OddsRatio_working_3-way'!M36</f>
        <v>#VALUE!</v>
      </c>
      <c r="R36" s="11" t="e">
        <f t="shared" si="23"/>
        <v>#VALUE!</v>
      </c>
      <c r="S36" s="11" t="e">
        <f t="shared" si="24"/>
        <v>#VALUE!</v>
      </c>
      <c r="T36" s="11" t="e">
        <f t="shared" si="25"/>
        <v>#VALUE!</v>
      </c>
      <c r="U36" s="11" t="e">
        <f>'OddsRatio_working_3-way'!S36-'OddsRatio_working_3-way'!R36^2/3</f>
        <v>#VALUE!</v>
      </c>
      <c r="V36" s="11" t="e">
        <f>'OddsRatio_working_3-way'!S36*'OddsRatio_working_3-way'!R36/3-2*'OddsRatio_working_3-way'!R36^3/27-'OddsRatio_working_3-way'!T36</f>
        <v>#VALUE!</v>
      </c>
      <c r="W36" s="11" t="e">
        <f>'OddsRatio_working_3-way'!V36^2+4*'OddsRatio_working_3-way'!U36^3/27</f>
        <v>#VALUE!</v>
      </c>
      <c r="X36" s="11" t="e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#VALUE!</v>
      </c>
      <c r="Y36" s="11" t="e">
        <f>IF('OddsRatio_working_3-way'!W36&gt;=0,IF('OddsRatio_working_3-way'!V36+SQRT('OddsRatio_working_3-way'!W36)&gt;0,0,PI()),ACOS('OddsRatio_working_3-way'!V36/(2*'OddsRatio_working_3-way'!X36)))</f>
        <v>#VALUE!</v>
      </c>
      <c r="Z36" s="11" t="e">
        <f>'OddsRatio_working_3-way'!X36^(1/3)*COS('OddsRatio_working_3-way'!Y36/3)</f>
        <v>#VALUE!</v>
      </c>
      <c r="AA36" s="11" t="e">
        <f>'OddsRatio_working_3-way'!X36^(1/3)*COS(('OddsRatio_working_3-way'!Y36+2*PI())/3)</f>
        <v>#VALUE!</v>
      </c>
      <c r="AB36" s="11" t="e">
        <f>'OddsRatio_working_3-way'!X36^(1/3)*COS(('OddsRatio_working_3-way'!Y36+4*PI())/3)</f>
        <v>#VALUE!</v>
      </c>
      <c r="AC36" s="11" t="e">
        <f>'OddsRatio_working_3-way'!X36^(1/3)*SIN('OddsRatio_working_3-way'!Y36/3)</f>
        <v>#VALUE!</v>
      </c>
      <c r="AD36" s="11" t="e">
        <f>'OddsRatio_working_3-way'!X36^(1/3)*SIN(('OddsRatio_working_3-way'!Y36+2*PI())/3)</f>
        <v>#VALUE!</v>
      </c>
      <c r="AE36" s="11" t="e">
        <f>'OddsRatio_working_3-way'!X36^(1/3)*SIN(('OddsRatio_working_3-way'!Y36+4*PI())/3)</f>
        <v>#VALUE!</v>
      </c>
      <c r="AF36" s="11" t="e">
        <f>-'OddsRatio_working_3-way'!U36/(3*'OddsRatio_working_3-way'!X36^(1/3))*COS(('OddsRatio_working_3-way'!Y36)/3)</f>
        <v>#VALUE!</v>
      </c>
      <c r="AG36" s="11" t="e">
        <f>-'OddsRatio_working_3-way'!U36/(3*'OddsRatio_working_3-way'!X36^(1/3))*COS(('OddsRatio_working_3-way'!Y36+2*PI())/3)</f>
        <v>#VALUE!</v>
      </c>
      <c r="AH36" s="11" t="e">
        <f>-'OddsRatio_working_3-way'!U36/(3*'OddsRatio_working_3-way'!X36^(1/3))*COS(('OddsRatio_working_3-way'!Y36+4*PI())/3)</f>
        <v>#VALUE!</v>
      </c>
      <c r="AI36" s="11" t="e">
        <f>'OddsRatio_working_3-way'!U36/(3*'OddsRatio_working_3-way'!X36^(1/3))*SIN(('OddsRatio_working_3-way'!Y36)/3)</f>
        <v>#VALUE!</v>
      </c>
      <c r="AJ36" s="11" t="e">
        <f>'OddsRatio_working_3-way'!U36/(3*'OddsRatio_working_3-way'!X36^(1/3))*SIN(('OddsRatio_working_3-way'!Y36+2*PI())/3)</f>
        <v>#VALUE!</v>
      </c>
      <c r="AK36" s="11" t="e">
        <f>'OddsRatio_working_3-way'!U36/(3*'OddsRatio_working_3-way'!X36^(1/3))*SIN(('OddsRatio_working_3-way'!Y36+4*PI())/3)</f>
        <v>#VALUE!</v>
      </c>
      <c r="AL36" s="11" t="e">
        <f>'OddsRatio_working_3-way'!Z36+'OddsRatio_working_3-way'!AF36</f>
        <v>#VALUE!</v>
      </c>
      <c r="AM36" s="11" t="e">
        <f>'OddsRatio_working_3-way'!AA36+'OddsRatio_working_3-way'!AG36</f>
        <v>#VALUE!</v>
      </c>
      <c r="AN36" s="11" t="e">
        <f>'OddsRatio_working_3-way'!AB36+'OddsRatio_working_3-way'!AH36</f>
        <v>#VALUE!</v>
      </c>
      <c r="AO36" s="11" t="e">
        <f>'OddsRatio_working_3-way'!AC36+'OddsRatio_working_3-way'!AI36</f>
        <v>#VALUE!</v>
      </c>
      <c r="AP36" s="11" t="e">
        <f>'OddsRatio_working_3-way'!AD36+'OddsRatio_working_3-way'!AJ36</f>
        <v>#VALUE!</v>
      </c>
      <c r="AQ36" s="11" t="e">
        <f>'OddsRatio_working_3-way'!AE36+'OddsRatio_working_3-way'!AK36</f>
        <v>#VALUE!</v>
      </c>
      <c r="AR36" s="10" t="str">
        <f>IF(A36="","",IF(('OddsRatio_working_3-way'!X36=0),IF(Q36&gt;0,-Q36^(1/3),(-Q36)^(1/3)),'OddsRatio_working_3-way'!AL36-'OddsRatio_working_3-way'!R36/3))</f>
        <v/>
      </c>
      <c r="AS36" s="11" t="e">
        <f>IF(('OddsRatio_working_3-way'!X36=0),IF(Q36&gt;0,-Q36^(1/3),(-Q36)^(1/3)),'OddsRatio_working_3-way'!AM36-'OddsRatio_working_3-way'!R36/3)</f>
        <v>#VALUE!</v>
      </c>
      <c r="AT36" s="11" t="e">
        <f>IF(('OddsRatio_working_3-way'!X36=0),IF(Q36&gt;0,-Q36^(1/3),(-Q36)^(1/3)),'OddsRatio_working_3-way'!AN36-'OddsRatio_working_3-way'!R36/3)</f>
        <v>#VALUE!</v>
      </c>
      <c r="AU36" s="11" t="e">
        <f>IF(('OddsRatio_working_3-way'!X36=0),0,'OddsRatio_working_3-way'!AO36)</f>
        <v>#VALUE!</v>
      </c>
      <c r="AV36" s="11" t="e">
        <f>IF(('OddsRatio_working_3-way'!X36=0),0,'OddsRatio_working_3-way'!AP36)</f>
        <v>#VALUE!</v>
      </c>
      <c r="AW36" s="11" t="e">
        <f>IF(('OddsRatio_working_3-way'!X36=0),0,'OddsRatio_working_3-way'!AQ36)</f>
        <v>#VALUE!</v>
      </c>
    </row>
    <row r="37" spans="1:4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9" t="e">
        <f t="shared" si="13"/>
        <v>#VALUE!</v>
      </c>
      <c r="E37" s="9" t="e">
        <f t="shared" si="14"/>
        <v>#VALUE!</v>
      </c>
      <c r="F37" s="9" t="e">
        <f t="shared" si="15"/>
        <v>#VALUE!</v>
      </c>
      <c r="G37" s="9" t="str">
        <f t="shared" si="16"/>
        <v/>
      </c>
      <c r="H37" s="9" t="str">
        <f t="shared" si="17"/>
        <v/>
      </c>
      <c r="I37" s="9" t="str">
        <f t="shared" si="18"/>
        <v/>
      </c>
      <c r="J37" s="9" t="str">
        <f t="shared" si="19"/>
        <v/>
      </c>
      <c r="K37" s="11" t="e">
        <f t="shared" si="20"/>
        <v>#VALUE!</v>
      </c>
      <c r="L37" s="11" t="e">
        <f t="shared" si="21"/>
        <v>#VALUE!</v>
      </c>
      <c r="M37" s="11" t="e">
        <f t="shared" si="22"/>
        <v>#VALUE!</v>
      </c>
      <c r="N37" s="11" t="e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#VALUE!</v>
      </c>
      <c r="O37" s="11">
        <f>0</f>
        <v>0</v>
      </c>
      <c r="P37" s="11" t="e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#VALUE!</v>
      </c>
      <c r="Q37" s="11" t="e">
        <f>2*'OddsRatio_working_3-way'!K37*'OddsRatio_working_3-way'!L37*'OddsRatio_working_3-way'!M37</f>
        <v>#VALUE!</v>
      </c>
      <c r="R37" s="11" t="e">
        <f t="shared" si="23"/>
        <v>#VALUE!</v>
      </c>
      <c r="S37" s="11" t="e">
        <f t="shared" si="24"/>
        <v>#VALUE!</v>
      </c>
      <c r="T37" s="11" t="e">
        <f t="shared" si="25"/>
        <v>#VALUE!</v>
      </c>
      <c r="U37" s="11" t="e">
        <f>'OddsRatio_working_3-way'!S37-'OddsRatio_working_3-way'!R37^2/3</f>
        <v>#VALUE!</v>
      </c>
      <c r="V37" s="11" t="e">
        <f>'OddsRatio_working_3-way'!S37*'OddsRatio_working_3-way'!R37/3-2*'OddsRatio_working_3-way'!R37^3/27-'OddsRatio_working_3-way'!T37</f>
        <v>#VALUE!</v>
      </c>
      <c r="W37" s="11" t="e">
        <f>'OddsRatio_working_3-way'!V37^2+4*'OddsRatio_working_3-way'!U37^3/27</f>
        <v>#VALUE!</v>
      </c>
      <c r="X37" s="11" t="e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#VALUE!</v>
      </c>
      <c r="Y37" s="11" t="e">
        <f>IF('OddsRatio_working_3-way'!W37&gt;=0,IF('OddsRatio_working_3-way'!V37+SQRT('OddsRatio_working_3-way'!W37)&gt;0,0,PI()),ACOS('OddsRatio_working_3-way'!V37/(2*'OddsRatio_working_3-way'!X37)))</f>
        <v>#VALUE!</v>
      </c>
      <c r="Z37" s="11" t="e">
        <f>'OddsRatio_working_3-way'!X37^(1/3)*COS('OddsRatio_working_3-way'!Y37/3)</f>
        <v>#VALUE!</v>
      </c>
      <c r="AA37" s="11" t="e">
        <f>'OddsRatio_working_3-way'!X37^(1/3)*COS(('OddsRatio_working_3-way'!Y37+2*PI())/3)</f>
        <v>#VALUE!</v>
      </c>
      <c r="AB37" s="11" t="e">
        <f>'OddsRatio_working_3-way'!X37^(1/3)*COS(('OddsRatio_working_3-way'!Y37+4*PI())/3)</f>
        <v>#VALUE!</v>
      </c>
      <c r="AC37" s="11" t="e">
        <f>'OddsRatio_working_3-way'!X37^(1/3)*SIN('OddsRatio_working_3-way'!Y37/3)</f>
        <v>#VALUE!</v>
      </c>
      <c r="AD37" s="11" t="e">
        <f>'OddsRatio_working_3-way'!X37^(1/3)*SIN(('OddsRatio_working_3-way'!Y37+2*PI())/3)</f>
        <v>#VALUE!</v>
      </c>
      <c r="AE37" s="11" t="e">
        <f>'OddsRatio_working_3-way'!X37^(1/3)*SIN(('OddsRatio_working_3-way'!Y37+4*PI())/3)</f>
        <v>#VALUE!</v>
      </c>
      <c r="AF37" s="11" t="e">
        <f>-'OddsRatio_working_3-way'!U37/(3*'OddsRatio_working_3-way'!X37^(1/3))*COS(('OddsRatio_working_3-way'!Y37)/3)</f>
        <v>#VALUE!</v>
      </c>
      <c r="AG37" s="11" t="e">
        <f>-'OddsRatio_working_3-way'!U37/(3*'OddsRatio_working_3-way'!X37^(1/3))*COS(('OddsRatio_working_3-way'!Y37+2*PI())/3)</f>
        <v>#VALUE!</v>
      </c>
      <c r="AH37" s="11" t="e">
        <f>-'OddsRatio_working_3-way'!U37/(3*'OddsRatio_working_3-way'!X37^(1/3))*COS(('OddsRatio_working_3-way'!Y37+4*PI())/3)</f>
        <v>#VALUE!</v>
      </c>
      <c r="AI37" s="11" t="e">
        <f>'OddsRatio_working_3-way'!U37/(3*'OddsRatio_working_3-way'!X37^(1/3))*SIN(('OddsRatio_working_3-way'!Y37)/3)</f>
        <v>#VALUE!</v>
      </c>
      <c r="AJ37" s="11" t="e">
        <f>'OddsRatio_working_3-way'!U37/(3*'OddsRatio_working_3-way'!X37^(1/3))*SIN(('OddsRatio_working_3-way'!Y37+2*PI())/3)</f>
        <v>#VALUE!</v>
      </c>
      <c r="AK37" s="11" t="e">
        <f>'OddsRatio_working_3-way'!U37/(3*'OddsRatio_working_3-way'!X37^(1/3))*SIN(('OddsRatio_working_3-way'!Y37+4*PI())/3)</f>
        <v>#VALUE!</v>
      </c>
      <c r="AL37" s="11" t="e">
        <f>'OddsRatio_working_3-way'!Z37+'OddsRatio_working_3-way'!AF37</f>
        <v>#VALUE!</v>
      </c>
      <c r="AM37" s="11" t="e">
        <f>'OddsRatio_working_3-way'!AA37+'OddsRatio_working_3-way'!AG37</f>
        <v>#VALUE!</v>
      </c>
      <c r="AN37" s="11" t="e">
        <f>'OddsRatio_working_3-way'!AB37+'OddsRatio_working_3-way'!AH37</f>
        <v>#VALUE!</v>
      </c>
      <c r="AO37" s="11" t="e">
        <f>'OddsRatio_working_3-way'!AC37+'OddsRatio_working_3-way'!AI37</f>
        <v>#VALUE!</v>
      </c>
      <c r="AP37" s="11" t="e">
        <f>'OddsRatio_working_3-way'!AD37+'OddsRatio_working_3-way'!AJ37</f>
        <v>#VALUE!</v>
      </c>
      <c r="AQ37" s="11" t="e">
        <f>'OddsRatio_working_3-way'!AE37+'OddsRatio_working_3-way'!AK37</f>
        <v>#VALUE!</v>
      </c>
      <c r="AR37" s="10" t="str">
        <f>IF(A37="","",IF(('OddsRatio_working_3-way'!X37=0),IF(Q37&gt;0,-Q37^(1/3),(-Q37)^(1/3)),'OddsRatio_working_3-way'!AL37-'OddsRatio_working_3-way'!R37/3))</f>
        <v/>
      </c>
      <c r="AS37" s="11" t="e">
        <f>IF(('OddsRatio_working_3-way'!X37=0),IF(Q37&gt;0,-Q37^(1/3),(-Q37)^(1/3)),'OddsRatio_working_3-way'!AM37-'OddsRatio_working_3-way'!R37/3)</f>
        <v>#VALUE!</v>
      </c>
      <c r="AT37" s="11" t="e">
        <f>IF(('OddsRatio_working_3-way'!X37=0),IF(Q37&gt;0,-Q37^(1/3),(-Q37)^(1/3)),'OddsRatio_working_3-way'!AN37-'OddsRatio_working_3-way'!R37/3)</f>
        <v>#VALUE!</v>
      </c>
      <c r="AU37" s="11" t="e">
        <f>IF(('OddsRatio_working_3-way'!X37=0),0,'OddsRatio_working_3-way'!AO37)</f>
        <v>#VALUE!</v>
      </c>
      <c r="AV37" s="11" t="e">
        <f>IF(('OddsRatio_working_3-way'!X37=0),0,'OddsRatio_working_3-way'!AP37)</f>
        <v>#VALUE!</v>
      </c>
      <c r="AW37" s="11" t="e">
        <f>IF(('OddsRatio_working_3-way'!X37=0),0,'OddsRatio_working_3-way'!AQ37)</f>
        <v>#VALUE!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9" t="e">
        <f t="shared" si="13"/>
        <v>#VALUE!</v>
      </c>
      <c r="E40" s="9" t="e">
        <f t="shared" si="14"/>
        <v>#VALUE!</v>
      </c>
      <c r="F40" s="9" t="e">
        <f t="shared" si="15"/>
        <v>#VALUE!</v>
      </c>
      <c r="G40" s="9" t="str">
        <f t="shared" si="16"/>
        <v/>
      </c>
      <c r="H40" s="9" t="str">
        <f t="shared" si="17"/>
        <v/>
      </c>
      <c r="I40" s="9" t="str">
        <f t="shared" si="18"/>
        <v/>
      </c>
      <c r="J40" s="9" t="str">
        <f t="shared" si="19"/>
        <v/>
      </c>
      <c r="K40" s="11" t="e">
        <f t="shared" si="20"/>
        <v>#VALUE!</v>
      </c>
      <c r="L40" s="11" t="e">
        <f t="shared" si="21"/>
        <v>#VALUE!</v>
      </c>
      <c r="M40" s="11" t="e">
        <f t="shared" si="22"/>
        <v>#VALUE!</v>
      </c>
      <c r="N40" s="11" t="e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#VALUE!</v>
      </c>
      <c r="O40" s="11">
        <f>0</f>
        <v>0</v>
      </c>
      <c r="P40" s="11" t="e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#VALUE!</v>
      </c>
      <c r="Q40" s="11" t="e">
        <f>2*'OddsRatio_working_3-way'!K40*'OddsRatio_working_3-way'!L40*'OddsRatio_working_3-way'!M40</f>
        <v>#VALUE!</v>
      </c>
      <c r="R40" s="11" t="e">
        <f t="shared" si="23"/>
        <v>#VALUE!</v>
      </c>
      <c r="S40" s="11" t="e">
        <f t="shared" si="24"/>
        <v>#VALUE!</v>
      </c>
      <c r="T40" s="11" t="e">
        <f t="shared" si="25"/>
        <v>#VALUE!</v>
      </c>
      <c r="U40" s="11" t="e">
        <f>'OddsRatio_working_3-way'!S40-'OddsRatio_working_3-way'!R40^2/3</f>
        <v>#VALUE!</v>
      </c>
      <c r="V40" s="11" t="e">
        <f>'OddsRatio_working_3-way'!S40*'OddsRatio_working_3-way'!R40/3-2*'OddsRatio_working_3-way'!R40^3/27-'OddsRatio_working_3-way'!T40</f>
        <v>#VALUE!</v>
      </c>
      <c r="W40" s="11" t="e">
        <f>'OddsRatio_working_3-way'!V40^2+4*'OddsRatio_working_3-way'!U40^3/27</f>
        <v>#VALUE!</v>
      </c>
      <c r="X40" s="11" t="e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#VALUE!</v>
      </c>
      <c r="Y40" s="11" t="e">
        <f>IF('OddsRatio_working_3-way'!W40&gt;=0,IF('OddsRatio_working_3-way'!V40+SQRT('OddsRatio_working_3-way'!W40)&gt;0,0,PI()),ACOS('OddsRatio_working_3-way'!V40/(2*'OddsRatio_working_3-way'!X40)))</f>
        <v>#VALUE!</v>
      </c>
      <c r="Z40" s="11" t="e">
        <f>'OddsRatio_working_3-way'!X40^(1/3)*COS('OddsRatio_working_3-way'!Y40/3)</f>
        <v>#VALUE!</v>
      </c>
      <c r="AA40" s="11" t="e">
        <f>'OddsRatio_working_3-way'!X40^(1/3)*COS(('OddsRatio_working_3-way'!Y40+2*PI())/3)</f>
        <v>#VALUE!</v>
      </c>
      <c r="AB40" s="11" t="e">
        <f>'OddsRatio_working_3-way'!X40^(1/3)*COS(('OddsRatio_working_3-way'!Y40+4*PI())/3)</f>
        <v>#VALUE!</v>
      </c>
      <c r="AC40" s="11" t="e">
        <f>'OddsRatio_working_3-way'!X40^(1/3)*SIN('OddsRatio_working_3-way'!Y40/3)</f>
        <v>#VALUE!</v>
      </c>
      <c r="AD40" s="11" t="e">
        <f>'OddsRatio_working_3-way'!X40^(1/3)*SIN(('OddsRatio_working_3-way'!Y40+2*PI())/3)</f>
        <v>#VALUE!</v>
      </c>
      <c r="AE40" s="11" t="e">
        <f>'OddsRatio_working_3-way'!X40^(1/3)*SIN(('OddsRatio_working_3-way'!Y40+4*PI())/3)</f>
        <v>#VALUE!</v>
      </c>
      <c r="AF40" s="11" t="e">
        <f>-'OddsRatio_working_3-way'!U40/(3*'OddsRatio_working_3-way'!X40^(1/3))*COS(('OddsRatio_working_3-way'!Y40)/3)</f>
        <v>#VALUE!</v>
      </c>
      <c r="AG40" s="11" t="e">
        <f>-'OddsRatio_working_3-way'!U40/(3*'OddsRatio_working_3-way'!X40^(1/3))*COS(('OddsRatio_working_3-way'!Y40+2*PI())/3)</f>
        <v>#VALUE!</v>
      </c>
      <c r="AH40" s="11" t="e">
        <f>-'OddsRatio_working_3-way'!U40/(3*'OddsRatio_working_3-way'!X40^(1/3))*COS(('OddsRatio_working_3-way'!Y40+4*PI())/3)</f>
        <v>#VALUE!</v>
      </c>
      <c r="AI40" s="11" t="e">
        <f>'OddsRatio_working_3-way'!U40/(3*'OddsRatio_working_3-way'!X40^(1/3))*SIN(('OddsRatio_working_3-way'!Y40)/3)</f>
        <v>#VALUE!</v>
      </c>
      <c r="AJ40" s="11" t="e">
        <f>'OddsRatio_working_3-way'!U40/(3*'OddsRatio_working_3-way'!X40^(1/3))*SIN(('OddsRatio_working_3-way'!Y40+2*PI())/3)</f>
        <v>#VALUE!</v>
      </c>
      <c r="AK40" s="11" t="e">
        <f>'OddsRatio_working_3-way'!U40/(3*'OddsRatio_working_3-way'!X40^(1/3))*SIN(('OddsRatio_working_3-way'!Y40+4*PI())/3)</f>
        <v>#VALUE!</v>
      </c>
      <c r="AL40" s="11" t="e">
        <f>'OddsRatio_working_3-way'!Z40+'OddsRatio_working_3-way'!AF40</f>
        <v>#VALUE!</v>
      </c>
      <c r="AM40" s="11" t="e">
        <f>'OddsRatio_working_3-way'!AA40+'OddsRatio_working_3-way'!AG40</f>
        <v>#VALUE!</v>
      </c>
      <c r="AN40" s="11" t="e">
        <f>'OddsRatio_working_3-way'!AB40+'OddsRatio_working_3-way'!AH40</f>
        <v>#VALUE!</v>
      </c>
      <c r="AO40" s="11" t="e">
        <f>'OddsRatio_working_3-way'!AC40+'OddsRatio_working_3-way'!AI40</f>
        <v>#VALUE!</v>
      </c>
      <c r="AP40" s="11" t="e">
        <f>'OddsRatio_working_3-way'!AD40+'OddsRatio_working_3-way'!AJ40</f>
        <v>#VALUE!</v>
      </c>
      <c r="AQ40" s="11" t="e">
        <f>'OddsRatio_working_3-way'!AE40+'OddsRatio_working_3-way'!AK40</f>
        <v>#VALUE!</v>
      </c>
      <c r="AR40" s="10" t="str">
        <f>IF(A40="","",IF(('OddsRatio_working_3-way'!X40=0),IF(Q40&gt;0,-Q40^(1/3),(-Q40)^(1/3)),'OddsRatio_working_3-way'!AL40-'OddsRatio_working_3-way'!R40/3))</f>
        <v/>
      </c>
      <c r="AS40" s="11" t="e">
        <f>IF(('OddsRatio_working_3-way'!X40=0),IF(Q40&gt;0,-Q40^(1/3),(-Q40)^(1/3)),'OddsRatio_working_3-way'!AM40-'OddsRatio_working_3-way'!R40/3)</f>
        <v>#VALUE!</v>
      </c>
      <c r="AT40" s="11" t="e">
        <f>IF(('OddsRatio_working_3-way'!X40=0),IF(Q40&gt;0,-Q40^(1/3),(-Q40)^(1/3)),'OddsRatio_working_3-way'!AN40-'OddsRatio_working_3-way'!R40/3)</f>
        <v>#VALUE!</v>
      </c>
      <c r="AU40" s="11" t="e">
        <f>IF(('OddsRatio_working_3-way'!X40=0),0,'OddsRatio_working_3-way'!AO40)</f>
        <v>#VALUE!</v>
      </c>
      <c r="AV40" s="11" t="e">
        <f>IF(('OddsRatio_working_3-way'!X40=0),0,'OddsRatio_working_3-way'!AP40)</f>
        <v>#VALUE!</v>
      </c>
      <c r="AW40" s="11" t="e">
        <f>IF(('OddsRatio_working_3-way'!X40=0),0,'OddsRatio_working_3-way'!AQ40)</f>
        <v>#VALUE!</v>
      </c>
    </row>
    <row r="41" spans="1:4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9" t="e">
        <f t="shared" si="13"/>
        <v>#VALUE!</v>
      </c>
      <c r="E41" s="9" t="e">
        <f t="shared" si="14"/>
        <v>#VALUE!</v>
      </c>
      <c r="F41" s="9" t="e">
        <f t="shared" si="15"/>
        <v>#VALUE!</v>
      </c>
      <c r="G41" s="9" t="str">
        <f t="shared" si="16"/>
        <v/>
      </c>
      <c r="H41" s="9" t="str">
        <f t="shared" si="17"/>
        <v/>
      </c>
      <c r="I41" s="9" t="str">
        <f t="shared" si="18"/>
        <v/>
      </c>
      <c r="J41" s="9" t="str">
        <f t="shared" si="19"/>
        <v/>
      </c>
      <c r="K41" s="11" t="e">
        <f t="shared" si="20"/>
        <v>#VALUE!</v>
      </c>
      <c r="L41" s="11" t="e">
        <f t="shared" si="21"/>
        <v>#VALUE!</v>
      </c>
      <c r="M41" s="11" t="e">
        <f t="shared" si="22"/>
        <v>#VALUE!</v>
      </c>
      <c r="N41" s="11" t="e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#VALUE!</v>
      </c>
      <c r="O41" s="11">
        <f>0</f>
        <v>0</v>
      </c>
      <c r="P41" s="11" t="e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#VALUE!</v>
      </c>
      <c r="Q41" s="11" t="e">
        <f>2*'OddsRatio_working_3-way'!K41*'OddsRatio_working_3-way'!L41*'OddsRatio_working_3-way'!M41</f>
        <v>#VALUE!</v>
      </c>
      <c r="R41" s="11" t="e">
        <f t="shared" si="23"/>
        <v>#VALUE!</v>
      </c>
      <c r="S41" s="11" t="e">
        <f t="shared" si="24"/>
        <v>#VALUE!</v>
      </c>
      <c r="T41" s="11" t="e">
        <f t="shared" si="25"/>
        <v>#VALUE!</v>
      </c>
      <c r="U41" s="11" t="e">
        <f>'OddsRatio_working_3-way'!S41-'OddsRatio_working_3-way'!R41^2/3</f>
        <v>#VALUE!</v>
      </c>
      <c r="V41" s="11" t="e">
        <f>'OddsRatio_working_3-way'!S41*'OddsRatio_working_3-way'!R41/3-2*'OddsRatio_working_3-way'!R41^3/27-'OddsRatio_working_3-way'!T41</f>
        <v>#VALUE!</v>
      </c>
      <c r="W41" s="11" t="e">
        <f>'OddsRatio_working_3-way'!V41^2+4*'OddsRatio_working_3-way'!U41^3/27</f>
        <v>#VALUE!</v>
      </c>
      <c r="X41" s="11" t="e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#VALUE!</v>
      </c>
      <c r="Y41" s="11" t="e">
        <f>IF('OddsRatio_working_3-way'!W41&gt;=0,IF('OddsRatio_working_3-way'!V41+SQRT('OddsRatio_working_3-way'!W41)&gt;0,0,PI()),ACOS('OddsRatio_working_3-way'!V41/(2*'OddsRatio_working_3-way'!X41)))</f>
        <v>#VALUE!</v>
      </c>
      <c r="Z41" s="11" t="e">
        <f>'OddsRatio_working_3-way'!X41^(1/3)*COS('OddsRatio_working_3-way'!Y41/3)</f>
        <v>#VALUE!</v>
      </c>
      <c r="AA41" s="11" t="e">
        <f>'OddsRatio_working_3-way'!X41^(1/3)*COS(('OddsRatio_working_3-way'!Y41+2*PI())/3)</f>
        <v>#VALUE!</v>
      </c>
      <c r="AB41" s="11" t="e">
        <f>'OddsRatio_working_3-way'!X41^(1/3)*COS(('OddsRatio_working_3-way'!Y41+4*PI())/3)</f>
        <v>#VALUE!</v>
      </c>
      <c r="AC41" s="11" t="e">
        <f>'OddsRatio_working_3-way'!X41^(1/3)*SIN('OddsRatio_working_3-way'!Y41/3)</f>
        <v>#VALUE!</v>
      </c>
      <c r="AD41" s="11" t="e">
        <f>'OddsRatio_working_3-way'!X41^(1/3)*SIN(('OddsRatio_working_3-way'!Y41+2*PI())/3)</f>
        <v>#VALUE!</v>
      </c>
      <c r="AE41" s="11" t="e">
        <f>'OddsRatio_working_3-way'!X41^(1/3)*SIN(('OddsRatio_working_3-way'!Y41+4*PI())/3)</f>
        <v>#VALUE!</v>
      </c>
      <c r="AF41" s="11" t="e">
        <f>-'OddsRatio_working_3-way'!U41/(3*'OddsRatio_working_3-way'!X41^(1/3))*COS(('OddsRatio_working_3-way'!Y41)/3)</f>
        <v>#VALUE!</v>
      </c>
      <c r="AG41" s="11" t="e">
        <f>-'OddsRatio_working_3-way'!U41/(3*'OddsRatio_working_3-way'!X41^(1/3))*COS(('OddsRatio_working_3-way'!Y41+2*PI())/3)</f>
        <v>#VALUE!</v>
      </c>
      <c r="AH41" s="11" t="e">
        <f>-'OddsRatio_working_3-way'!U41/(3*'OddsRatio_working_3-way'!X41^(1/3))*COS(('OddsRatio_working_3-way'!Y41+4*PI())/3)</f>
        <v>#VALUE!</v>
      </c>
      <c r="AI41" s="11" t="e">
        <f>'OddsRatio_working_3-way'!U41/(3*'OddsRatio_working_3-way'!X41^(1/3))*SIN(('OddsRatio_working_3-way'!Y41)/3)</f>
        <v>#VALUE!</v>
      </c>
      <c r="AJ41" s="11" t="e">
        <f>'OddsRatio_working_3-way'!U41/(3*'OddsRatio_working_3-way'!X41^(1/3))*SIN(('OddsRatio_working_3-way'!Y41+2*PI())/3)</f>
        <v>#VALUE!</v>
      </c>
      <c r="AK41" s="11" t="e">
        <f>'OddsRatio_working_3-way'!U41/(3*'OddsRatio_working_3-way'!X41^(1/3))*SIN(('OddsRatio_working_3-way'!Y41+4*PI())/3)</f>
        <v>#VALUE!</v>
      </c>
      <c r="AL41" s="11" t="e">
        <f>'OddsRatio_working_3-way'!Z41+'OddsRatio_working_3-way'!AF41</f>
        <v>#VALUE!</v>
      </c>
      <c r="AM41" s="11" t="e">
        <f>'OddsRatio_working_3-way'!AA41+'OddsRatio_working_3-way'!AG41</f>
        <v>#VALUE!</v>
      </c>
      <c r="AN41" s="11" t="e">
        <f>'OddsRatio_working_3-way'!AB41+'OddsRatio_working_3-way'!AH41</f>
        <v>#VALUE!</v>
      </c>
      <c r="AO41" s="11" t="e">
        <f>'OddsRatio_working_3-way'!AC41+'OddsRatio_working_3-way'!AI41</f>
        <v>#VALUE!</v>
      </c>
      <c r="AP41" s="11" t="e">
        <f>'OddsRatio_working_3-way'!AD41+'OddsRatio_working_3-way'!AJ41</f>
        <v>#VALUE!</v>
      </c>
      <c r="AQ41" s="11" t="e">
        <f>'OddsRatio_working_3-way'!AE41+'OddsRatio_working_3-way'!AK41</f>
        <v>#VALUE!</v>
      </c>
      <c r="AR41" s="10" t="str">
        <f>IF(A41="","",IF(('OddsRatio_working_3-way'!X41=0),IF(Q41&gt;0,-Q41^(1/3),(-Q41)^(1/3)),'OddsRatio_working_3-way'!AL41-'OddsRatio_working_3-way'!R41/3))</f>
        <v/>
      </c>
      <c r="AS41" s="11" t="e">
        <f>IF(('OddsRatio_working_3-way'!X41=0),IF(Q41&gt;0,-Q41^(1/3),(-Q41)^(1/3)),'OddsRatio_working_3-way'!AM41-'OddsRatio_working_3-way'!R41/3)</f>
        <v>#VALUE!</v>
      </c>
      <c r="AT41" s="11" t="e">
        <f>IF(('OddsRatio_working_3-way'!X41=0),IF(Q41&gt;0,-Q41^(1/3),(-Q41)^(1/3)),'OddsRatio_working_3-way'!AN41-'OddsRatio_working_3-way'!R41/3)</f>
        <v>#VALUE!</v>
      </c>
      <c r="AU41" s="11" t="e">
        <f>IF(('OddsRatio_working_3-way'!X41=0),0,'OddsRatio_working_3-way'!AO41)</f>
        <v>#VALUE!</v>
      </c>
      <c r="AV41" s="11" t="e">
        <f>IF(('OddsRatio_working_3-way'!X41=0),0,'OddsRatio_working_3-way'!AP41)</f>
        <v>#VALUE!</v>
      </c>
      <c r="AW41" s="11" t="e">
        <f>IF(('OddsRatio_working_3-way'!X41=0),0,'OddsRatio_working_3-way'!AQ41)</f>
        <v>#VALUE!</v>
      </c>
    </row>
    <row r="42" spans="1:4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9" t="e">
        <f t="shared" si="13"/>
        <v>#VALUE!</v>
      </c>
      <c r="E42" s="9" t="e">
        <f t="shared" si="14"/>
        <v>#VALUE!</v>
      </c>
      <c r="F42" s="9" t="e">
        <f t="shared" si="15"/>
        <v>#VALUE!</v>
      </c>
      <c r="G42" s="9" t="str">
        <f t="shared" si="16"/>
        <v/>
      </c>
      <c r="H42" s="9" t="str">
        <f t="shared" si="17"/>
        <v/>
      </c>
      <c r="I42" s="9" t="str">
        <f t="shared" si="18"/>
        <v/>
      </c>
      <c r="J42" s="9" t="str">
        <f t="shared" si="19"/>
        <v/>
      </c>
      <c r="K42" s="11" t="e">
        <f t="shared" si="20"/>
        <v>#VALUE!</v>
      </c>
      <c r="L42" s="11" t="e">
        <f t="shared" si="21"/>
        <v>#VALUE!</v>
      </c>
      <c r="M42" s="11" t="e">
        <f t="shared" si="22"/>
        <v>#VALUE!</v>
      </c>
      <c r="N42" s="11" t="e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#VALUE!</v>
      </c>
      <c r="O42" s="11">
        <f>0</f>
        <v>0</v>
      </c>
      <c r="P42" s="11" t="e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#VALUE!</v>
      </c>
      <c r="Q42" s="11" t="e">
        <f>2*'OddsRatio_working_3-way'!K42*'OddsRatio_working_3-way'!L42*'OddsRatio_working_3-way'!M42</f>
        <v>#VALUE!</v>
      </c>
      <c r="R42" s="11" t="e">
        <f t="shared" si="23"/>
        <v>#VALUE!</v>
      </c>
      <c r="S42" s="11" t="e">
        <f t="shared" si="24"/>
        <v>#VALUE!</v>
      </c>
      <c r="T42" s="11" t="e">
        <f t="shared" si="25"/>
        <v>#VALUE!</v>
      </c>
      <c r="U42" s="11" t="e">
        <f>'OddsRatio_working_3-way'!S42-'OddsRatio_working_3-way'!R42^2/3</f>
        <v>#VALUE!</v>
      </c>
      <c r="V42" s="11" t="e">
        <f>'OddsRatio_working_3-way'!S42*'OddsRatio_working_3-way'!R42/3-2*'OddsRatio_working_3-way'!R42^3/27-'OddsRatio_working_3-way'!T42</f>
        <v>#VALUE!</v>
      </c>
      <c r="W42" s="11" t="e">
        <f>'OddsRatio_working_3-way'!V42^2+4*'OddsRatio_working_3-way'!U42^3/27</f>
        <v>#VALUE!</v>
      </c>
      <c r="X42" s="11" t="e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#VALUE!</v>
      </c>
      <c r="Y42" s="11" t="e">
        <f>IF('OddsRatio_working_3-way'!W42&gt;=0,IF('OddsRatio_working_3-way'!V42+SQRT('OddsRatio_working_3-way'!W42)&gt;0,0,PI()),ACOS('OddsRatio_working_3-way'!V42/(2*'OddsRatio_working_3-way'!X42)))</f>
        <v>#VALUE!</v>
      </c>
      <c r="Z42" s="11" t="e">
        <f>'OddsRatio_working_3-way'!X42^(1/3)*COS('OddsRatio_working_3-way'!Y42/3)</f>
        <v>#VALUE!</v>
      </c>
      <c r="AA42" s="11" t="e">
        <f>'OddsRatio_working_3-way'!X42^(1/3)*COS(('OddsRatio_working_3-way'!Y42+2*PI())/3)</f>
        <v>#VALUE!</v>
      </c>
      <c r="AB42" s="11" t="e">
        <f>'OddsRatio_working_3-way'!X42^(1/3)*COS(('OddsRatio_working_3-way'!Y42+4*PI())/3)</f>
        <v>#VALUE!</v>
      </c>
      <c r="AC42" s="11" t="e">
        <f>'OddsRatio_working_3-way'!X42^(1/3)*SIN('OddsRatio_working_3-way'!Y42/3)</f>
        <v>#VALUE!</v>
      </c>
      <c r="AD42" s="11" t="e">
        <f>'OddsRatio_working_3-way'!X42^(1/3)*SIN(('OddsRatio_working_3-way'!Y42+2*PI())/3)</f>
        <v>#VALUE!</v>
      </c>
      <c r="AE42" s="11" t="e">
        <f>'OddsRatio_working_3-way'!X42^(1/3)*SIN(('OddsRatio_working_3-way'!Y42+4*PI())/3)</f>
        <v>#VALUE!</v>
      </c>
      <c r="AF42" s="11" t="e">
        <f>-'OddsRatio_working_3-way'!U42/(3*'OddsRatio_working_3-way'!X42^(1/3))*COS(('OddsRatio_working_3-way'!Y42)/3)</f>
        <v>#VALUE!</v>
      </c>
      <c r="AG42" s="11" t="e">
        <f>-'OddsRatio_working_3-way'!U42/(3*'OddsRatio_working_3-way'!X42^(1/3))*COS(('OddsRatio_working_3-way'!Y42+2*PI())/3)</f>
        <v>#VALUE!</v>
      </c>
      <c r="AH42" s="11" t="e">
        <f>-'OddsRatio_working_3-way'!U42/(3*'OddsRatio_working_3-way'!X42^(1/3))*COS(('OddsRatio_working_3-way'!Y42+4*PI())/3)</f>
        <v>#VALUE!</v>
      </c>
      <c r="AI42" s="11" t="e">
        <f>'OddsRatio_working_3-way'!U42/(3*'OddsRatio_working_3-way'!X42^(1/3))*SIN(('OddsRatio_working_3-way'!Y42)/3)</f>
        <v>#VALUE!</v>
      </c>
      <c r="AJ42" s="11" t="e">
        <f>'OddsRatio_working_3-way'!U42/(3*'OddsRatio_working_3-way'!X42^(1/3))*SIN(('OddsRatio_working_3-way'!Y42+2*PI())/3)</f>
        <v>#VALUE!</v>
      </c>
      <c r="AK42" s="11" t="e">
        <f>'OddsRatio_working_3-way'!U42/(3*'OddsRatio_working_3-way'!X42^(1/3))*SIN(('OddsRatio_working_3-way'!Y42+4*PI())/3)</f>
        <v>#VALUE!</v>
      </c>
      <c r="AL42" s="11" t="e">
        <f>'OddsRatio_working_3-way'!Z42+'OddsRatio_working_3-way'!AF42</f>
        <v>#VALUE!</v>
      </c>
      <c r="AM42" s="11" t="e">
        <f>'OddsRatio_working_3-way'!AA42+'OddsRatio_working_3-way'!AG42</f>
        <v>#VALUE!</v>
      </c>
      <c r="AN42" s="11" t="e">
        <f>'OddsRatio_working_3-way'!AB42+'OddsRatio_working_3-way'!AH42</f>
        <v>#VALUE!</v>
      </c>
      <c r="AO42" s="11" t="e">
        <f>'OddsRatio_working_3-way'!AC42+'OddsRatio_working_3-way'!AI42</f>
        <v>#VALUE!</v>
      </c>
      <c r="AP42" s="11" t="e">
        <f>'OddsRatio_working_3-way'!AD42+'OddsRatio_working_3-way'!AJ42</f>
        <v>#VALUE!</v>
      </c>
      <c r="AQ42" s="11" t="e">
        <f>'OddsRatio_working_3-way'!AE42+'OddsRatio_working_3-way'!AK42</f>
        <v>#VALUE!</v>
      </c>
      <c r="AR42" s="10" t="str">
        <f>IF(A42="","",IF(('OddsRatio_working_3-way'!X42=0),IF(Q42&gt;0,-Q42^(1/3),(-Q42)^(1/3)),'OddsRatio_working_3-way'!AL42-'OddsRatio_working_3-way'!R42/3))</f>
        <v/>
      </c>
      <c r="AS42" s="11" t="e">
        <f>IF(('OddsRatio_working_3-way'!X42=0),IF(Q42&gt;0,-Q42^(1/3),(-Q42)^(1/3)),'OddsRatio_working_3-way'!AM42-'OddsRatio_working_3-way'!R42/3)</f>
        <v>#VALUE!</v>
      </c>
      <c r="AT42" s="11" t="e">
        <f>IF(('OddsRatio_working_3-way'!X42=0),IF(Q42&gt;0,-Q42^(1/3),(-Q42)^(1/3)),'OddsRatio_working_3-way'!AN42-'OddsRatio_working_3-way'!R42/3)</f>
        <v>#VALUE!</v>
      </c>
      <c r="AU42" s="11" t="e">
        <f>IF(('OddsRatio_working_3-way'!X42=0),0,'OddsRatio_working_3-way'!AO42)</f>
        <v>#VALUE!</v>
      </c>
      <c r="AV42" s="11" t="e">
        <f>IF(('OddsRatio_working_3-way'!X42=0),0,'OddsRatio_working_3-way'!AP42)</f>
        <v>#VALUE!</v>
      </c>
      <c r="AW42" s="11" t="e">
        <f>IF(('OddsRatio_working_3-way'!X42=0),0,'OddsRatio_working_3-way'!AQ42)</f>
        <v>#VALUE!</v>
      </c>
    </row>
    <row r="43" spans="1:4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9" t="e">
        <f t="shared" si="13"/>
        <v>#VALUE!</v>
      </c>
      <c r="E43" s="9" t="e">
        <f t="shared" si="14"/>
        <v>#VALUE!</v>
      </c>
      <c r="F43" s="9" t="e">
        <f t="shared" si="15"/>
        <v>#VALUE!</v>
      </c>
      <c r="G43" s="9" t="str">
        <f t="shared" si="16"/>
        <v/>
      </c>
      <c r="H43" s="9" t="str">
        <f t="shared" si="17"/>
        <v/>
      </c>
      <c r="I43" s="9" t="str">
        <f t="shared" si="18"/>
        <v/>
      </c>
      <c r="J43" s="9" t="str">
        <f t="shared" si="19"/>
        <v/>
      </c>
      <c r="K43" s="11" t="e">
        <f t="shared" si="20"/>
        <v>#VALUE!</v>
      </c>
      <c r="L43" s="11" t="e">
        <f t="shared" si="21"/>
        <v>#VALUE!</v>
      </c>
      <c r="M43" s="11" t="e">
        <f t="shared" si="22"/>
        <v>#VALUE!</v>
      </c>
      <c r="N43" s="11" t="e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#VALUE!</v>
      </c>
      <c r="O43" s="11">
        <f>0</f>
        <v>0</v>
      </c>
      <c r="P43" s="11" t="e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#VALUE!</v>
      </c>
      <c r="Q43" s="11" t="e">
        <f>2*'OddsRatio_working_3-way'!K43*'OddsRatio_working_3-way'!L43*'OddsRatio_working_3-way'!M43</f>
        <v>#VALUE!</v>
      </c>
      <c r="R43" s="11" t="e">
        <f t="shared" si="23"/>
        <v>#VALUE!</v>
      </c>
      <c r="S43" s="11" t="e">
        <f t="shared" si="24"/>
        <v>#VALUE!</v>
      </c>
      <c r="T43" s="11" t="e">
        <f t="shared" si="25"/>
        <v>#VALUE!</v>
      </c>
      <c r="U43" s="11" t="e">
        <f>'OddsRatio_working_3-way'!S43-'OddsRatio_working_3-way'!R43^2/3</f>
        <v>#VALUE!</v>
      </c>
      <c r="V43" s="11" t="e">
        <f>'OddsRatio_working_3-way'!S43*'OddsRatio_working_3-way'!R43/3-2*'OddsRatio_working_3-way'!R43^3/27-'OddsRatio_working_3-way'!T43</f>
        <v>#VALUE!</v>
      </c>
      <c r="W43" s="11" t="e">
        <f>'OddsRatio_working_3-way'!V43^2+4*'OddsRatio_working_3-way'!U43^3/27</f>
        <v>#VALUE!</v>
      </c>
      <c r="X43" s="11" t="e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#VALUE!</v>
      </c>
      <c r="Y43" s="11" t="e">
        <f>IF('OddsRatio_working_3-way'!W43&gt;=0,IF('OddsRatio_working_3-way'!V43+SQRT('OddsRatio_working_3-way'!W43)&gt;0,0,PI()),ACOS('OddsRatio_working_3-way'!V43/(2*'OddsRatio_working_3-way'!X43)))</f>
        <v>#VALUE!</v>
      </c>
      <c r="Z43" s="11" t="e">
        <f>'OddsRatio_working_3-way'!X43^(1/3)*COS('OddsRatio_working_3-way'!Y43/3)</f>
        <v>#VALUE!</v>
      </c>
      <c r="AA43" s="11" t="e">
        <f>'OddsRatio_working_3-way'!X43^(1/3)*COS(('OddsRatio_working_3-way'!Y43+2*PI())/3)</f>
        <v>#VALUE!</v>
      </c>
      <c r="AB43" s="11" t="e">
        <f>'OddsRatio_working_3-way'!X43^(1/3)*COS(('OddsRatio_working_3-way'!Y43+4*PI())/3)</f>
        <v>#VALUE!</v>
      </c>
      <c r="AC43" s="11" t="e">
        <f>'OddsRatio_working_3-way'!X43^(1/3)*SIN('OddsRatio_working_3-way'!Y43/3)</f>
        <v>#VALUE!</v>
      </c>
      <c r="AD43" s="11" t="e">
        <f>'OddsRatio_working_3-way'!X43^(1/3)*SIN(('OddsRatio_working_3-way'!Y43+2*PI())/3)</f>
        <v>#VALUE!</v>
      </c>
      <c r="AE43" s="11" t="e">
        <f>'OddsRatio_working_3-way'!X43^(1/3)*SIN(('OddsRatio_working_3-way'!Y43+4*PI())/3)</f>
        <v>#VALUE!</v>
      </c>
      <c r="AF43" s="11" t="e">
        <f>-'OddsRatio_working_3-way'!U43/(3*'OddsRatio_working_3-way'!X43^(1/3))*COS(('OddsRatio_working_3-way'!Y43)/3)</f>
        <v>#VALUE!</v>
      </c>
      <c r="AG43" s="11" t="e">
        <f>-'OddsRatio_working_3-way'!U43/(3*'OddsRatio_working_3-way'!X43^(1/3))*COS(('OddsRatio_working_3-way'!Y43+2*PI())/3)</f>
        <v>#VALUE!</v>
      </c>
      <c r="AH43" s="11" t="e">
        <f>-'OddsRatio_working_3-way'!U43/(3*'OddsRatio_working_3-way'!X43^(1/3))*COS(('OddsRatio_working_3-way'!Y43+4*PI())/3)</f>
        <v>#VALUE!</v>
      </c>
      <c r="AI43" s="11" t="e">
        <f>'OddsRatio_working_3-way'!U43/(3*'OddsRatio_working_3-way'!X43^(1/3))*SIN(('OddsRatio_working_3-way'!Y43)/3)</f>
        <v>#VALUE!</v>
      </c>
      <c r="AJ43" s="11" t="e">
        <f>'OddsRatio_working_3-way'!U43/(3*'OddsRatio_working_3-way'!X43^(1/3))*SIN(('OddsRatio_working_3-way'!Y43+2*PI())/3)</f>
        <v>#VALUE!</v>
      </c>
      <c r="AK43" s="11" t="e">
        <f>'OddsRatio_working_3-way'!U43/(3*'OddsRatio_working_3-way'!X43^(1/3))*SIN(('OddsRatio_working_3-way'!Y43+4*PI())/3)</f>
        <v>#VALUE!</v>
      </c>
      <c r="AL43" s="11" t="e">
        <f>'OddsRatio_working_3-way'!Z43+'OddsRatio_working_3-way'!AF43</f>
        <v>#VALUE!</v>
      </c>
      <c r="AM43" s="11" t="e">
        <f>'OddsRatio_working_3-way'!AA43+'OddsRatio_working_3-way'!AG43</f>
        <v>#VALUE!</v>
      </c>
      <c r="AN43" s="11" t="e">
        <f>'OddsRatio_working_3-way'!AB43+'OddsRatio_working_3-way'!AH43</f>
        <v>#VALUE!</v>
      </c>
      <c r="AO43" s="11" t="e">
        <f>'OddsRatio_working_3-way'!AC43+'OddsRatio_working_3-way'!AI43</f>
        <v>#VALUE!</v>
      </c>
      <c r="AP43" s="11" t="e">
        <f>'OddsRatio_working_3-way'!AD43+'OddsRatio_working_3-way'!AJ43</f>
        <v>#VALUE!</v>
      </c>
      <c r="AQ43" s="11" t="e">
        <f>'OddsRatio_working_3-way'!AE43+'OddsRatio_working_3-way'!AK43</f>
        <v>#VALUE!</v>
      </c>
      <c r="AR43" s="10" t="str">
        <f>IF(A43="","",IF(('OddsRatio_working_3-way'!X43=0),IF(Q43&gt;0,-Q43^(1/3),(-Q43)^(1/3)),'OddsRatio_working_3-way'!AL43-'OddsRatio_working_3-way'!R43/3))</f>
        <v/>
      </c>
      <c r="AS43" s="11" t="e">
        <f>IF(('OddsRatio_working_3-way'!X43=0),IF(Q43&gt;0,-Q43^(1/3),(-Q43)^(1/3)),'OddsRatio_working_3-way'!AM43-'OddsRatio_working_3-way'!R43/3)</f>
        <v>#VALUE!</v>
      </c>
      <c r="AT43" s="11" t="e">
        <f>IF(('OddsRatio_working_3-way'!X43=0),IF(Q43&gt;0,-Q43^(1/3),(-Q43)^(1/3)),'OddsRatio_working_3-way'!AN43-'OddsRatio_working_3-way'!R43/3)</f>
        <v>#VALUE!</v>
      </c>
      <c r="AU43" s="11" t="e">
        <f>IF(('OddsRatio_working_3-way'!X43=0),0,'OddsRatio_working_3-way'!AO43)</f>
        <v>#VALUE!</v>
      </c>
      <c r="AV43" s="11" t="e">
        <f>IF(('OddsRatio_working_3-way'!X43=0),0,'OddsRatio_working_3-way'!AP43)</f>
        <v>#VALUE!</v>
      </c>
      <c r="AW43" s="11" t="e">
        <f>IF(('OddsRatio_working_3-way'!X43=0),0,'OddsRatio_working_3-way'!AQ43)</f>
        <v>#VALUE!</v>
      </c>
    </row>
    <row r="44" spans="1:4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9" t="e">
        <f t="shared" si="13"/>
        <v>#VALUE!</v>
      </c>
      <c r="E44" s="9" t="e">
        <f t="shared" si="14"/>
        <v>#VALUE!</v>
      </c>
      <c r="F44" s="9" t="e">
        <f t="shared" si="15"/>
        <v>#VALUE!</v>
      </c>
      <c r="G44" s="9" t="str">
        <f t="shared" si="16"/>
        <v/>
      </c>
      <c r="H44" s="9" t="str">
        <f t="shared" si="17"/>
        <v/>
      </c>
      <c r="I44" s="9" t="str">
        <f t="shared" si="18"/>
        <v/>
      </c>
      <c r="J44" s="9" t="str">
        <f t="shared" si="19"/>
        <v/>
      </c>
      <c r="K44" s="11" t="e">
        <f t="shared" si="20"/>
        <v>#VALUE!</v>
      </c>
      <c r="L44" s="11" t="e">
        <f t="shared" si="21"/>
        <v>#VALUE!</v>
      </c>
      <c r="M44" s="11" t="e">
        <f t="shared" si="22"/>
        <v>#VALUE!</v>
      </c>
      <c r="N44" s="11" t="e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#VALUE!</v>
      </c>
      <c r="O44" s="11">
        <f>0</f>
        <v>0</v>
      </c>
      <c r="P44" s="11" t="e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#VALUE!</v>
      </c>
      <c r="Q44" s="11" t="e">
        <f>2*'OddsRatio_working_3-way'!K44*'OddsRatio_working_3-way'!L44*'OddsRatio_working_3-way'!M44</f>
        <v>#VALUE!</v>
      </c>
      <c r="R44" s="11" t="e">
        <f t="shared" si="23"/>
        <v>#VALUE!</v>
      </c>
      <c r="S44" s="11" t="e">
        <f t="shared" si="24"/>
        <v>#VALUE!</v>
      </c>
      <c r="T44" s="11" t="e">
        <f t="shared" si="25"/>
        <v>#VALUE!</v>
      </c>
      <c r="U44" s="11" t="e">
        <f>'OddsRatio_working_3-way'!S44-'OddsRatio_working_3-way'!R44^2/3</f>
        <v>#VALUE!</v>
      </c>
      <c r="V44" s="11" t="e">
        <f>'OddsRatio_working_3-way'!S44*'OddsRatio_working_3-way'!R44/3-2*'OddsRatio_working_3-way'!R44^3/27-'OddsRatio_working_3-way'!T44</f>
        <v>#VALUE!</v>
      </c>
      <c r="W44" s="11" t="e">
        <f>'OddsRatio_working_3-way'!V44^2+4*'OddsRatio_working_3-way'!U44^3/27</f>
        <v>#VALUE!</v>
      </c>
      <c r="X44" s="11" t="e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#VALUE!</v>
      </c>
      <c r="Y44" s="11" t="e">
        <f>IF('OddsRatio_working_3-way'!W44&gt;=0,IF('OddsRatio_working_3-way'!V44+SQRT('OddsRatio_working_3-way'!W44)&gt;0,0,PI()),ACOS('OddsRatio_working_3-way'!V44/(2*'OddsRatio_working_3-way'!X44)))</f>
        <v>#VALUE!</v>
      </c>
      <c r="Z44" s="11" t="e">
        <f>'OddsRatio_working_3-way'!X44^(1/3)*COS('OddsRatio_working_3-way'!Y44/3)</f>
        <v>#VALUE!</v>
      </c>
      <c r="AA44" s="11" t="e">
        <f>'OddsRatio_working_3-way'!X44^(1/3)*COS(('OddsRatio_working_3-way'!Y44+2*PI())/3)</f>
        <v>#VALUE!</v>
      </c>
      <c r="AB44" s="11" t="e">
        <f>'OddsRatio_working_3-way'!X44^(1/3)*COS(('OddsRatio_working_3-way'!Y44+4*PI())/3)</f>
        <v>#VALUE!</v>
      </c>
      <c r="AC44" s="11" t="e">
        <f>'OddsRatio_working_3-way'!X44^(1/3)*SIN('OddsRatio_working_3-way'!Y44/3)</f>
        <v>#VALUE!</v>
      </c>
      <c r="AD44" s="11" t="e">
        <f>'OddsRatio_working_3-way'!X44^(1/3)*SIN(('OddsRatio_working_3-way'!Y44+2*PI())/3)</f>
        <v>#VALUE!</v>
      </c>
      <c r="AE44" s="11" t="e">
        <f>'OddsRatio_working_3-way'!X44^(1/3)*SIN(('OddsRatio_working_3-way'!Y44+4*PI())/3)</f>
        <v>#VALUE!</v>
      </c>
      <c r="AF44" s="11" t="e">
        <f>-'OddsRatio_working_3-way'!U44/(3*'OddsRatio_working_3-way'!X44^(1/3))*COS(('OddsRatio_working_3-way'!Y44)/3)</f>
        <v>#VALUE!</v>
      </c>
      <c r="AG44" s="11" t="e">
        <f>-'OddsRatio_working_3-way'!U44/(3*'OddsRatio_working_3-way'!X44^(1/3))*COS(('OddsRatio_working_3-way'!Y44+2*PI())/3)</f>
        <v>#VALUE!</v>
      </c>
      <c r="AH44" s="11" t="e">
        <f>-'OddsRatio_working_3-way'!U44/(3*'OddsRatio_working_3-way'!X44^(1/3))*COS(('OddsRatio_working_3-way'!Y44+4*PI())/3)</f>
        <v>#VALUE!</v>
      </c>
      <c r="AI44" s="11" t="e">
        <f>'OddsRatio_working_3-way'!U44/(3*'OddsRatio_working_3-way'!X44^(1/3))*SIN(('OddsRatio_working_3-way'!Y44)/3)</f>
        <v>#VALUE!</v>
      </c>
      <c r="AJ44" s="11" t="e">
        <f>'OddsRatio_working_3-way'!U44/(3*'OddsRatio_working_3-way'!X44^(1/3))*SIN(('OddsRatio_working_3-way'!Y44+2*PI())/3)</f>
        <v>#VALUE!</v>
      </c>
      <c r="AK44" s="11" t="e">
        <f>'OddsRatio_working_3-way'!U44/(3*'OddsRatio_working_3-way'!X44^(1/3))*SIN(('OddsRatio_working_3-way'!Y44+4*PI())/3)</f>
        <v>#VALUE!</v>
      </c>
      <c r="AL44" s="11" t="e">
        <f>'OddsRatio_working_3-way'!Z44+'OddsRatio_working_3-way'!AF44</f>
        <v>#VALUE!</v>
      </c>
      <c r="AM44" s="11" t="e">
        <f>'OddsRatio_working_3-way'!AA44+'OddsRatio_working_3-way'!AG44</f>
        <v>#VALUE!</v>
      </c>
      <c r="AN44" s="11" t="e">
        <f>'OddsRatio_working_3-way'!AB44+'OddsRatio_working_3-way'!AH44</f>
        <v>#VALUE!</v>
      </c>
      <c r="AO44" s="11" t="e">
        <f>'OddsRatio_working_3-way'!AC44+'OddsRatio_working_3-way'!AI44</f>
        <v>#VALUE!</v>
      </c>
      <c r="AP44" s="11" t="e">
        <f>'OddsRatio_working_3-way'!AD44+'OddsRatio_working_3-way'!AJ44</f>
        <v>#VALUE!</v>
      </c>
      <c r="AQ44" s="11" t="e">
        <f>'OddsRatio_working_3-way'!AE44+'OddsRatio_working_3-way'!AK44</f>
        <v>#VALUE!</v>
      </c>
      <c r="AR44" s="10" t="str">
        <f>IF(A44="","",IF(('OddsRatio_working_3-way'!X44=0),IF(Q44&gt;0,-Q44^(1/3),(-Q44)^(1/3)),'OddsRatio_working_3-way'!AL44-'OddsRatio_working_3-way'!R44/3))</f>
        <v/>
      </c>
      <c r="AS44" s="11" t="e">
        <f>IF(('OddsRatio_working_3-way'!X44=0),IF(Q44&gt;0,-Q44^(1/3),(-Q44)^(1/3)),'OddsRatio_working_3-way'!AM44-'OddsRatio_working_3-way'!R44/3)</f>
        <v>#VALUE!</v>
      </c>
      <c r="AT44" s="11" t="e">
        <f>IF(('OddsRatio_working_3-way'!X44=0),IF(Q44&gt;0,-Q44^(1/3),(-Q44)^(1/3)),'OddsRatio_working_3-way'!AN44-'OddsRatio_working_3-way'!R44/3)</f>
        <v>#VALUE!</v>
      </c>
      <c r="AU44" s="11" t="e">
        <f>IF(('OddsRatio_working_3-way'!X44=0),0,'OddsRatio_working_3-way'!AO44)</f>
        <v>#VALUE!</v>
      </c>
      <c r="AV44" s="11" t="e">
        <f>IF(('OddsRatio_working_3-way'!X44=0),0,'OddsRatio_working_3-way'!AP44)</f>
        <v>#VALUE!</v>
      </c>
      <c r="AW44" s="11" t="e">
        <f>IF(('OddsRatio_working_3-way'!X44=0),0,'OddsRatio_working_3-way'!AQ44)</f>
        <v>#VALUE!</v>
      </c>
    </row>
    <row r="45" spans="1:4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9" t="e">
        <f t="shared" si="13"/>
        <v>#VALUE!</v>
      </c>
      <c r="E45" s="9" t="e">
        <f t="shared" si="14"/>
        <v>#VALUE!</v>
      </c>
      <c r="F45" s="9" t="e">
        <f t="shared" si="15"/>
        <v>#VALUE!</v>
      </c>
      <c r="G45" s="9" t="str">
        <f t="shared" si="16"/>
        <v/>
      </c>
      <c r="H45" s="9" t="str">
        <f t="shared" si="17"/>
        <v/>
      </c>
      <c r="I45" s="9" t="str">
        <f t="shared" si="18"/>
        <v/>
      </c>
      <c r="J45" s="9" t="str">
        <f t="shared" si="19"/>
        <v/>
      </c>
      <c r="K45" s="11" t="e">
        <f t="shared" si="20"/>
        <v>#VALUE!</v>
      </c>
      <c r="L45" s="11" t="e">
        <f t="shared" si="21"/>
        <v>#VALUE!</v>
      </c>
      <c r="M45" s="11" t="e">
        <f t="shared" si="22"/>
        <v>#VALUE!</v>
      </c>
      <c r="N45" s="11" t="e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#VALUE!</v>
      </c>
      <c r="O45" s="11">
        <f>0</f>
        <v>0</v>
      </c>
      <c r="P45" s="11" t="e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#VALUE!</v>
      </c>
      <c r="Q45" s="11" t="e">
        <f>2*'OddsRatio_working_3-way'!K45*'OddsRatio_working_3-way'!L45*'OddsRatio_working_3-way'!M45</f>
        <v>#VALUE!</v>
      </c>
      <c r="R45" s="11" t="e">
        <f t="shared" si="23"/>
        <v>#VALUE!</v>
      </c>
      <c r="S45" s="11" t="e">
        <f t="shared" si="24"/>
        <v>#VALUE!</v>
      </c>
      <c r="T45" s="11" t="e">
        <f t="shared" si="25"/>
        <v>#VALUE!</v>
      </c>
      <c r="U45" s="11" t="e">
        <f>'OddsRatio_working_3-way'!S45-'OddsRatio_working_3-way'!R45^2/3</f>
        <v>#VALUE!</v>
      </c>
      <c r="V45" s="11" t="e">
        <f>'OddsRatio_working_3-way'!S45*'OddsRatio_working_3-way'!R45/3-2*'OddsRatio_working_3-way'!R45^3/27-'OddsRatio_working_3-way'!T45</f>
        <v>#VALUE!</v>
      </c>
      <c r="W45" s="11" t="e">
        <f>'OddsRatio_working_3-way'!V45^2+4*'OddsRatio_working_3-way'!U45^3/27</f>
        <v>#VALUE!</v>
      </c>
      <c r="X45" s="11" t="e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#VALUE!</v>
      </c>
      <c r="Y45" s="11" t="e">
        <f>IF('OddsRatio_working_3-way'!W45&gt;=0,IF('OddsRatio_working_3-way'!V45+SQRT('OddsRatio_working_3-way'!W45)&gt;0,0,PI()),ACOS('OddsRatio_working_3-way'!V45/(2*'OddsRatio_working_3-way'!X45)))</f>
        <v>#VALUE!</v>
      </c>
      <c r="Z45" s="11" t="e">
        <f>'OddsRatio_working_3-way'!X45^(1/3)*COS('OddsRatio_working_3-way'!Y45/3)</f>
        <v>#VALUE!</v>
      </c>
      <c r="AA45" s="11" t="e">
        <f>'OddsRatio_working_3-way'!X45^(1/3)*COS(('OddsRatio_working_3-way'!Y45+2*PI())/3)</f>
        <v>#VALUE!</v>
      </c>
      <c r="AB45" s="11" t="e">
        <f>'OddsRatio_working_3-way'!X45^(1/3)*COS(('OddsRatio_working_3-way'!Y45+4*PI())/3)</f>
        <v>#VALUE!</v>
      </c>
      <c r="AC45" s="11" t="e">
        <f>'OddsRatio_working_3-way'!X45^(1/3)*SIN('OddsRatio_working_3-way'!Y45/3)</f>
        <v>#VALUE!</v>
      </c>
      <c r="AD45" s="11" t="e">
        <f>'OddsRatio_working_3-way'!X45^(1/3)*SIN(('OddsRatio_working_3-way'!Y45+2*PI())/3)</f>
        <v>#VALUE!</v>
      </c>
      <c r="AE45" s="11" t="e">
        <f>'OddsRatio_working_3-way'!X45^(1/3)*SIN(('OddsRatio_working_3-way'!Y45+4*PI())/3)</f>
        <v>#VALUE!</v>
      </c>
      <c r="AF45" s="11" t="e">
        <f>-'OddsRatio_working_3-way'!U45/(3*'OddsRatio_working_3-way'!X45^(1/3))*COS(('OddsRatio_working_3-way'!Y45)/3)</f>
        <v>#VALUE!</v>
      </c>
      <c r="AG45" s="11" t="e">
        <f>-'OddsRatio_working_3-way'!U45/(3*'OddsRatio_working_3-way'!X45^(1/3))*COS(('OddsRatio_working_3-way'!Y45+2*PI())/3)</f>
        <v>#VALUE!</v>
      </c>
      <c r="AH45" s="11" t="e">
        <f>-'OddsRatio_working_3-way'!U45/(3*'OddsRatio_working_3-way'!X45^(1/3))*COS(('OddsRatio_working_3-way'!Y45+4*PI())/3)</f>
        <v>#VALUE!</v>
      </c>
      <c r="AI45" s="11" t="e">
        <f>'OddsRatio_working_3-way'!U45/(3*'OddsRatio_working_3-way'!X45^(1/3))*SIN(('OddsRatio_working_3-way'!Y45)/3)</f>
        <v>#VALUE!</v>
      </c>
      <c r="AJ45" s="11" t="e">
        <f>'OddsRatio_working_3-way'!U45/(3*'OddsRatio_working_3-way'!X45^(1/3))*SIN(('OddsRatio_working_3-way'!Y45+2*PI())/3)</f>
        <v>#VALUE!</v>
      </c>
      <c r="AK45" s="11" t="e">
        <f>'OddsRatio_working_3-way'!U45/(3*'OddsRatio_working_3-way'!X45^(1/3))*SIN(('OddsRatio_working_3-way'!Y45+4*PI())/3)</f>
        <v>#VALUE!</v>
      </c>
      <c r="AL45" s="11" t="e">
        <f>'OddsRatio_working_3-way'!Z45+'OddsRatio_working_3-way'!AF45</f>
        <v>#VALUE!</v>
      </c>
      <c r="AM45" s="11" t="e">
        <f>'OddsRatio_working_3-way'!AA45+'OddsRatio_working_3-way'!AG45</f>
        <v>#VALUE!</v>
      </c>
      <c r="AN45" s="11" t="e">
        <f>'OddsRatio_working_3-way'!AB45+'OddsRatio_working_3-way'!AH45</f>
        <v>#VALUE!</v>
      </c>
      <c r="AO45" s="11" t="e">
        <f>'OddsRatio_working_3-way'!AC45+'OddsRatio_working_3-way'!AI45</f>
        <v>#VALUE!</v>
      </c>
      <c r="AP45" s="11" t="e">
        <f>'OddsRatio_working_3-way'!AD45+'OddsRatio_working_3-way'!AJ45</f>
        <v>#VALUE!</v>
      </c>
      <c r="AQ45" s="11" t="e">
        <f>'OddsRatio_working_3-way'!AE45+'OddsRatio_working_3-way'!AK45</f>
        <v>#VALUE!</v>
      </c>
      <c r="AR45" s="10" t="str">
        <f>IF(A45="","",IF(('OddsRatio_working_3-way'!X45=0),IF(Q45&gt;0,-Q45^(1/3),(-Q45)^(1/3)),'OddsRatio_working_3-way'!AL45-'OddsRatio_working_3-way'!R45/3))</f>
        <v/>
      </c>
      <c r="AS45" s="11" t="e">
        <f>IF(('OddsRatio_working_3-way'!X45=0),IF(Q45&gt;0,-Q45^(1/3),(-Q45)^(1/3)),'OddsRatio_working_3-way'!AM45-'OddsRatio_working_3-way'!R45/3)</f>
        <v>#VALUE!</v>
      </c>
      <c r="AT45" s="11" t="e">
        <f>IF(('OddsRatio_working_3-way'!X45=0),IF(Q45&gt;0,-Q45^(1/3),(-Q45)^(1/3)),'OddsRatio_working_3-way'!AN45-'OddsRatio_working_3-way'!R45/3)</f>
        <v>#VALUE!</v>
      </c>
      <c r="AU45" s="11" t="e">
        <f>IF(('OddsRatio_working_3-way'!X45=0),0,'OddsRatio_working_3-way'!AO45)</f>
        <v>#VALUE!</v>
      </c>
      <c r="AV45" s="11" t="e">
        <f>IF(('OddsRatio_working_3-way'!X45=0),0,'OddsRatio_working_3-way'!AP45)</f>
        <v>#VALUE!</v>
      </c>
      <c r="AW45" s="11" t="e">
        <f>IF(('OddsRatio_working_3-way'!X45=0),0,'OddsRatio_working_3-way'!AQ45)</f>
        <v>#VALUE!</v>
      </c>
    </row>
    <row r="46" spans="1:4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9" t="e">
        <f t="shared" si="13"/>
        <v>#VALUE!</v>
      </c>
      <c r="E46" s="9" t="e">
        <f t="shared" si="14"/>
        <v>#VALUE!</v>
      </c>
      <c r="F46" s="9" t="e">
        <f t="shared" si="15"/>
        <v>#VALUE!</v>
      </c>
      <c r="G46" s="9" t="str">
        <f t="shared" si="16"/>
        <v/>
      </c>
      <c r="H46" s="9" t="str">
        <f t="shared" si="17"/>
        <v/>
      </c>
      <c r="I46" s="9" t="str">
        <f t="shared" si="18"/>
        <v/>
      </c>
      <c r="J46" s="9" t="str">
        <f t="shared" si="19"/>
        <v/>
      </c>
      <c r="K46" s="11" t="e">
        <f t="shared" si="20"/>
        <v>#VALUE!</v>
      </c>
      <c r="L46" s="11" t="e">
        <f t="shared" si="21"/>
        <v>#VALUE!</v>
      </c>
      <c r="M46" s="11" t="e">
        <f t="shared" si="22"/>
        <v>#VALUE!</v>
      </c>
      <c r="N46" s="11" t="e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#VALUE!</v>
      </c>
      <c r="O46" s="11">
        <f>0</f>
        <v>0</v>
      </c>
      <c r="P46" s="11" t="e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#VALUE!</v>
      </c>
      <c r="Q46" s="11" t="e">
        <f>2*'OddsRatio_working_3-way'!K46*'OddsRatio_working_3-way'!L46*'OddsRatio_working_3-way'!M46</f>
        <v>#VALUE!</v>
      </c>
      <c r="R46" s="11" t="e">
        <f t="shared" si="23"/>
        <v>#VALUE!</v>
      </c>
      <c r="S46" s="11" t="e">
        <f t="shared" si="24"/>
        <v>#VALUE!</v>
      </c>
      <c r="T46" s="11" t="e">
        <f t="shared" si="25"/>
        <v>#VALUE!</v>
      </c>
      <c r="U46" s="11" t="e">
        <f>'OddsRatio_working_3-way'!S46-'OddsRatio_working_3-way'!R46^2/3</f>
        <v>#VALUE!</v>
      </c>
      <c r="V46" s="11" t="e">
        <f>'OddsRatio_working_3-way'!S46*'OddsRatio_working_3-way'!R46/3-2*'OddsRatio_working_3-way'!R46^3/27-'OddsRatio_working_3-way'!T46</f>
        <v>#VALUE!</v>
      </c>
      <c r="W46" s="11" t="e">
        <f>'OddsRatio_working_3-way'!V46^2+4*'OddsRatio_working_3-way'!U46^3/27</f>
        <v>#VALUE!</v>
      </c>
      <c r="X46" s="11" t="e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#VALUE!</v>
      </c>
      <c r="Y46" s="11" t="e">
        <f>IF('OddsRatio_working_3-way'!W46&gt;=0,IF('OddsRatio_working_3-way'!V46+SQRT('OddsRatio_working_3-way'!W46)&gt;0,0,PI()),ACOS('OddsRatio_working_3-way'!V46/(2*'OddsRatio_working_3-way'!X46)))</f>
        <v>#VALUE!</v>
      </c>
      <c r="Z46" s="11" t="e">
        <f>'OddsRatio_working_3-way'!X46^(1/3)*COS('OddsRatio_working_3-way'!Y46/3)</f>
        <v>#VALUE!</v>
      </c>
      <c r="AA46" s="11" t="e">
        <f>'OddsRatio_working_3-way'!X46^(1/3)*COS(('OddsRatio_working_3-way'!Y46+2*PI())/3)</f>
        <v>#VALUE!</v>
      </c>
      <c r="AB46" s="11" t="e">
        <f>'OddsRatio_working_3-way'!X46^(1/3)*COS(('OddsRatio_working_3-way'!Y46+4*PI())/3)</f>
        <v>#VALUE!</v>
      </c>
      <c r="AC46" s="11" t="e">
        <f>'OddsRatio_working_3-way'!X46^(1/3)*SIN('OddsRatio_working_3-way'!Y46/3)</f>
        <v>#VALUE!</v>
      </c>
      <c r="AD46" s="11" t="e">
        <f>'OddsRatio_working_3-way'!X46^(1/3)*SIN(('OddsRatio_working_3-way'!Y46+2*PI())/3)</f>
        <v>#VALUE!</v>
      </c>
      <c r="AE46" s="11" t="e">
        <f>'OddsRatio_working_3-way'!X46^(1/3)*SIN(('OddsRatio_working_3-way'!Y46+4*PI())/3)</f>
        <v>#VALUE!</v>
      </c>
      <c r="AF46" s="11" t="e">
        <f>-'OddsRatio_working_3-way'!U46/(3*'OddsRatio_working_3-way'!X46^(1/3))*COS(('OddsRatio_working_3-way'!Y46)/3)</f>
        <v>#VALUE!</v>
      </c>
      <c r="AG46" s="11" t="e">
        <f>-'OddsRatio_working_3-way'!U46/(3*'OddsRatio_working_3-way'!X46^(1/3))*COS(('OddsRatio_working_3-way'!Y46+2*PI())/3)</f>
        <v>#VALUE!</v>
      </c>
      <c r="AH46" s="11" t="e">
        <f>-'OddsRatio_working_3-way'!U46/(3*'OddsRatio_working_3-way'!X46^(1/3))*COS(('OddsRatio_working_3-way'!Y46+4*PI())/3)</f>
        <v>#VALUE!</v>
      </c>
      <c r="AI46" s="11" t="e">
        <f>'OddsRatio_working_3-way'!U46/(3*'OddsRatio_working_3-way'!X46^(1/3))*SIN(('OddsRatio_working_3-way'!Y46)/3)</f>
        <v>#VALUE!</v>
      </c>
      <c r="AJ46" s="11" t="e">
        <f>'OddsRatio_working_3-way'!U46/(3*'OddsRatio_working_3-way'!X46^(1/3))*SIN(('OddsRatio_working_3-way'!Y46+2*PI())/3)</f>
        <v>#VALUE!</v>
      </c>
      <c r="AK46" s="11" t="e">
        <f>'OddsRatio_working_3-way'!U46/(3*'OddsRatio_working_3-way'!X46^(1/3))*SIN(('OddsRatio_working_3-way'!Y46+4*PI())/3)</f>
        <v>#VALUE!</v>
      </c>
      <c r="AL46" s="11" t="e">
        <f>'OddsRatio_working_3-way'!Z46+'OddsRatio_working_3-way'!AF46</f>
        <v>#VALUE!</v>
      </c>
      <c r="AM46" s="11" t="e">
        <f>'OddsRatio_working_3-way'!AA46+'OddsRatio_working_3-way'!AG46</f>
        <v>#VALUE!</v>
      </c>
      <c r="AN46" s="11" t="e">
        <f>'OddsRatio_working_3-way'!AB46+'OddsRatio_working_3-way'!AH46</f>
        <v>#VALUE!</v>
      </c>
      <c r="AO46" s="11" t="e">
        <f>'OddsRatio_working_3-way'!AC46+'OddsRatio_working_3-way'!AI46</f>
        <v>#VALUE!</v>
      </c>
      <c r="AP46" s="11" t="e">
        <f>'OddsRatio_working_3-way'!AD46+'OddsRatio_working_3-way'!AJ46</f>
        <v>#VALUE!</v>
      </c>
      <c r="AQ46" s="11" t="e">
        <f>'OddsRatio_working_3-way'!AE46+'OddsRatio_working_3-way'!AK46</f>
        <v>#VALUE!</v>
      </c>
      <c r="AR46" s="10" t="str">
        <f>IF(A46="","",IF(('OddsRatio_working_3-way'!X46=0),IF(Q46&gt;0,-Q46^(1/3),(-Q46)^(1/3)),'OddsRatio_working_3-way'!AL46-'OddsRatio_working_3-way'!R46/3))</f>
        <v/>
      </c>
      <c r="AS46" s="11" t="e">
        <f>IF(('OddsRatio_working_3-way'!X46=0),IF(Q46&gt;0,-Q46^(1/3),(-Q46)^(1/3)),'OddsRatio_working_3-way'!AM46-'OddsRatio_working_3-way'!R46/3)</f>
        <v>#VALUE!</v>
      </c>
      <c r="AT46" s="11" t="e">
        <f>IF(('OddsRatio_working_3-way'!X46=0),IF(Q46&gt;0,-Q46^(1/3),(-Q46)^(1/3)),'OddsRatio_working_3-way'!AN46-'OddsRatio_working_3-way'!R46/3)</f>
        <v>#VALUE!</v>
      </c>
      <c r="AU46" s="11" t="e">
        <f>IF(('OddsRatio_working_3-way'!X46=0),0,'OddsRatio_working_3-way'!AO46)</f>
        <v>#VALUE!</v>
      </c>
      <c r="AV46" s="11" t="e">
        <f>IF(('OddsRatio_working_3-way'!X46=0),0,'OddsRatio_working_3-way'!AP46)</f>
        <v>#VALUE!</v>
      </c>
      <c r="AW46" s="11" t="e">
        <f>IF(('OddsRatio_working_3-way'!X46=0),0,'OddsRatio_working_3-way'!AQ46)</f>
        <v>#VALUE!</v>
      </c>
    </row>
    <row r="47" spans="1:4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9" t="e">
        <f t="shared" si="13"/>
        <v>#VALUE!</v>
      </c>
      <c r="E47" s="9" t="e">
        <f t="shared" si="14"/>
        <v>#VALUE!</v>
      </c>
      <c r="F47" s="9" t="e">
        <f t="shared" si="15"/>
        <v>#VALUE!</v>
      </c>
      <c r="G47" s="9" t="str">
        <f t="shared" si="16"/>
        <v/>
      </c>
      <c r="H47" s="9" t="str">
        <f t="shared" si="17"/>
        <v/>
      </c>
      <c r="I47" s="9" t="str">
        <f t="shared" si="18"/>
        <v/>
      </c>
      <c r="J47" s="9" t="str">
        <f t="shared" si="19"/>
        <v/>
      </c>
      <c r="K47" s="11" t="e">
        <f t="shared" si="20"/>
        <v>#VALUE!</v>
      </c>
      <c r="L47" s="11" t="e">
        <f t="shared" si="21"/>
        <v>#VALUE!</v>
      </c>
      <c r="M47" s="11" t="e">
        <f t="shared" si="22"/>
        <v>#VALUE!</v>
      </c>
      <c r="N47" s="11" t="e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#VALUE!</v>
      </c>
      <c r="O47" s="11">
        <f>0</f>
        <v>0</v>
      </c>
      <c r="P47" s="11" t="e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#VALUE!</v>
      </c>
      <c r="Q47" s="11" t="e">
        <f>2*'OddsRatio_working_3-way'!K47*'OddsRatio_working_3-way'!L47*'OddsRatio_working_3-way'!M47</f>
        <v>#VALUE!</v>
      </c>
      <c r="R47" s="11" t="e">
        <f t="shared" si="23"/>
        <v>#VALUE!</v>
      </c>
      <c r="S47" s="11" t="e">
        <f t="shared" si="24"/>
        <v>#VALUE!</v>
      </c>
      <c r="T47" s="11" t="e">
        <f t="shared" si="25"/>
        <v>#VALUE!</v>
      </c>
      <c r="U47" s="11" t="e">
        <f>'OddsRatio_working_3-way'!S47-'OddsRatio_working_3-way'!R47^2/3</f>
        <v>#VALUE!</v>
      </c>
      <c r="V47" s="11" t="e">
        <f>'OddsRatio_working_3-way'!S47*'OddsRatio_working_3-way'!R47/3-2*'OddsRatio_working_3-way'!R47^3/27-'OddsRatio_working_3-way'!T47</f>
        <v>#VALUE!</v>
      </c>
      <c r="W47" s="11" t="e">
        <f>'OddsRatio_working_3-way'!V47^2+4*'OddsRatio_working_3-way'!U47^3/27</f>
        <v>#VALUE!</v>
      </c>
      <c r="X47" s="11" t="e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#VALUE!</v>
      </c>
      <c r="Y47" s="11" t="e">
        <f>IF('OddsRatio_working_3-way'!W47&gt;=0,IF('OddsRatio_working_3-way'!V47+SQRT('OddsRatio_working_3-way'!W47)&gt;0,0,PI()),ACOS('OddsRatio_working_3-way'!V47/(2*'OddsRatio_working_3-way'!X47)))</f>
        <v>#VALUE!</v>
      </c>
      <c r="Z47" s="11" t="e">
        <f>'OddsRatio_working_3-way'!X47^(1/3)*COS('OddsRatio_working_3-way'!Y47/3)</f>
        <v>#VALUE!</v>
      </c>
      <c r="AA47" s="11" t="e">
        <f>'OddsRatio_working_3-way'!X47^(1/3)*COS(('OddsRatio_working_3-way'!Y47+2*PI())/3)</f>
        <v>#VALUE!</v>
      </c>
      <c r="AB47" s="11" t="e">
        <f>'OddsRatio_working_3-way'!X47^(1/3)*COS(('OddsRatio_working_3-way'!Y47+4*PI())/3)</f>
        <v>#VALUE!</v>
      </c>
      <c r="AC47" s="11" t="e">
        <f>'OddsRatio_working_3-way'!X47^(1/3)*SIN('OddsRatio_working_3-way'!Y47/3)</f>
        <v>#VALUE!</v>
      </c>
      <c r="AD47" s="11" t="e">
        <f>'OddsRatio_working_3-way'!X47^(1/3)*SIN(('OddsRatio_working_3-way'!Y47+2*PI())/3)</f>
        <v>#VALUE!</v>
      </c>
      <c r="AE47" s="11" t="e">
        <f>'OddsRatio_working_3-way'!X47^(1/3)*SIN(('OddsRatio_working_3-way'!Y47+4*PI())/3)</f>
        <v>#VALUE!</v>
      </c>
      <c r="AF47" s="11" t="e">
        <f>-'OddsRatio_working_3-way'!U47/(3*'OddsRatio_working_3-way'!X47^(1/3))*COS(('OddsRatio_working_3-way'!Y47)/3)</f>
        <v>#VALUE!</v>
      </c>
      <c r="AG47" s="11" t="e">
        <f>-'OddsRatio_working_3-way'!U47/(3*'OddsRatio_working_3-way'!X47^(1/3))*COS(('OddsRatio_working_3-way'!Y47+2*PI())/3)</f>
        <v>#VALUE!</v>
      </c>
      <c r="AH47" s="11" t="e">
        <f>-'OddsRatio_working_3-way'!U47/(3*'OddsRatio_working_3-way'!X47^(1/3))*COS(('OddsRatio_working_3-way'!Y47+4*PI())/3)</f>
        <v>#VALUE!</v>
      </c>
      <c r="AI47" s="11" t="e">
        <f>'OddsRatio_working_3-way'!U47/(3*'OddsRatio_working_3-way'!X47^(1/3))*SIN(('OddsRatio_working_3-way'!Y47)/3)</f>
        <v>#VALUE!</v>
      </c>
      <c r="AJ47" s="11" t="e">
        <f>'OddsRatio_working_3-way'!U47/(3*'OddsRatio_working_3-way'!X47^(1/3))*SIN(('OddsRatio_working_3-way'!Y47+2*PI())/3)</f>
        <v>#VALUE!</v>
      </c>
      <c r="AK47" s="11" t="e">
        <f>'OddsRatio_working_3-way'!U47/(3*'OddsRatio_working_3-way'!X47^(1/3))*SIN(('OddsRatio_working_3-way'!Y47+4*PI())/3)</f>
        <v>#VALUE!</v>
      </c>
      <c r="AL47" s="11" t="e">
        <f>'OddsRatio_working_3-way'!Z47+'OddsRatio_working_3-way'!AF47</f>
        <v>#VALUE!</v>
      </c>
      <c r="AM47" s="11" t="e">
        <f>'OddsRatio_working_3-way'!AA47+'OddsRatio_working_3-way'!AG47</f>
        <v>#VALUE!</v>
      </c>
      <c r="AN47" s="11" t="e">
        <f>'OddsRatio_working_3-way'!AB47+'OddsRatio_working_3-way'!AH47</f>
        <v>#VALUE!</v>
      </c>
      <c r="AO47" s="11" t="e">
        <f>'OddsRatio_working_3-way'!AC47+'OddsRatio_working_3-way'!AI47</f>
        <v>#VALUE!</v>
      </c>
      <c r="AP47" s="11" t="e">
        <f>'OddsRatio_working_3-way'!AD47+'OddsRatio_working_3-way'!AJ47</f>
        <v>#VALUE!</v>
      </c>
      <c r="AQ47" s="11" t="e">
        <f>'OddsRatio_working_3-way'!AE47+'OddsRatio_working_3-way'!AK47</f>
        <v>#VALUE!</v>
      </c>
      <c r="AR47" s="10" t="str">
        <f>IF(A47="","",IF(('OddsRatio_working_3-way'!X47=0),IF(Q47&gt;0,-Q47^(1/3),(-Q47)^(1/3)),'OddsRatio_working_3-way'!AL47-'OddsRatio_working_3-way'!R47/3))</f>
        <v/>
      </c>
      <c r="AS47" s="11" t="e">
        <f>IF(('OddsRatio_working_3-way'!X47=0),IF(Q47&gt;0,-Q47^(1/3),(-Q47)^(1/3)),'OddsRatio_working_3-way'!AM47-'OddsRatio_working_3-way'!R47/3)</f>
        <v>#VALUE!</v>
      </c>
      <c r="AT47" s="11" t="e">
        <f>IF(('OddsRatio_working_3-way'!X47=0),IF(Q47&gt;0,-Q47^(1/3),(-Q47)^(1/3)),'OddsRatio_working_3-way'!AN47-'OddsRatio_working_3-way'!R47/3)</f>
        <v>#VALUE!</v>
      </c>
      <c r="AU47" s="11" t="e">
        <f>IF(('OddsRatio_working_3-way'!X47=0),0,'OddsRatio_working_3-way'!AO47)</f>
        <v>#VALUE!</v>
      </c>
      <c r="AV47" s="11" t="e">
        <f>IF(('OddsRatio_working_3-way'!X47=0),0,'OddsRatio_working_3-way'!AP47)</f>
        <v>#VALUE!</v>
      </c>
      <c r="AW47" s="11" t="e">
        <f>IF(('OddsRatio_working_3-way'!X47=0),0,'OddsRatio_working_3-way'!AQ47)</f>
        <v>#VALUE!</v>
      </c>
    </row>
    <row r="48" spans="1:4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9" t="e">
        <f t="shared" si="13"/>
        <v>#VALUE!</v>
      </c>
      <c r="E48" s="9" t="e">
        <f t="shared" si="14"/>
        <v>#VALUE!</v>
      </c>
      <c r="F48" s="9" t="e">
        <f t="shared" si="15"/>
        <v>#VALUE!</v>
      </c>
      <c r="G48" s="9" t="str">
        <f t="shared" si="16"/>
        <v/>
      </c>
      <c r="H48" s="9" t="str">
        <f t="shared" si="17"/>
        <v/>
      </c>
      <c r="I48" s="9" t="str">
        <f t="shared" si="18"/>
        <v/>
      </c>
      <c r="J48" s="9" t="str">
        <f t="shared" si="19"/>
        <v/>
      </c>
      <c r="K48" s="11" t="e">
        <f t="shared" si="20"/>
        <v>#VALUE!</v>
      </c>
      <c r="L48" s="11" t="e">
        <f t="shared" si="21"/>
        <v>#VALUE!</v>
      </c>
      <c r="M48" s="11" t="e">
        <f t="shared" si="22"/>
        <v>#VALUE!</v>
      </c>
      <c r="N48" s="11" t="e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#VALUE!</v>
      </c>
      <c r="O48" s="11">
        <f>0</f>
        <v>0</v>
      </c>
      <c r="P48" s="11" t="e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#VALUE!</v>
      </c>
      <c r="Q48" s="11" t="e">
        <f>2*'OddsRatio_working_3-way'!K48*'OddsRatio_working_3-way'!L48*'OddsRatio_working_3-way'!M48</f>
        <v>#VALUE!</v>
      </c>
      <c r="R48" s="11" t="e">
        <f t="shared" si="23"/>
        <v>#VALUE!</v>
      </c>
      <c r="S48" s="11" t="e">
        <f t="shared" si="24"/>
        <v>#VALUE!</v>
      </c>
      <c r="T48" s="11" t="e">
        <f t="shared" si="25"/>
        <v>#VALUE!</v>
      </c>
      <c r="U48" s="11" t="e">
        <f>'OddsRatio_working_3-way'!S48-'OddsRatio_working_3-way'!R48^2/3</f>
        <v>#VALUE!</v>
      </c>
      <c r="V48" s="11" t="e">
        <f>'OddsRatio_working_3-way'!S48*'OddsRatio_working_3-way'!R48/3-2*'OddsRatio_working_3-way'!R48^3/27-'OddsRatio_working_3-way'!T48</f>
        <v>#VALUE!</v>
      </c>
      <c r="W48" s="11" t="e">
        <f>'OddsRatio_working_3-way'!V48^2+4*'OddsRatio_working_3-way'!U48^3/27</f>
        <v>#VALUE!</v>
      </c>
      <c r="X48" s="11" t="e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#VALUE!</v>
      </c>
      <c r="Y48" s="11" t="e">
        <f>IF('OddsRatio_working_3-way'!W48&gt;=0,IF('OddsRatio_working_3-way'!V48+SQRT('OddsRatio_working_3-way'!W48)&gt;0,0,PI()),ACOS('OddsRatio_working_3-way'!V48/(2*'OddsRatio_working_3-way'!X48)))</f>
        <v>#VALUE!</v>
      </c>
      <c r="Z48" s="11" t="e">
        <f>'OddsRatio_working_3-way'!X48^(1/3)*COS('OddsRatio_working_3-way'!Y48/3)</f>
        <v>#VALUE!</v>
      </c>
      <c r="AA48" s="11" t="e">
        <f>'OddsRatio_working_3-way'!X48^(1/3)*COS(('OddsRatio_working_3-way'!Y48+2*PI())/3)</f>
        <v>#VALUE!</v>
      </c>
      <c r="AB48" s="11" t="e">
        <f>'OddsRatio_working_3-way'!X48^(1/3)*COS(('OddsRatio_working_3-way'!Y48+4*PI())/3)</f>
        <v>#VALUE!</v>
      </c>
      <c r="AC48" s="11" t="e">
        <f>'OddsRatio_working_3-way'!X48^(1/3)*SIN('OddsRatio_working_3-way'!Y48/3)</f>
        <v>#VALUE!</v>
      </c>
      <c r="AD48" s="11" t="e">
        <f>'OddsRatio_working_3-way'!X48^(1/3)*SIN(('OddsRatio_working_3-way'!Y48+2*PI())/3)</f>
        <v>#VALUE!</v>
      </c>
      <c r="AE48" s="11" t="e">
        <f>'OddsRatio_working_3-way'!X48^(1/3)*SIN(('OddsRatio_working_3-way'!Y48+4*PI())/3)</f>
        <v>#VALUE!</v>
      </c>
      <c r="AF48" s="11" t="e">
        <f>-'OddsRatio_working_3-way'!U48/(3*'OddsRatio_working_3-way'!X48^(1/3))*COS(('OddsRatio_working_3-way'!Y48)/3)</f>
        <v>#VALUE!</v>
      </c>
      <c r="AG48" s="11" t="e">
        <f>-'OddsRatio_working_3-way'!U48/(3*'OddsRatio_working_3-way'!X48^(1/3))*COS(('OddsRatio_working_3-way'!Y48+2*PI())/3)</f>
        <v>#VALUE!</v>
      </c>
      <c r="AH48" s="11" t="e">
        <f>-'OddsRatio_working_3-way'!U48/(3*'OddsRatio_working_3-way'!X48^(1/3))*COS(('OddsRatio_working_3-way'!Y48+4*PI())/3)</f>
        <v>#VALUE!</v>
      </c>
      <c r="AI48" s="11" t="e">
        <f>'OddsRatio_working_3-way'!U48/(3*'OddsRatio_working_3-way'!X48^(1/3))*SIN(('OddsRatio_working_3-way'!Y48)/3)</f>
        <v>#VALUE!</v>
      </c>
      <c r="AJ48" s="11" t="e">
        <f>'OddsRatio_working_3-way'!U48/(3*'OddsRatio_working_3-way'!X48^(1/3))*SIN(('OddsRatio_working_3-way'!Y48+2*PI())/3)</f>
        <v>#VALUE!</v>
      </c>
      <c r="AK48" s="11" t="e">
        <f>'OddsRatio_working_3-way'!U48/(3*'OddsRatio_working_3-way'!X48^(1/3))*SIN(('OddsRatio_working_3-way'!Y48+4*PI())/3)</f>
        <v>#VALUE!</v>
      </c>
      <c r="AL48" s="11" t="e">
        <f>'OddsRatio_working_3-way'!Z48+'OddsRatio_working_3-way'!AF48</f>
        <v>#VALUE!</v>
      </c>
      <c r="AM48" s="11" t="e">
        <f>'OddsRatio_working_3-way'!AA48+'OddsRatio_working_3-way'!AG48</f>
        <v>#VALUE!</v>
      </c>
      <c r="AN48" s="11" t="e">
        <f>'OddsRatio_working_3-way'!AB48+'OddsRatio_working_3-way'!AH48</f>
        <v>#VALUE!</v>
      </c>
      <c r="AO48" s="11" t="e">
        <f>'OddsRatio_working_3-way'!AC48+'OddsRatio_working_3-way'!AI48</f>
        <v>#VALUE!</v>
      </c>
      <c r="AP48" s="11" t="e">
        <f>'OddsRatio_working_3-way'!AD48+'OddsRatio_working_3-way'!AJ48</f>
        <v>#VALUE!</v>
      </c>
      <c r="AQ48" s="11" t="e">
        <f>'OddsRatio_working_3-way'!AE48+'OddsRatio_working_3-way'!AK48</f>
        <v>#VALUE!</v>
      </c>
      <c r="AR48" s="10" t="str">
        <f>IF(A48="","",IF(('OddsRatio_working_3-way'!X48=0),IF(Q48&gt;0,-Q48^(1/3),(-Q48)^(1/3)),'OddsRatio_working_3-way'!AL48-'OddsRatio_working_3-way'!R48/3))</f>
        <v/>
      </c>
      <c r="AS48" s="11" t="e">
        <f>IF(('OddsRatio_working_3-way'!X48=0),IF(Q48&gt;0,-Q48^(1/3),(-Q48)^(1/3)),'OddsRatio_working_3-way'!AM48-'OddsRatio_working_3-way'!R48/3)</f>
        <v>#VALUE!</v>
      </c>
      <c r="AT48" s="11" t="e">
        <f>IF(('OddsRatio_working_3-way'!X48=0),IF(Q48&gt;0,-Q48^(1/3),(-Q48)^(1/3)),'OddsRatio_working_3-way'!AN48-'OddsRatio_working_3-way'!R48/3)</f>
        <v>#VALUE!</v>
      </c>
      <c r="AU48" s="11" t="e">
        <f>IF(('OddsRatio_working_3-way'!X48=0),0,'OddsRatio_working_3-way'!AO48)</f>
        <v>#VALUE!</v>
      </c>
      <c r="AV48" s="11" t="e">
        <f>IF(('OddsRatio_working_3-way'!X48=0),0,'OddsRatio_working_3-way'!AP48)</f>
        <v>#VALUE!</v>
      </c>
      <c r="AW48" s="11" t="e">
        <f>IF(('OddsRatio_working_3-way'!X48=0),0,'OddsRatio_working_3-way'!AQ48)</f>
        <v>#VALUE!</v>
      </c>
    </row>
    <row r="49" spans="1:4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9" t="e">
        <f t="shared" si="13"/>
        <v>#VALUE!</v>
      </c>
      <c r="E49" s="9" t="e">
        <f t="shared" si="14"/>
        <v>#VALUE!</v>
      </c>
      <c r="F49" s="9" t="e">
        <f t="shared" si="15"/>
        <v>#VALUE!</v>
      </c>
      <c r="G49" s="9" t="str">
        <f t="shared" si="16"/>
        <v/>
      </c>
      <c r="H49" s="9" t="str">
        <f t="shared" si="17"/>
        <v/>
      </c>
      <c r="I49" s="9" t="str">
        <f t="shared" si="18"/>
        <v/>
      </c>
      <c r="J49" s="9" t="str">
        <f t="shared" si="19"/>
        <v/>
      </c>
      <c r="K49" s="11" t="e">
        <f t="shared" si="20"/>
        <v>#VALUE!</v>
      </c>
      <c r="L49" s="11" t="e">
        <f t="shared" si="21"/>
        <v>#VALUE!</v>
      </c>
      <c r="M49" s="11" t="e">
        <f t="shared" si="22"/>
        <v>#VALUE!</v>
      </c>
      <c r="N49" s="11" t="e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#VALUE!</v>
      </c>
      <c r="O49" s="11">
        <f>0</f>
        <v>0</v>
      </c>
      <c r="P49" s="11" t="e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#VALUE!</v>
      </c>
      <c r="Q49" s="11" t="e">
        <f>2*'OddsRatio_working_3-way'!K49*'OddsRatio_working_3-way'!L49*'OddsRatio_working_3-way'!M49</f>
        <v>#VALUE!</v>
      </c>
      <c r="R49" s="11" t="e">
        <f t="shared" si="23"/>
        <v>#VALUE!</v>
      </c>
      <c r="S49" s="11" t="e">
        <f t="shared" si="24"/>
        <v>#VALUE!</v>
      </c>
      <c r="T49" s="11" t="e">
        <f t="shared" si="25"/>
        <v>#VALUE!</v>
      </c>
      <c r="U49" s="11" t="e">
        <f>'OddsRatio_working_3-way'!S49-'OddsRatio_working_3-way'!R49^2/3</f>
        <v>#VALUE!</v>
      </c>
      <c r="V49" s="11" t="e">
        <f>'OddsRatio_working_3-way'!S49*'OddsRatio_working_3-way'!R49/3-2*'OddsRatio_working_3-way'!R49^3/27-'OddsRatio_working_3-way'!T49</f>
        <v>#VALUE!</v>
      </c>
      <c r="W49" s="11" t="e">
        <f>'OddsRatio_working_3-way'!V49^2+4*'OddsRatio_working_3-way'!U49^3/27</f>
        <v>#VALUE!</v>
      </c>
      <c r="X49" s="11" t="e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#VALUE!</v>
      </c>
      <c r="Y49" s="11" t="e">
        <f>IF('OddsRatio_working_3-way'!W49&gt;=0,IF('OddsRatio_working_3-way'!V49+SQRT('OddsRatio_working_3-way'!W49)&gt;0,0,PI()),ACOS('OddsRatio_working_3-way'!V49/(2*'OddsRatio_working_3-way'!X49)))</f>
        <v>#VALUE!</v>
      </c>
      <c r="Z49" s="11" t="e">
        <f>'OddsRatio_working_3-way'!X49^(1/3)*COS('OddsRatio_working_3-way'!Y49/3)</f>
        <v>#VALUE!</v>
      </c>
      <c r="AA49" s="11" t="e">
        <f>'OddsRatio_working_3-way'!X49^(1/3)*COS(('OddsRatio_working_3-way'!Y49+2*PI())/3)</f>
        <v>#VALUE!</v>
      </c>
      <c r="AB49" s="11" t="e">
        <f>'OddsRatio_working_3-way'!X49^(1/3)*COS(('OddsRatio_working_3-way'!Y49+4*PI())/3)</f>
        <v>#VALUE!</v>
      </c>
      <c r="AC49" s="11" t="e">
        <f>'OddsRatio_working_3-way'!X49^(1/3)*SIN('OddsRatio_working_3-way'!Y49/3)</f>
        <v>#VALUE!</v>
      </c>
      <c r="AD49" s="11" t="e">
        <f>'OddsRatio_working_3-way'!X49^(1/3)*SIN(('OddsRatio_working_3-way'!Y49+2*PI())/3)</f>
        <v>#VALUE!</v>
      </c>
      <c r="AE49" s="11" t="e">
        <f>'OddsRatio_working_3-way'!X49^(1/3)*SIN(('OddsRatio_working_3-way'!Y49+4*PI())/3)</f>
        <v>#VALUE!</v>
      </c>
      <c r="AF49" s="11" t="e">
        <f>-'OddsRatio_working_3-way'!U49/(3*'OddsRatio_working_3-way'!X49^(1/3))*COS(('OddsRatio_working_3-way'!Y49)/3)</f>
        <v>#VALUE!</v>
      </c>
      <c r="AG49" s="11" t="e">
        <f>-'OddsRatio_working_3-way'!U49/(3*'OddsRatio_working_3-way'!X49^(1/3))*COS(('OddsRatio_working_3-way'!Y49+2*PI())/3)</f>
        <v>#VALUE!</v>
      </c>
      <c r="AH49" s="11" t="e">
        <f>-'OddsRatio_working_3-way'!U49/(3*'OddsRatio_working_3-way'!X49^(1/3))*COS(('OddsRatio_working_3-way'!Y49+4*PI())/3)</f>
        <v>#VALUE!</v>
      </c>
      <c r="AI49" s="11" t="e">
        <f>'OddsRatio_working_3-way'!U49/(3*'OddsRatio_working_3-way'!X49^(1/3))*SIN(('OddsRatio_working_3-way'!Y49)/3)</f>
        <v>#VALUE!</v>
      </c>
      <c r="AJ49" s="11" t="e">
        <f>'OddsRatio_working_3-way'!U49/(3*'OddsRatio_working_3-way'!X49^(1/3))*SIN(('OddsRatio_working_3-way'!Y49+2*PI())/3)</f>
        <v>#VALUE!</v>
      </c>
      <c r="AK49" s="11" t="e">
        <f>'OddsRatio_working_3-way'!U49/(3*'OddsRatio_working_3-way'!X49^(1/3))*SIN(('OddsRatio_working_3-way'!Y49+4*PI())/3)</f>
        <v>#VALUE!</v>
      </c>
      <c r="AL49" s="11" t="e">
        <f>'OddsRatio_working_3-way'!Z49+'OddsRatio_working_3-way'!AF49</f>
        <v>#VALUE!</v>
      </c>
      <c r="AM49" s="11" t="e">
        <f>'OddsRatio_working_3-way'!AA49+'OddsRatio_working_3-way'!AG49</f>
        <v>#VALUE!</v>
      </c>
      <c r="AN49" s="11" t="e">
        <f>'OddsRatio_working_3-way'!AB49+'OddsRatio_working_3-way'!AH49</f>
        <v>#VALUE!</v>
      </c>
      <c r="AO49" s="11" t="e">
        <f>'OddsRatio_working_3-way'!AC49+'OddsRatio_working_3-way'!AI49</f>
        <v>#VALUE!</v>
      </c>
      <c r="AP49" s="11" t="e">
        <f>'OddsRatio_working_3-way'!AD49+'OddsRatio_working_3-way'!AJ49</f>
        <v>#VALUE!</v>
      </c>
      <c r="AQ49" s="11" t="e">
        <f>'OddsRatio_working_3-way'!AE49+'OddsRatio_working_3-way'!AK49</f>
        <v>#VALUE!</v>
      </c>
      <c r="AR49" s="10" t="str">
        <f>IF(A49="","",IF(('OddsRatio_working_3-way'!X49=0),IF(Q49&gt;0,-Q49^(1/3),(-Q49)^(1/3)),'OddsRatio_working_3-way'!AL49-'OddsRatio_working_3-way'!R49/3))</f>
        <v/>
      </c>
      <c r="AS49" s="11" t="e">
        <f>IF(('OddsRatio_working_3-way'!X49=0),IF(Q49&gt;0,-Q49^(1/3),(-Q49)^(1/3)),'OddsRatio_working_3-way'!AM49-'OddsRatio_working_3-way'!R49/3)</f>
        <v>#VALUE!</v>
      </c>
      <c r="AT49" s="11" t="e">
        <f>IF(('OddsRatio_working_3-way'!X49=0),IF(Q49&gt;0,-Q49^(1/3),(-Q49)^(1/3)),'OddsRatio_working_3-way'!AN49-'OddsRatio_working_3-way'!R49/3)</f>
        <v>#VALUE!</v>
      </c>
      <c r="AU49" s="11" t="e">
        <f>IF(('OddsRatio_working_3-way'!X49=0),0,'OddsRatio_working_3-way'!AO49)</f>
        <v>#VALUE!</v>
      </c>
      <c r="AV49" s="11" t="e">
        <f>IF(('OddsRatio_working_3-way'!X49=0),0,'OddsRatio_working_3-way'!AP49)</f>
        <v>#VALUE!</v>
      </c>
      <c r="AW49" s="11" t="e">
        <f>IF(('OddsRatio_working_3-way'!X49=0),0,'OddsRatio_working_3-way'!AQ49)</f>
        <v>#VALUE!</v>
      </c>
    </row>
    <row r="50" spans="1:4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9" t="e">
        <f t="shared" si="13"/>
        <v>#VALUE!</v>
      </c>
      <c r="E50" s="9" t="e">
        <f t="shared" si="14"/>
        <v>#VALUE!</v>
      </c>
      <c r="F50" s="9" t="e">
        <f t="shared" si="15"/>
        <v>#VALUE!</v>
      </c>
      <c r="G50" s="9" t="str">
        <f t="shared" si="16"/>
        <v/>
      </c>
      <c r="H50" s="9" t="str">
        <f t="shared" si="17"/>
        <v/>
      </c>
      <c r="I50" s="9" t="str">
        <f t="shared" si="18"/>
        <v/>
      </c>
      <c r="J50" s="9" t="str">
        <f t="shared" si="19"/>
        <v/>
      </c>
      <c r="K50" s="11" t="e">
        <f t="shared" si="20"/>
        <v>#VALUE!</v>
      </c>
      <c r="L50" s="11" t="e">
        <f t="shared" si="21"/>
        <v>#VALUE!</v>
      </c>
      <c r="M50" s="11" t="e">
        <f t="shared" si="22"/>
        <v>#VALUE!</v>
      </c>
      <c r="N50" s="11" t="e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#VALUE!</v>
      </c>
      <c r="O50" s="11">
        <f>0</f>
        <v>0</v>
      </c>
      <c r="P50" s="11" t="e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#VALUE!</v>
      </c>
      <c r="Q50" s="11" t="e">
        <f>2*'OddsRatio_working_3-way'!K50*'OddsRatio_working_3-way'!L50*'OddsRatio_working_3-way'!M50</f>
        <v>#VALUE!</v>
      </c>
      <c r="R50" s="11" t="e">
        <f t="shared" si="23"/>
        <v>#VALUE!</v>
      </c>
      <c r="S50" s="11" t="e">
        <f t="shared" si="24"/>
        <v>#VALUE!</v>
      </c>
      <c r="T50" s="11" t="e">
        <f t="shared" si="25"/>
        <v>#VALUE!</v>
      </c>
      <c r="U50" s="11" t="e">
        <f>'OddsRatio_working_3-way'!S50-'OddsRatio_working_3-way'!R50^2/3</f>
        <v>#VALUE!</v>
      </c>
      <c r="V50" s="11" t="e">
        <f>'OddsRatio_working_3-way'!S50*'OddsRatio_working_3-way'!R50/3-2*'OddsRatio_working_3-way'!R50^3/27-'OddsRatio_working_3-way'!T50</f>
        <v>#VALUE!</v>
      </c>
      <c r="W50" s="11" t="e">
        <f>'OddsRatio_working_3-way'!V50^2+4*'OddsRatio_working_3-way'!U50^3/27</f>
        <v>#VALUE!</v>
      </c>
      <c r="X50" s="11" t="e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#VALUE!</v>
      </c>
      <c r="Y50" s="11" t="e">
        <f>IF('OddsRatio_working_3-way'!W50&gt;=0,IF('OddsRatio_working_3-way'!V50+SQRT('OddsRatio_working_3-way'!W50)&gt;0,0,PI()),ACOS('OddsRatio_working_3-way'!V50/(2*'OddsRatio_working_3-way'!X50)))</f>
        <v>#VALUE!</v>
      </c>
      <c r="Z50" s="11" t="e">
        <f>'OddsRatio_working_3-way'!X50^(1/3)*COS('OddsRatio_working_3-way'!Y50/3)</f>
        <v>#VALUE!</v>
      </c>
      <c r="AA50" s="11" t="e">
        <f>'OddsRatio_working_3-way'!X50^(1/3)*COS(('OddsRatio_working_3-way'!Y50+2*PI())/3)</f>
        <v>#VALUE!</v>
      </c>
      <c r="AB50" s="11" t="e">
        <f>'OddsRatio_working_3-way'!X50^(1/3)*COS(('OddsRatio_working_3-way'!Y50+4*PI())/3)</f>
        <v>#VALUE!</v>
      </c>
      <c r="AC50" s="11" t="e">
        <f>'OddsRatio_working_3-way'!X50^(1/3)*SIN('OddsRatio_working_3-way'!Y50/3)</f>
        <v>#VALUE!</v>
      </c>
      <c r="AD50" s="11" t="e">
        <f>'OddsRatio_working_3-way'!X50^(1/3)*SIN(('OddsRatio_working_3-way'!Y50+2*PI())/3)</f>
        <v>#VALUE!</v>
      </c>
      <c r="AE50" s="11" t="e">
        <f>'OddsRatio_working_3-way'!X50^(1/3)*SIN(('OddsRatio_working_3-way'!Y50+4*PI())/3)</f>
        <v>#VALUE!</v>
      </c>
      <c r="AF50" s="11" t="e">
        <f>-'OddsRatio_working_3-way'!U50/(3*'OddsRatio_working_3-way'!X50^(1/3))*COS(('OddsRatio_working_3-way'!Y50)/3)</f>
        <v>#VALUE!</v>
      </c>
      <c r="AG50" s="11" t="e">
        <f>-'OddsRatio_working_3-way'!U50/(3*'OddsRatio_working_3-way'!X50^(1/3))*COS(('OddsRatio_working_3-way'!Y50+2*PI())/3)</f>
        <v>#VALUE!</v>
      </c>
      <c r="AH50" s="11" t="e">
        <f>-'OddsRatio_working_3-way'!U50/(3*'OddsRatio_working_3-way'!X50^(1/3))*COS(('OddsRatio_working_3-way'!Y50+4*PI())/3)</f>
        <v>#VALUE!</v>
      </c>
      <c r="AI50" s="11" t="e">
        <f>'OddsRatio_working_3-way'!U50/(3*'OddsRatio_working_3-way'!X50^(1/3))*SIN(('OddsRatio_working_3-way'!Y50)/3)</f>
        <v>#VALUE!</v>
      </c>
      <c r="AJ50" s="11" t="e">
        <f>'OddsRatio_working_3-way'!U50/(3*'OddsRatio_working_3-way'!X50^(1/3))*SIN(('OddsRatio_working_3-way'!Y50+2*PI())/3)</f>
        <v>#VALUE!</v>
      </c>
      <c r="AK50" s="11" t="e">
        <f>'OddsRatio_working_3-way'!U50/(3*'OddsRatio_working_3-way'!X50^(1/3))*SIN(('OddsRatio_working_3-way'!Y50+4*PI())/3)</f>
        <v>#VALUE!</v>
      </c>
      <c r="AL50" s="11" t="e">
        <f>'OddsRatio_working_3-way'!Z50+'OddsRatio_working_3-way'!AF50</f>
        <v>#VALUE!</v>
      </c>
      <c r="AM50" s="11" t="e">
        <f>'OddsRatio_working_3-way'!AA50+'OddsRatio_working_3-way'!AG50</f>
        <v>#VALUE!</v>
      </c>
      <c r="AN50" s="11" t="e">
        <f>'OddsRatio_working_3-way'!AB50+'OddsRatio_working_3-way'!AH50</f>
        <v>#VALUE!</v>
      </c>
      <c r="AO50" s="11" t="e">
        <f>'OddsRatio_working_3-way'!AC50+'OddsRatio_working_3-way'!AI50</f>
        <v>#VALUE!</v>
      </c>
      <c r="AP50" s="11" t="e">
        <f>'OddsRatio_working_3-way'!AD50+'OddsRatio_working_3-way'!AJ50</f>
        <v>#VALUE!</v>
      </c>
      <c r="AQ50" s="11" t="e">
        <f>'OddsRatio_working_3-way'!AE50+'OddsRatio_working_3-way'!AK50</f>
        <v>#VALUE!</v>
      </c>
      <c r="AR50" s="10" t="str">
        <f>IF(A50="","",IF(('OddsRatio_working_3-way'!X50=0),IF(Q50&gt;0,-Q50^(1/3),(-Q50)^(1/3)),'OddsRatio_working_3-way'!AL50-'OddsRatio_working_3-way'!R50/3))</f>
        <v/>
      </c>
      <c r="AS50" s="11" t="e">
        <f>IF(('OddsRatio_working_3-way'!X50=0),IF(Q50&gt;0,-Q50^(1/3),(-Q50)^(1/3)),'OddsRatio_working_3-way'!AM50-'OddsRatio_working_3-way'!R50/3)</f>
        <v>#VALUE!</v>
      </c>
      <c r="AT50" s="11" t="e">
        <f>IF(('OddsRatio_working_3-way'!X50=0),IF(Q50&gt;0,-Q50^(1/3),(-Q50)^(1/3)),'OddsRatio_working_3-way'!AN50-'OddsRatio_working_3-way'!R50/3)</f>
        <v>#VALUE!</v>
      </c>
      <c r="AU50" s="11" t="e">
        <f>IF(('OddsRatio_working_3-way'!X50=0),0,'OddsRatio_working_3-way'!AO50)</f>
        <v>#VALUE!</v>
      </c>
      <c r="AV50" s="11" t="e">
        <f>IF(('OddsRatio_working_3-way'!X50=0),0,'OddsRatio_working_3-way'!AP50)</f>
        <v>#VALUE!</v>
      </c>
      <c r="AW50" s="11" t="e">
        <f>IF(('OddsRatio_working_3-way'!X50=0),0,'OddsRatio_working_3-way'!AQ50)</f>
        <v>#VALUE!</v>
      </c>
    </row>
    <row r="51" spans="1:4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9" t="e">
        <f t="shared" si="13"/>
        <v>#VALUE!</v>
      </c>
      <c r="E51" s="9" t="e">
        <f t="shared" si="14"/>
        <v>#VALUE!</v>
      </c>
      <c r="F51" s="9" t="e">
        <f t="shared" si="15"/>
        <v>#VALUE!</v>
      </c>
      <c r="G51" s="9" t="str">
        <f t="shared" si="16"/>
        <v/>
      </c>
      <c r="H51" s="9" t="str">
        <f t="shared" si="17"/>
        <v/>
      </c>
      <c r="I51" s="9" t="str">
        <f t="shared" si="18"/>
        <v/>
      </c>
      <c r="J51" s="9" t="str">
        <f t="shared" si="19"/>
        <v/>
      </c>
      <c r="K51" s="11" t="e">
        <f t="shared" si="20"/>
        <v>#VALUE!</v>
      </c>
      <c r="L51" s="11" t="e">
        <f t="shared" si="21"/>
        <v>#VALUE!</v>
      </c>
      <c r="M51" s="11" t="e">
        <f t="shared" si="22"/>
        <v>#VALUE!</v>
      </c>
      <c r="N51" s="11" t="e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#VALUE!</v>
      </c>
      <c r="O51" s="11">
        <f>0</f>
        <v>0</v>
      </c>
      <c r="P51" s="11" t="e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#VALUE!</v>
      </c>
      <c r="Q51" s="11" t="e">
        <f>2*'OddsRatio_working_3-way'!K51*'OddsRatio_working_3-way'!L51*'OddsRatio_working_3-way'!M51</f>
        <v>#VALUE!</v>
      </c>
      <c r="R51" s="11" t="e">
        <f t="shared" si="23"/>
        <v>#VALUE!</v>
      </c>
      <c r="S51" s="11" t="e">
        <f t="shared" si="24"/>
        <v>#VALUE!</v>
      </c>
      <c r="T51" s="11" t="e">
        <f t="shared" si="25"/>
        <v>#VALUE!</v>
      </c>
      <c r="U51" s="11" t="e">
        <f>'OddsRatio_working_3-way'!S51-'OddsRatio_working_3-way'!R51^2/3</f>
        <v>#VALUE!</v>
      </c>
      <c r="V51" s="11" t="e">
        <f>'OddsRatio_working_3-way'!S51*'OddsRatio_working_3-way'!R51/3-2*'OddsRatio_working_3-way'!R51^3/27-'OddsRatio_working_3-way'!T51</f>
        <v>#VALUE!</v>
      </c>
      <c r="W51" s="11" t="e">
        <f>'OddsRatio_working_3-way'!V51^2+4*'OddsRatio_working_3-way'!U51^3/27</f>
        <v>#VALUE!</v>
      </c>
      <c r="X51" s="11" t="e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#VALUE!</v>
      </c>
      <c r="Y51" s="11" t="e">
        <f>IF('OddsRatio_working_3-way'!W51&gt;=0,IF('OddsRatio_working_3-way'!V51+SQRT('OddsRatio_working_3-way'!W51)&gt;0,0,PI()),ACOS('OddsRatio_working_3-way'!V51/(2*'OddsRatio_working_3-way'!X51)))</f>
        <v>#VALUE!</v>
      </c>
      <c r="Z51" s="11" t="e">
        <f>'OddsRatio_working_3-way'!X51^(1/3)*COS('OddsRatio_working_3-way'!Y51/3)</f>
        <v>#VALUE!</v>
      </c>
      <c r="AA51" s="11" t="e">
        <f>'OddsRatio_working_3-way'!X51^(1/3)*COS(('OddsRatio_working_3-way'!Y51+2*PI())/3)</f>
        <v>#VALUE!</v>
      </c>
      <c r="AB51" s="11" t="e">
        <f>'OddsRatio_working_3-way'!X51^(1/3)*COS(('OddsRatio_working_3-way'!Y51+4*PI())/3)</f>
        <v>#VALUE!</v>
      </c>
      <c r="AC51" s="11" t="e">
        <f>'OddsRatio_working_3-way'!X51^(1/3)*SIN('OddsRatio_working_3-way'!Y51/3)</f>
        <v>#VALUE!</v>
      </c>
      <c r="AD51" s="11" t="e">
        <f>'OddsRatio_working_3-way'!X51^(1/3)*SIN(('OddsRatio_working_3-way'!Y51+2*PI())/3)</f>
        <v>#VALUE!</v>
      </c>
      <c r="AE51" s="11" t="e">
        <f>'OddsRatio_working_3-way'!X51^(1/3)*SIN(('OddsRatio_working_3-way'!Y51+4*PI())/3)</f>
        <v>#VALUE!</v>
      </c>
      <c r="AF51" s="11" t="e">
        <f>-'OddsRatio_working_3-way'!U51/(3*'OddsRatio_working_3-way'!X51^(1/3))*COS(('OddsRatio_working_3-way'!Y51)/3)</f>
        <v>#VALUE!</v>
      </c>
      <c r="AG51" s="11" t="e">
        <f>-'OddsRatio_working_3-way'!U51/(3*'OddsRatio_working_3-way'!X51^(1/3))*COS(('OddsRatio_working_3-way'!Y51+2*PI())/3)</f>
        <v>#VALUE!</v>
      </c>
      <c r="AH51" s="11" t="e">
        <f>-'OddsRatio_working_3-way'!U51/(3*'OddsRatio_working_3-way'!X51^(1/3))*COS(('OddsRatio_working_3-way'!Y51+4*PI())/3)</f>
        <v>#VALUE!</v>
      </c>
      <c r="AI51" s="11" t="e">
        <f>'OddsRatio_working_3-way'!U51/(3*'OddsRatio_working_3-way'!X51^(1/3))*SIN(('OddsRatio_working_3-way'!Y51)/3)</f>
        <v>#VALUE!</v>
      </c>
      <c r="AJ51" s="11" t="e">
        <f>'OddsRatio_working_3-way'!U51/(3*'OddsRatio_working_3-way'!X51^(1/3))*SIN(('OddsRatio_working_3-way'!Y51+2*PI())/3)</f>
        <v>#VALUE!</v>
      </c>
      <c r="AK51" s="11" t="e">
        <f>'OddsRatio_working_3-way'!U51/(3*'OddsRatio_working_3-way'!X51^(1/3))*SIN(('OddsRatio_working_3-way'!Y51+4*PI())/3)</f>
        <v>#VALUE!</v>
      </c>
      <c r="AL51" s="11" t="e">
        <f>'OddsRatio_working_3-way'!Z51+'OddsRatio_working_3-way'!AF51</f>
        <v>#VALUE!</v>
      </c>
      <c r="AM51" s="11" t="e">
        <f>'OddsRatio_working_3-way'!AA51+'OddsRatio_working_3-way'!AG51</f>
        <v>#VALUE!</v>
      </c>
      <c r="AN51" s="11" t="e">
        <f>'OddsRatio_working_3-way'!AB51+'OddsRatio_working_3-way'!AH51</f>
        <v>#VALUE!</v>
      </c>
      <c r="AO51" s="11" t="e">
        <f>'OddsRatio_working_3-way'!AC51+'OddsRatio_working_3-way'!AI51</f>
        <v>#VALUE!</v>
      </c>
      <c r="AP51" s="11" t="e">
        <f>'OddsRatio_working_3-way'!AD51+'OddsRatio_working_3-way'!AJ51</f>
        <v>#VALUE!</v>
      </c>
      <c r="AQ51" s="11" t="e">
        <f>'OddsRatio_working_3-way'!AE51+'OddsRatio_working_3-way'!AK51</f>
        <v>#VALUE!</v>
      </c>
      <c r="AR51" s="10" t="str">
        <f>IF(A51="","",IF(('OddsRatio_working_3-way'!X51=0),IF(Q51&gt;0,-Q51^(1/3),(-Q51)^(1/3)),'OddsRatio_working_3-way'!AL51-'OddsRatio_working_3-way'!R51/3))</f>
        <v/>
      </c>
      <c r="AS51" s="11" t="e">
        <f>IF(('OddsRatio_working_3-way'!X51=0),IF(Q51&gt;0,-Q51^(1/3),(-Q51)^(1/3)),'OddsRatio_working_3-way'!AM51-'OddsRatio_working_3-way'!R51/3)</f>
        <v>#VALUE!</v>
      </c>
      <c r="AT51" s="11" t="e">
        <f>IF(('OddsRatio_working_3-way'!X51=0),IF(Q51&gt;0,-Q51^(1/3),(-Q51)^(1/3)),'OddsRatio_working_3-way'!AN51-'OddsRatio_working_3-way'!R51/3)</f>
        <v>#VALUE!</v>
      </c>
      <c r="AU51" s="11" t="e">
        <f>IF(('OddsRatio_working_3-way'!X51=0),0,'OddsRatio_working_3-way'!AO51)</f>
        <v>#VALUE!</v>
      </c>
      <c r="AV51" s="11" t="e">
        <f>IF(('OddsRatio_working_3-way'!X51=0),0,'OddsRatio_working_3-way'!AP51)</f>
        <v>#VALUE!</v>
      </c>
      <c r="AW51" s="11" t="e">
        <f>IF(('OddsRatio_working_3-way'!X51=0),0,'OddsRatio_working_3-way'!AQ51)</f>
        <v>#VALUE!</v>
      </c>
    </row>
    <row r="52" spans="1:4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9" t="e">
        <f t="shared" si="13"/>
        <v>#VALUE!</v>
      </c>
      <c r="E52" s="9" t="e">
        <f t="shared" si="14"/>
        <v>#VALUE!</v>
      </c>
      <c r="F52" s="9" t="e">
        <f t="shared" si="15"/>
        <v>#VALUE!</v>
      </c>
      <c r="G52" s="9" t="str">
        <f t="shared" si="16"/>
        <v/>
      </c>
      <c r="H52" s="9" t="str">
        <f t="shared" si="17"/>
        <v/>
      </c>
      <c r="I52" s="9" t="str">
        <f t="shared" si="18"/>
        <v/>
      </c>
      <c r="J52" s="9" t="str">
        <f t="shared" si="19"/>
        <v/>
      </c>
      <c r="K52" s="11" t="e">
        <f t="shared" si="20"/>
        <v>#VALUE!</v>
      </c>
      <c r="L52" s="11" t="e">
        <f t="shared" si="21"/>
        <v>#VALUE!</v>
      </c>
      <c r="M52" s="11" t="e">
        <f t="shared" si="22"/>
        <v>#VALUE!</v>
      </c>
      <c r="N52" s="11" t="e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#VALUE!</v>
      </c>
      <c r="O52" s="11">
        <f>0</f>
        <v>0</v>
      </c>
      <c r="P52" s="11" t="e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#VALUE!</v>
      </c>
      <c r="Q52" s="11" t="e">
        <f>2*'OddsRatio_working_3-way'!K52*'OddsRatio_working_3-way'!L52*'OddsRatio_working_3-way'!M52</f>
        <v>#VALUE!</v>
      </c>
      <c r="R52" s="11" t="e">
        <f t="shared" si="23"/>
        <v>#VALUE!</v>
      </c>
      <c r="S52" s="11" t="e">
        <f t="shared" si="24"/>
        <v>#VALUE!</v>
      </c>
      <c r="T52" s="11" t="e">
        <f t="shared" si="25"/>
        <v>#VALUE!</v>
      </c>
      <c r="U52" s="11" t="e">
        <f>'OddsRatio_working_3-way'!S52-'OddsRatio_working_3-way'!R52^2/3</f>
        <v>#VALUE!</v>
      </c>
      <c r="V52" s="11" t="e">
        <f>'OddsRatio_working_3-way'!S52*'OddsRatio_working_3-way'!R52/3-2*'OddsRatio_working_3-way'!R52^3/27-'OddsRatio_working_3-way'!T52</f>
        <v>#VALUE!</v>
      </c>
      <c r="W52" s="11" t="e">
        <f>'OddsRatio_working_3-way'!V52^2+4*'OddsRatio_working_3-way'!U52^3/27</f>
        <v>#VALUE!</v>
      </c>
      <c r="X52" s="11" t="e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#VALUE!</v>
      </c>
      <c r="Y52" s="11" t="e">
        <f>IF('OddsRatio_working_3-way'!W52&gt;=0,IF('OddsRatio_working_3-way'!V52+SQRT('OddsRatio_working_3-way'!W52)&gt;0,0,PI()),ACOS('OddsRatio_working_3-way'!V52/(2*'OddsRatio_working_3-way'!X52)))</f>
        <v>#VALUE!</v>
      </c>
      <c r="Z52" s="11" t="e">
        <f>'OddsRatio_working_3-way'!X52^(1/3)*COS('OddsRatio_working_3-way'!Y52/3)</f>
        <v>#VALUE!</v>
      </c>
      <c r="AA52" s="11" t="e">
        <f>'OddsRatio_working_3-way'!X52^(1/3)*COS(('OddsRatio_working_3-way'!Y52+2*PI())/3)</f>
        <v>#VALUE!</v>
      </c>
      <c r="AB52" s="11" t="e">
        <f>'OddsRatio_working_3-way'!X52^(1/3)*COS(('OddsRatio_working_3-way'!Y52+4*PI())/3)</f>
        <v>#VALUE!</v>
      </c>
      <c r="AC52" s="11" t="e">
        <f>'OddsRatio_working_3-way'!X52^(1/3)*SIN('OddsRatio_working_3-way'!Y52/3)</f>
        <v>#VALUE!</v>
      </c>
      <c r="AD52" s="11" t="e">
        <f>'OddsRatio_working_3-way'!X52^(1/3)*SIN(('OddsRatio_working_3-way'!Y52+2*PI())/3)</f>
        <v>#VALUE!</v>
      </c>
      <c r="AE52" s="11" t="e">
        <f>'OddsRatio_working_3-way'!X52^(1/3)*SIN(('OddsRatio_working_3-way'!Y52+4*PI())/3)</f>
        <v>#VALUE!</v>
      </c>
      <c r="AF52" s="11" t="e">
        <f>-'OddsRatio_working_3-way'!U52/(3*'OddsRatio_working_3-way'!X52^(1/3))*COS(('OddsRatio_working_3-way'!Y52)/3)</f>
        <v>#VALUE!</v>
      </c>
      <c r="AG52" s="11" t="e">
        <f>-'OddsRatio_working_3-way'!U52/(3*'OddsRatio_working_3-way'!X52^(1/3))*COS(('OddsRatio_working_3-way'!Y52+2*PI())/3)</f>
        <v>#VALUE!</v>
      </c>
      <c r="AH52" s="11" t="e">
        <f>-'OddsRatio_working_3-way'!U52/(3*'OddsRatio_working_3-way'!X52^(1/3))*COS(('OddsRatio_working_3-way'!Y52+4*PI())/3)</f>
        <v>#VALUE!</v>
      </c>
      <c r="AI52" s="11" t="e">
        <f>'OddsRatio_working_3-way'!U52/(3*'OddsRatio_working_3-way'!X52^(1/3))*SIN(('OddsRatio_working_3-way'!Y52)/3)</f>
        <v>#VALUE!</v>
      </c>
      <c r="AJ52" s="11" t="e">
        <f>'OddsRatio_working_3-way'!U52/(3*'OddsRatio_working_3-way'!X52^(1/3))*SIN(('OddsRatio_working_3-way'!Y52+2*PI())/3)</f>
        <v>#VALUE!</v>
      </c>
      <c r="AK52" s="11" t="e">
        <f>'OddsRatio_working_3-way'!U52/(3*'OddsRatio_working_3-way'!X52^(1/3))*SIN(('OddsRatio_working_3-way'!Y52+4*PI())/3)</f>
        <v>#VALUE!</v>
      </c>
      <c r="AL52" s="11" t="e">
        <f>'OddsRatio_working_3-way'!Z52+'OddsRatio_working_3-way'!AF52</f>
        <v>#VALUE!</v>
      </c>
      <c r="AM52" s="11" t="e">
        <f>'OddsRatio_working_3-way'!AA52+'OddsRatio_working_3-way'!AG52</f>
        <v>#VALUE!</v>
      </c>
      <c r="AN52" s="11" t="e">
        <f>'OddsRatio_working_3-way'!AB52+'OddsRatio_working_3-way'!AH52</f>
        <v>#VALUE!</v>
      </c>
      <c r="AO52" s="11" t="e">
        <f>'OddsRatio_working_3-way'!AC52+'OddsRatio_working_3-way'!AI52</f>
        <v>#VALUE!</v>
      </c>
      <c r="AP52" s="11" t="e">
        <f>'OddsRatio_working_3-way'!AD52+'OddsRatio_working_3-way'!AJ52</f>
        <v>#VALUE!</v>
      </c>
      <c r="AQ52" s="11" t="e">
        <f>'OddsRatio_working_3-way'!AE52+'OddsRatio_working_3-way'!AK52</f>
        <v>#VALUE!</v>
      </c>
      <c r="AR52" s="10" t="str">
        <f>IF(A52="","",IF(('OddsRatio_working_3-way'!X52=0),IF(Q52&gt;0,-Q52^(1/3),(-Q52)^(1/3)),'OddsRatio_working_3-way'!AL52-'OddsRatio_working_3-way'!R52/3))</f>
        <v/>
      </c>
      <c r="AS52" s="11" t="e">
        <f>IF(('OddsRatio_working_3-way'!X52=0),IF(Q52&gt;0,-Q52^(1/3),(-Q52)^(1/3)),'OddsRatio_working_3-way'!AM52-'OddsRatio_working_3-way'!R52/3)</f>
        <v>#VALUE!</v>
      </c>
      <c r="AT52" s="11" t="e">
        <f>IF(('OddsRatio_working_3-way'!X52=0),IF(Q52&gt;0,-Q52^(1/3),(-Q52)^(1/3)),'OddsRatio_working_3-way'!AN52-'OddsRatio_working_3-way'!R52/3)</f>
        <v>#VALUE!</v>
      </c>
      <c r="AU52" s="11" t="e">
        <f>IF(('OddsRatio_working_3-way'!X52=0),0,'OddsRatio_working_3-way'!AO52)</f>
        <v>#VALUE!</v>
      </c>
      <c r="AV52" s="11" t="e">
        <f>IF(('OddsRatio_working_3-way'!X52=0),0,'OddsRatio_working_3-way'!AP52)</f>
        <v>#VALUE!</v>
      </c>
      <c r="AW52" s="11" t="e">
        <f>IF(('OddsRatio_working_3-way'!X52=0),0,'OddsRatio_working_3-way'!AQ52)</f>
        <v>#VALUE!</v>
      </c>
    </row>
    <row r="53" spans="1:4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9" t="e">
        <f t="shared" si="13"/>
        <v>#VALUE!</v>
      </c>
      <c r="E53" s="9" t="e">
        <f t="shared" si="14"/>
        <v>#VALUE!</v>
      </c>
      <c r="F53" s="9" t="e">
        <f t="shared" si="15"/>
        <v>#VALUE!</v>
      </c>
      <c r="G53" s="9" t="str">
        <f t="shared" si="16"/>
        <v/>
      </c>
      <c r="H53" s="9" t="str">
        <f t="shared" si="17"/>
        <v/>
      </c>
      <c r="I53" s="9" t="str">
        <f t="shared" si="18"/>
        <v/>
      </c>
      <c r="J53" s="9" t="str">
        <f t="shared" si="19"/>
        <v/>
      </c>
      <c r="K53" s="11" t="e">
        <f t="shared" si="20"/>
        <v>#VALUE!</v>
      </c>
      <c r="L53" s="11" t="e">
        <f t="shared" si="21"/>
        <v>#VALUE!</v>
      </c>
      <c r="M53" s="11" t="e">
        <f t="shared" si="22"/>
        <v>#VALUE!</v>
      </c>
      <c r="N53" s="11" t="e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#VALUE!</v>
      </c>
      <c r="O53" s="11">
        <f>0</f>
        <v>0</v>
      </c>
      <c r="P53" s="11" t="e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#VALUE!</v>
      </c>
      <c r="Q53" s="11" t="e">
        <f>2*'OddsRatio_working_3-way'!K53*'OddsRatio_working_3-way'!L53*'OddsRatio_working_3-way'!M53</f>
        <v>#VALUE!</v>
      </c>
      <c r="R53" s="11" t="e">
        <f t="shared" si="23"/>
        <v>#VALUE!</v>
      </c>
      <c r="S53" s="11" t="e">
        <f t="shared" si="24"/>
        <v>#VALUE!</v>
      </c>
      <c r="T53" s="11" t="e">
        <f t="shared" si="25"/>
        <v>#VALUE!</v>
      </c>
      <c r="U53" s="11" t="e">
        <f>'OddsRatio_working_3-way'!S53-'OddsRatio_working_3-way'!R53^2/3</f>
        <v>#VALUE!</v>
      </c>
      <c r="V53" s="11" t="e">
        <f>'OddsRatio_working_3-way'!S53*'OddsRatio_working_3-way'!R53/3-2*'OddsRatio_working_3-way'!R53^3/27-'OddsRatio_working_3-way'!T53</f>
        <v>#VALUE!</v>
      </c>
      <c r="W53" s="11" t="e">
        <f>'OddsRatio_working_3-way'!V53^2+4*'OddsRatio_working_3-way'!U53^3/27</f>
        <v>#VALUE!</v>
      </c>
      <c r="X53" s="11" t="e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#VALUE!</v>
      </c>
      <c r="Y53" s="11" t="e">
        <f>IF('OddsRatio_working_3-way'!W53&gt;=0,IF('OddsRatio_working_3-way'!V53+SQRT('OddsRatio_working_3-way'!W53)&gt;0,0,PI()),ACOS('OddsRatio_working_3-way'!V53/(2*'OddsRatio_working_3-way'!X53)))</f>
        <v>#VALUE!</v>
      </c>
      <c r="Z53" s="11" t="e">
        <f>'OddsRatio_working_3-way'!X53^(1/3)*COS('OddsRatio_working_3-way'!Y53/3)</f>
        <v>#VALUE!</v>
      </c>
      <c r="AA53" s="11" t="e">
        <f>'OddsRatio_working_3-way'!X53^(1/3)*COS(('OddsRatio_working_3-way'!Y53+2*PI())/3)</f>
        <v>#VALUE!</v>
      </c>
      <c r="AB53" s="11" t="e">
        <f>'OddsRatio_working_3-way'!X53^(1/3)*COS(('OddsRatio_working_3-way'!Y53+4*PI())/3)</f>
        <v>#VALUE!</v>
      </c>
      <c r="AC53" s="11" t="e">
        <f>'OddsRatio_working_3-way'!X53^(1/3)*SIN('OddsRatio_working_3-way'!Y53/3)</f>
        <v>#VALUE!</v>
      </c>
      <c r="AD53" s="11" t="e">
        <f>'OddsRatio_working_3-way'!X53^(1/3)*SIN(('OddsRatio_working_3-way'!Y53+2*PI())/3)</f>
        <v>#VALUE!</v>
      </c>
      <c r="AE53" s="11" t="e">
        <f>'OddsRatio_working_3-way'!X53^(1/3)*SIN(('OddsRatio_working_3-way'!Y53+4*PI())/3)</f>
        <v>#VALUE!</v>
      </c>
      <c r="AF53" s="11" t="e">
        <f>-'OddsRatio_working_3-way'!U53/(3*'OddsRatio_working_3-way'!X53^(1/3))*COS(('OddsRatio_working_3-way'!Y53)/3)</f>
        <v>#VALUE!</v>
      </c>
      <c r="AG53" s="11" t="e">
        <f>-'OddsRatio_working_3-way'!U53/(3*'OddsRatio_working_3-way'!X53^(1/3))*COS(('OddsRatio_working_3-way'!Y53+2*PI())/3)</f>
        <v>#VALUE!</v>
      </c>
      <c r="AH53" s="11" t="e">
        <f>-'OddsRatio_working_3-way'!U53/(3*'OddsRatio_working_3-way'!X53^(1/3))*COS(('OddsRatio_working_3-way'!Y53+4*PI())/3)</f>
        <v>#VALUE!</v>
      </c>
      <c r="AI53" s="11" t="e">
        <f>'OddsRatio_working_3-way'!U53/(3*'OddsRatio_working_3-way'!X53^(1/3))*SIN(('OddsRatio_working_3-way'!Y53)/3)</f>
        <v>#VALUE!</v>
      </c>
      <c r="AJ53" s="11" t="e">
        <f>'OddsRatio_working_3-way'!U53/(3*'OddsRatio_working_3-way'!X53^(1/3))*SIN(('OddsRatio_working_3-way'!Y53+2*PI())/3)</f>
        <v>#VALUE!</v>
      </c>
      <c r="AK53" s="11" t="e">
        <f>'OddsRatio_working_3-way'!U53/(3*'OddsRatio_working_3-way'!X53^(1/3))*SIN(('OddsRatio_working_3-way'!Y53+4*PI())/3)</f>
        <v>#VALUE!</v>
      </c>
      <c r="AL53" s="11" t="e">
        <f>'OddsRatio_working_3-way'!Z53+'OddsRatio_working_3-way'!AF53</f>
        <v>#VALUE!</v>
      </c>
      <c r="AM53" s="11" t="e">
        <f>'OddsRatio_working_3-way'!AA53+'OddsRatio_working_3-way'!AG53</f>
        <v>#VALUE!</v>
      </c>
      <c r="AN53" s="11" t="e">
        <f>'OddsRatio_working_3-way'!AB53+'OddsRatio_working_3-way'!AH53</f>
        <v>#VALUE!</v>
      </c>
      <c r="AO53" s="11" t="e">
        <f>'OddsRatio_working_3-way'!AC53+'OddsRatio_working_3-way'!AI53</f>
        <v>#VALUE!</v>
      </c>
      <c r="AP53" s="11" t="e">
        <f>'OddsRatio_working_3-way'!AD53+'OddsRatio_working_3-way'!AJ53</f>
        <v>#VALUE!</v>
      </c>
      <c r="AQ53" s="11" t="e">
        <f>'OddsRatio_working_3-way'!AE53+'OddsRatio_working_3-way'!AK53</f>
        <v>#VALUE!</v>
      </c>
      <c r="AR53" s="10" t="str">
        <f>IF(A53="","",IF(('OddsRatio_working_3-way'!X53=0),IF(Q53&gt;0,-Q53^(1/3),(-Q53)^(1/3)),'OddsRatio_working_3-way'!AL53-'OddsRatio_working_3-way'!R53/3))</f>
        <v/>
      </c>
      <c r="AS53" s="11" t="e">
        <f>IF(('OddsRatio_working_3-way'!X53=0),IF(Q53&gt;0,-Q53^(1/3),(-Q53)^(1/3)),'OddsRatio_working_3-way'!AM53-'OddsRatio_working_3-way'!R53/3)</f>
        <v>#VALUE!</v>
      </c>
      <c r="AT53" s="11" t="e">
        <f>IF(('OddsRatio_working_3-way'!X53=0),IF(Q53&gt;0,-Q53^(1/3),(-Q53)^(1/3)),'OddsRatio_working_3-way'!AN53-'OddsRatio_working_3-way'!R53/3)</f>
        <v>#VALUE!</v>
      </c>
      <c r="AU53" s="11" t="e">
        <f>IF(('OddsRatio_working_3-way'!X53=0),0,'OddsRatio_working_3-way'!AO53)</f>
        <v>#VALUE!</v>
      </c>
      <c r="AV53" s="11" t="e">
        <f>IF(('OddsRatio_working_3-way'!X53=0),0,'OddsRatio_working_3-way'!AP53)</f>
        <v>#VALUE!</v>
      </c>
      <c r="AW53" s="11" t="e">
        <f>IF(('OddsRatio_working_3-way'!X53=0),0,'OddsRatio_working_3-way'!AQ53)</f>
        <v>#VALUE!</v>
      </c>
    </row>
    <row r="54" spans="1:4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9" t="e">
        <f t="shared" si="13"/>
        <v>#VALUE!</v>
      </c>
      <c r="E54" s="9" t="e">
        <f t="shared" si="14"/>
        <v>#VALUE!</v>
      </c>
      <c r="F54" s="9" t="e">
        <f t="shared" si="15"/>
        <v>#VALUE!</v>
      </c>
      <c r="G54" s="9" t="str">
        <f t="shared" si="16"/>
        <v/>
      </c>
      <c r="H54" s="9" t="str">
        <f t="shared" si="17"/>
        <v/>
      </c>
      <c r="I54" s="9" t="str">
        <f t="shared" si="18"/>
        <v/>
      </c>
      <c r="J54" s="9" t="str">
        <f t="shared" si="19"/>
        <v/>
      </c>
      <c r="K54" s="11" t="e">
        <f t="shared" si="20"/>
        <v>#VALUE!</v>
      </c>
      <c r="L54" s="11" t="e">
        <f t="shared" si="21"/>
        <v>#VALUE!</v>
      </c>
      <c r="M54" s="11" t="e">
        <f t="shared" si="22"/>
        <v>#VALUE!</v>
      </c>
      <c r="N54" s="11" t="e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#VALUE!</v>
      </c>
      <c r="O54" s="11">
        <f>0</f>
        <v>0</v>
      </c>
      <c r="P54" s="11" t="e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#VALUE!</v>
      </c>
      <c r="Q54" s="11" t="e">
        <f>2*'OddsRatio_working_3-way'!K54*'OddsRatio_working_3-way'!L54*'OddsRatio_working_3-way'!M54</f>
        <v>#VALUE!</v>
      </c>
      <c r="R54" s="11" t="e">
        <f t="shared" si="23"/>
        <v>#VALUE!</v>
      </c>
      <c r="S54" s="11" t="e">
        <f t="shared" si="24"/>
        <v>#VALUE!</v>
      </c>
      <c r="T54" s="11" t="e">
        <f t="shared" si="25"/>
        <v>#VALUE!</v>
      </c>
      <c r="U54" s="11" t="e">
        <f>'OddsRatio_working_3-way'!S54-'OddsRatio_working_3-way'!R54^2/3</f>
        <v>#VALUE!</v>
      </c>
      <c r="V54" s="11" t="e">
        <f>'OddsRatio_working_3-way'!S54*'OddsRatio_working_3-way'!R54/3-2*'OddsRatio_working_3-way'!R54^3/27-'OddsRatio_working_3-way'!T54</f>
        <v>#VALUE!</v>
      </c>
      <c r="W54" s="11" t="e">
        <f>'OddsRatio_working_3-way'!V54^2+4*'OddsRatio_working_3-way'!U54^3/27</f>
        <v>#VALUE!</v>
      </c>
      <c r="X54" s="11" t="e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#VALUE!</v>
      </c>
      <c r="Y54" s="11" t="e">
        <f>IF('OddsRatio_working_3-way'!W54&gt;=0,IF('OddsRatio_working_3-way'!V54+SQRT('OddsRatio_working_3-way'!W54)&gt;0,0,PI()),ACOS('OddsRatio_working_3-way'!V54/(2*'OddsRatio_working_3-way'!X54)))</f>
        <v>#VALUE!</v>
      </c>
      <c r="Z54" s="11" t="e">
        <f>'OddsRatio_working_3-way'!X54^(1/3)*COS('OddsRatio_working_3-way'!Y54/3)</f>
        <v>#VALUE!</v>
      </c>
      <c r="AA54" s="11" t="e">
        <f>'OddsRatio_working_3-way'!X54^(1/3)*COS(('OddsRatio_working_3-way'!Y54+2*PI())/3)</f>
        <v>#VALUE!</v>
      </c>
      <c r="AB54" s="11" t="e">
        <f>'OddsRatio_working_3-way'!X54^(1/3)*COS(('OddsRatio_working_3-way'!Y54+4*PI())/3)</f>
        <v>#VALUE!</v>
      </c>
      <c r="AC54" s="11" t="e">
        <f>'OddsRatio_working_3-way'!X54^(1/3)*SIN('OddsRatio_working_3-way'!Y54/3)</f>
        <v>#VALUE!</v>
      </c>
      <c r="AD54" s="11" t="e">
        <f>'OddsRatio_working_3-way'!X54^(1/3)*SIN(('OddsRatio_working_3-way'!Y54+2*PI())/3)</f>
        <v>#VALUE!</v>
      </c>
      <c r="AE54" s="11" t="e">
        <f>'OddsRatio_working_3-way'!X54^(1/3)*SIN(('OddsRatio_working_3-way'!Y54+4*PI())/3)</f>
        <v>#VALUE!</v>
      </c>
      <c r="AF54" s="11" t="e">
        <f>-'OddsRatio_working_3-way'!U54/(3*'OddsRatio_working_3-way'!X54^(1/3))*COS(('OddsRatio_working_3-way'!Y54)/3)</f>
        <v>#VALUE!</v>
      </c>
      <c r="AG54" s="11" t="e">
        <f>-'OddsRatio_working_3-way'!U54/(3*'OddsRatio_working_3-way'!X54^(1/3))*COS(('OddsRatio_working_3-way'!Y54+2*PI())/3)</f>
        <v>#VALUE!</v>
      </c>
      <c r="AH54" s="11" t="e">
        <f>-'OddsRatio_working_3-way'!U54/(3*'OddsRatio_working_3-way'!X54^(1/3))*COS(('OddsRatio_working_3-way'!Y54+4*PI())/3)</f>
        <v>#VALUE!</v>
      </c>
      <c r="AI54" s="11" t="e">
        <f>'OddsRatio_working_3-way'!U54/(3*'OddsRatio_working_3-way'!X54^(1/3))*SIN(('OddsRatio_working_3-way'!Y54)/3)</f>
        <v>#VALUE!</v>
      </c>
      <c r="AJ54" s="11" t="e">
        <f>'OddsRatio_working_3-way'!U54/(3*'OddsRatio_working_3-way'!X54^(1/3))*SIN(('OddsRatio_working_3-way'!Y54+2*PI())/3)</f>
        <v>#VALUE!</v>
      </c>
      <c r="AK54" s="11" t="e">
        <f>'OddsRatio_working_3-way'!U54/(3*'OddsRatio_working_3-way'!X54^(1/3))*SIN(('OddsRatio_working_3-way'!Y54+4*PI())/3)</f>
        <v>#VALUE!</v>
      </c>
      <c r="AL54" s="11" t="e">
        <f>'OddsRatio_working_3-way'!Z54+'OddsRatio_working_3-way'!AF54</f>
        <v>#VALUE!</v>
      </c>
      <c r="AM54" s="11" t="e">
        <f>'OddsRatio_working_3-way'!AA54+'OddsRatio_working_3-way'!AG54</f>
        <v>#VALUE!</v>
      </c>
      <c r="AN54" s="11" t="e">
        <f>'OddsRatio_working_3-way'!AB54+'OddsRatio_working_3-way'!AH54</f>
        <v>#VALUE!</v>
      </c>
      <c r="AO54" s="11" t="e">
        <f>'OddsRatio_working_3-way'!AC54+'OddsRatio_working_3-way'!AI54</f>
        <v>#VALUE!</v>
      </c>
      <c r="AP54" s="11" t="e">
        <f>'OddsRatio_working_3-way'!AD54+'OddsRatio_working_3-way'!AJ54</f>
        <v>#VALUE!</v>
      </c>
      <c r="AQ54" s="11" t="e">
        <f>'OddsRatio_working_3-way'!AE54+'OddsRatio_working_3-way'!AK54</f>
        <v>#VALUE!</v>
      </c>
      <c r="AR54" s="10" t="str">
        <f>IF(A54="","",IF(('OddsRatio_working_3-way'!X54=0),IF(Q54&gt;0,-Q54^(1/3),(-Q54)^(1/3)),'OddsRatio_working_3-way'!AL54-'OddsRatio_working_3-way'!R54/3))</f>
        <v/>
      </c>
      <c r="AS54" s="11" t="e">
        <f>IF(('OddsRatio_working_3-way'!X54=0),IF(Q54&gt;0,-Q54^(1/3),(-Q54)^(1/3)),'OddsRatio_working_3-way'!AM54-'OddsRatio_working_3-way'!R54/3)</f>
        <v>#VALUE!</v>
      </c>
      <c r="AT54" s="11" t="e">
        <f>IF(('OddsRatio_working_3-way'!X54=0),IF(Q54&gt;0,-Q54^(1/3),(-Q54)^(1/3)),'OddsRatio_working_3-way'!AN54-'OddsRatio_working_3-way'!R54/3)</f>
        <v>#VALUE!</v>
      </c>
      <c r="AU54" s="11" t="e">
        <f>IF(('OddsRatio_working_3-way'!X54=0),0,'OddsRatio_working_3-way'!AO54)</f>
        <v>#VALUE!</v>
      </c>
      <c r="AV54" s="11" t="e">
        <f>IF(('OddsRatio_working_3-way'!X54=0),0,'OddsRatio_working_3-way'!AP54)</f>
        <v>#VALUE!</v>
      </c>
      <c r="AW54" s="11" t="e">
        <f>IF(('OddsRatio_working_3-way'!X54=0),0,'OddsRatio_working_3-way'!AQ54)</f>
        <v>#VALUE!</v>
      </c>
    </row>
    <row r="55" spans="1:4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9" t="e">
        <f t="shared" si="13"/>
        <v>#VALUE!</v>
      </c>
      <c r="E55" s="9" t="e">
        <f t="shared" si="14"/>
        <v>#VALUE!</v>
      </c>
      <c r="F55" s="9" t="e">
        <f t="shared" si="15"/>
        <v>#VALUE!</v>
      </c>
      <c r="G55" s="9" t="str">
        <f t="shared" si="16"/>
        <v/>
      </c>
      <c r="H55" s="9" t="str">
        <f t="shared" si="17"/>
        <v/>
      </c>
      <c r="I55" s="9" t="str">
        <f t="shared" si="18"/>
        <v/>
      </c>
      <c r="J55" s="9" t="str">
        <f t="shared" si="19"/>
        <v/>
      </c>
      <c r="K55" s="11" t="e">
        <f t="shared" si="20"/>
        <v>#VALUE!</v>
      </c>
      <c r="L55" s="11" t="e">
        <f t="shared" si="21"/>
        <v>#VALUE!</v>
      </c>
      <c r="M55" s="11" t="e">
        <f t="shared" si="22"/>
        <v>#VALUE!</v>
      </c>
      <c r="N55" s="11" t="e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#VALUE!</v>
      </c>
      <c r="O55" s="11">
        <f>0</f>
        <v>0</v>
      </c>
      <c r="P55" s="11" t="e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#VALUE!</v>
      </c>
      <c r="Q55" s="11" t="e">
        <f>2*'OddsRatio_working_3-way'!K55*'OddsRatio_working_3-way'!L55*'OddsRatio_working_3-way'!M55</f>
        <v>#VALUE!</v>
      </c>
      <c r="R55" s="11" t="e">
        <f t="shared" si="23"/>
        <v>#VALUE!</v>
      </c>
      <c r="S55" s="11" t="e">
        <f t="shared" si="24"/>
        <v>#VALUE!</v>
      </c>
      <c r="T55" s="11" t="e">
        <f t="shared" si="25"/>
        <v>#VALUE!</v>
      </c>
      <c r="U55" s="11" t="e">
        <f>'OddsRatio_working_3-way'!S55-'OddsRatio_working_3-way'!R55^2/3</f>
        <v>#VALUE!</v>
      </c>
      <c r="V55" s="11" t="e">
        <f>'OddsRatio_working_3-way'!S55*'OddsRatio_working_3-way'!R55/3-2*'OddsRatio_working_3-way'!R55^3/27-'OddsRatio_working_3-way'!T55</f>
        <v>#VALUE!</v>
      </c>
      <c r="W55" s="11" t="e">
        <f>'OddsRatio_working_3-way'!V55^2+4*'OddsRatio_working_3-way'!U55^3/27</f>
        <v>#VALUE!</v>
      </c>
      <c r="X55" s="11" t="e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#VALUE!</v>
      </c>
      <c r="Y55" s="11" t="e">
        <f>IF('OddsRatio_working_3-way'!W55&gt;=0,IF('OddsRatio_working_3-way'!V55+SQRT('OddsRatio_working_3-way'!W55)&gt;0,0,PI()),ACOS('OddsRatio_working_3-way'!V55/(2*'OddsRatio_working_3-way'!X55)))</f>
        <v>#VALUE!</v>
      </c>
      <c r="Z55" s="11" t="e">
        <f>'OddsRatio_working_3-way'!X55^(1/3)*COS('OddsRatio_working_3-way'!Y55/3)</f>
        <v>#VALUE!</v>
      </c>
      <c r="AA55" s="11" t="e">
        <f>'OddsRatio_working_3-way'!X55^(1/3)*COS(('OddsRatio_working_3-way'!Y55+2*PI())/3)</f>
        <v>#VALUE!</v>
      </c>
      <c r="AB55" s="11" t="e">
        <f>'OddsRatio_working_3-way'!X55^(1/3)*COS(('OddsRatio_working_3-way'!Y55+4*PI())/3)</f>
        <v>#VALUE!</v>
      </c>
      <c r="AC55" s="11" t="e">
        <f>'OddsRatio_working_3-way'!X55^(1/3)*SIN('OddsRatio_working_3-way'!Y55/3)</f>
        <v>#VALUE!</v>
      </c>
      <c r="AD55" s="11" t="e">
        <f>'OddsRatio_working_3-way'!X55^(1/3)*SIN(('OddsRatio_working_3-way'!Y55+2*PI())/3)</f>
        <v>#VALUE!</v>
      </c>
      <c r="AE55" s="11" t="e">
        <f>'OddsRatio_working_3-way'!X55^(1/3)*SIN(('OddsRatio_working_3-way'!Y55+4*PI())/3)</f>
        <v>#VALUE!</v>
      </c>
      <c r="AF55" s="11" t="e">
        <f>-'OddsRatio_working_3-way'!U55/(3*'OddsRatio_working_3-way'!X55^(1/3))*COS(('OddsRatio_working_3-way'!Y55)/3)</f>
        <v>#VALUE!</v>
      </c>
      <c r="AG55" s="11" t="e">
        <f>-'OddsRatio_working_3-way'!U55/(3*'OddsRatio_working_3-way'!X55^(1/3))*COS(('OddsRatio_working_3-way'!Y55+2*PI())/3)</f>
        <v>#VALUE!</v>
      </c>
      <c r="AH55" s="11" t="e">
        <f>-'OddsRatio_working_3-way'!U55/(3*'OddsRatio_working_3-way'!X55^(1/3))*COS(('OddsRatio_working_3-way'!Y55+4*PI())/3)</f>
        <v>#VALUE!</v>
      </c>
      <c r="AI55" s="11" t="e">
        <f>'OddsRatio_working_3-way'!U55/(3*'OddsRatio_working_3-way'!X55^(1/3))*SIN(('OddsRatio_working_3-way'!Y55)/3)</f>
        <v>#VALUE!</v>
      </c>
      <c r="AJ55" s="11" t="e">
        <f>'OddsRatio_working_3-way'!U55/(3*'OddsRatio_working_3-way'!X55^(1/3))*SIN(('OddsRatio_working_3-way'!Y55+2*PI())/3)</f>
        <v>#VALUE!</v>
      </c>
      <c r="AK55" s="11" t="e">
        <f>'OddsRatio_working_3-way'!U55/(3*'OddsRatio_working_3-way'!X55^(1/3))*SIN(('OddsRatio_working_3-way'!Y55+4*PI())/3)</f>
        <v>#VALUE!</v>
      </c>
      <c r="AL55" s="11" t="e">
        <f>'OddsRatio_working_3-way'!Z55+'OddsRatio_working_3-way'!AF55</f>
        <v>#VALUE!</v>
      </c>
      <c r="AM55" s="11" t="e">
        <f>'OddsRatio_working_3-way'!AA55+'OddsRatio_working_3-way'!AG55</f>
        <v>#VALUE!</v>
      </c>
      <c r="AN55" s="11" t="e">
        <f>'OddsRatio_working_3-way'!AB55+'OddsRatio_working_3-way'!AH55</f>
        <v>#VALUE!</v>
      </c>
      <c r="AO55" s="11" t="e">
        <f>'OddsRatio_working_3-way'!AC55+'OddsRatio_working_3-way'!AI55</f>
        <v>#VALUE!</v>
      </c>
      <c r="AP55" s="11" t="e">
        <f>'OddsRatio_working_3-way'!AD55+'OddsRatio_working_3-way'!AJ55</f>
        <v>#VALUE!</v>
      </c>
      <c r="AQ55" s="11" t="e">
        <f>'OddsRatio_working_3-way'!AE55+'OddsRatio_working_3-way'!AK55</f>
        <v>#VALUE!</v>
      </c>
      <c r="AR55" s="10" t="str">
        <f>IF(A55="","",IF(('OddsRatio_working_3-way'!X55=0),IF(Q55&gt;0,-Q55^(1/3),(-Q55)^(1/3)),'OddsRatio_working_3-way'!AL55-'OddsRatio_working_3-way'!R55/3))</f>
        <v/>
      </c>
      <c r="AS55" s="11" t="e">
        <f>IF(('OddsRatio_working_3-way'!X55=0),IF(Q55&gt;0,-Q55^(1/3),(-Q55)^(1/3)),'OddsRatio_working_3-way'!AM55-'OddsRatio_working_3-way'!R55/3)</f>
        <v>#VALUE!</v>
      </c>
      <c r="AT55" s="11" t="e">
        <f>IF(('OddsRatio_working_3-way'!X55=0),IF(Q55&gt;0,-Q55^(1/3),(-Q55)^(1/3)),'OddsRatio_working_3-way'!AN55-'OddsRatio_working_3-way'!R55/3)</f>
        <v>#VALUE!</v>
      </c>
      <c r="AU55" s="11" t="e">
        <f>IF(('OddsRatio_working_3-way'!X55=0),0,'OddsRatio_working_3-way'!AO55)</f>
        <v>#VALUE!</v>
      </c>
      <c r="AV55" s="11" t="e">
        <f>IF(('OddsRatio_working_3-way'!X55=0),0,'OddsRatio_working_3-way'!AP55)</f>
        <v>#VALUE!</v>
      </c>
      <c r="AW55" s="11" t="e">
        <f>IF(('OddsRatio_working_3-way'!X55=0),0,'OddsRatio_working_3-way'!AQ55)</f>
        <v>#VALUE!</v>
      </c>
    </row>
    <row r="56" spans="1:4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9" t="e">
        <f t="shared" si="13"/>
        <v>#VALUE!</v>
      </c>
      <c r="E56" s="9" t="e">
        <f t="shared" si="14"/>
        <v>#VALUE!</v>
      </c>
      <c r="F56" s="9" t="e">
        <f t="shared" si="15"/>
        <v>#VALUE!</v>
      </c>
      <c r="G56" s="9" t="str">
        <f t="shared" si="16"/>
        <v/>
      </c>
      <c r="H56" s="9" t="str">
        <f t="shared" si="17"/>
        <v/>
      </c>
      <c r="I56" s="9" t="str">
        <f t="shared" si="18"/>
        <v/>
      </c>
      <c r="J56" s="9" t="str">
        <f t="shared" si="19"/>
        <v/>
      </c>
      <c r="K56" s="11" t="e">
        <f t="shared" si="20"/>
        <v>#VALUE!</v>
      </c>
      <c r="L56" s="11" t="e">
        <f t="shared" si="21"/>
        <v>#VALUE!</v>
      </c>
      <c r="M56" s="11" t="e">
        <f t="shared" si="22"/>
        <v>#VALUE!</v>
      </c>
      <c r="N56" s="11" t="e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#VALUE!</v>
      </c>
      <c r="O56" s="11">
        <f>0</f>
        <v>0</v>
      </c>
      <c r="P56" s="11" t="e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#VALUE!</v>
      </c>
      <c r="Q56" s="11" t="e">
        <f>2*'OddsRatio_working_3-way'!K56*'OddsRatio_working_3-way'!L56*'OddsRatio_working_3-way'!M56</f>
        <v>#VALUE!</v>
      </c>
      <c r="R56" s="11" t="e">
        <f t="shared" si="23"/>
        <v>#VALUE!</v>
      </c>
      <c r="S56" s="11" t="e">
        <f t="shared" si="24"/>
        <v>#VALUE!</v>
      </c>
      <c r="T56" s="11" t="e">
        <f t="shared" si="25"/>
        <v>#VALUE!</v>
      </c>
      <c r="U56" s="11" t="e">
        <f>'OddsRatio_working_3-way'!S56-'OddsRatio_working_3-way'!R56^2/3</f>
        <v>#VALUE!</v>
      </c>
      <c r="V56" s="11" t="e">
        <f>'OddsRatio_working_3-way'!S56*'OddsRatio_working_3-way'!R56/3-2*'OddsRatio_working_3-way'!R56^3/27-'OddsRatio_working_3-way'!T56</f>
        <v>#VALUE!</v>
      </c>
      <c r="W56" s="11" t="e">
        <f>'OddsRatio_working_3-way'!V56^2+4*'OddsRatio_working_3-way'!U56^3/27</f>
        <v>#VALUE!</v>
      </c>
      <c r="X56" s="11" t="e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#VALUE!</v>
      </c>
      <c r="Y56" s="11" t="e">
        <f>IF('OddsRatio_working_3-way'!W56&gt;=0,IF('OddsRatio_working_3-way'!V56+SQRT('OddsRatio_working_3-way'!W56)&gt;0,0,PI()),ACOS('OddsRatio_working_3-way'!V56/(2*'OddsRatio_working_3-way'!X56)))</f>
        <v>#VALUE!</v>
      </c>
      <c r="Z56" s="11" t="e">
        <f>'OddsRatio_working_3-way'!X56^(1/3)*COS('OddsRatio_working_3-way'!Y56/3)</f>
        <v>#VALUE!</v>
      </c>
      <c r="AA56" s="11" t="e">
        <f>'OddsRatio_working_3-way'!X56^(1/3)*COS(('OddsRatio_working_3-way'!Y56+2*PI())/3)</f>
        <v>#VALUE!</v>
      </c>
      <c r="AB56" s="11" t="e">
        <f>'OddsRatio_working_3-way'!X56^(1/3)*COS(('OddsRatio_working_3-way'!Y56+4*PI())/3)</f>
        <v>#VALUE!</v>
      </c>
      <c r="AC56" s="11" t="e">
        <f>'OddsRatio_working_3-way'!X56^(1/3)*SIN('OddsRatio_working_3-way'!Y56/3)</f>
        <v>#VALUE!</v>
      </c>
      <c r="AD56" s="11" t="e">
        <f>'OddsRatio_working_3-way'!X56^(1/3)*SIN(('OddsRatio_working_3-way'!Y56+2*PI())/3)</f>
        <v>#VALUE!</v>
      </c>
      <c r="AE56" s="11" t="e">
        <f>'OddsRatio_working_3-way'!X56^(1/3)*SIN(('OddsRatio_working_3-way'!Y56+4*PI())/3)</f>
        <v>#VALUE!</v>
      </c>
      <c r="AF56" s="11" t="e">
        <f>-'OddsRatio_working_3-way'!U56/(3*'OddsRatio_working_3-way'!X56^(1/3))*COS(('OddsRatio_working_3-way'!Y56)/3)</f>
        <v>#VALUE!</v>
      </c>
      <c r="AG56" s="11" t="e">
        <f>-'OddsRatio_working_3-way'!U56/(3*'OddsRatio_working_3-way'!X56^(1/3))*COS(('OddsRatio_working_3-way'!Y56+2*PI())/3)</f>
        <v>#VALUE!</v>
      </c>
      <c r="AH56" s="11" t="e">
        <f>-'OddsRatio_working_3-way'!U56/(3*'OddsRatio_working_3-way'!X56^(1/3))*COS(('OddsRatio_working_3-way'!Y56+4*PI())/3)</f>
        <v>#VALUE!</v>
      </c>
      <c r="AI56" s="11" t="e">
        <f>'OddsRatio_working_3-way'!U56/(3*'OddsRatio_working_3-way'!X56^(1/3))*SIN(('OddsRatio_working_3-way'!Y56)/3)</f>
        <v>#VALUE!</v>
      </c>
      <c r="AJ56" s="11" t="e">
        <f>'OddsRatio_working_3-way'!U56/(3*'OddsRatio_working_3-way'!X56^(1/3))*SIN(('OddsRatio_working_3-way'!Y56+2*PI())/3)</f>
        <v>#VALUE!</v>
      </c>
      <c r="AK56" s="11" t="e">
        <f>'OddsRatio_working_3-way'!U56/(3*'OddsRatio_working_3-way'!X56^(1/3))*SIN(('OddsRatio_working_3-way'!Y56+4*PI())/3)</f>
        <v>#VALUE!</v>
      </c>
      <c r="AL56" s="11" t="e">
        <f>'OddsRatio_working_3-way'!Z56+'OddsRatio_working_3-way'!AF56</f>
        <v>#VALUE!</v>
      </c>
      <c r="AM56" s="11" t="e">
        <f>'OddsRatio_working_3-way'!AA56+'OddsRatio_working_3-way'!AG56</f>
        <v>#VALUE!</v>
      </c>
      <c r="AN56" s="11" t="e">
        <f>'OddsRatio_working_3-way'!AB56+'OddsRatio_working_3-way'!AH56</f>
        <v>#VALUE!</v>
      </c>
      <c r="AO56" s="11" t="e">
        <f>'OddsRatio_working_3-way'!AC56+'OddsRatio_working_3-way'!AI56</f>
        <v>#VALUE!</v>
      </c>
      <c r="AP56" s="11" t="e">
        <f>'OddsRatio_working_3-way'!AD56+'OddsRatio_working_3-way'!AJ56</f>
        <v>#VALUE!</v>
      </c>
      <c r="AQ56" s="11" t="e">
        <f>'OddsRatio_working_3-way'!AE56+'OddsRatio_working_3-way'!AK56</f>
        <v>#VALUE!</v>
      </c>
      <c r="AR56" s="10" t="str">
        <f>IF(A56="","",IF(('OddsRatio_working_3-way'!X56=0),IF(Q56&gt;0,-Q56^(1/3),(-Q56)^(1/3)),'OddsRatio_working_3-way'!AL56-'OddsRatio_working_3-way'!R56/3))</f>
        <v/>
      </c>
      <c r="AS56" s="11" t="e">
        <f>IF(('OddsRatio_working_3-way'!X56=0),IF(Q56&gt;0,-Q56^(1/3),(-Q56)^(1/3)),'OddsRatio_working_3-way'!AM56-'OddsRatio_working_3-way'!R56/3)</f>
        <v>#VALUE!</v>
      </c>
      <c r="AT56" s="11" t="e">
        <f>IF(('OddsRatio_working_3-way'!X56=0),IF(Q56&gt;0,-Q56^(1/3),(-Q56)^(1/3)),'OddsRatio_working_3-way'!AN56-'OddsRatio_working_3-way'!R56/3)</f>
        <v>#VALUE!</v>
      </c>
      <c r="AU56" s="11" t="e">
        <f>IF(('OddsRatio_working_3-way'!X56=0),0,'OddsRatio_working_3-way'!AO56)</f>
        <v>#VALUE!</v>
      </c>
      <c r="AV56" s="11" t="e">
        <f>IF(('OddsRatio_working_3-way'!X56=0),0,'OddsRatio_working_3-way'!AP56)</f>
        <v>#VALUE!</v>
      </c>
      <c r="AW56" s="11" t="e">
        <f>IF(('OddsRatio_working_3-way'!X56=0),0,'OddsRatio_working_3-way'!AQ56)</f>
        <v>#VALUE!</v>
      </c>
    </row>
    <row r="57" spans="1:4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9" t="e">
        <f t="shared" si="13"/>
        <v>#VALUE!</v>
      </c>
      <c r="E57" s="9" t="e">
        <f t="shared" si="14"/>
        <v>#VALUE!</v>
      </c>
      <c r="F57" s="9" t="e">
        <f t="shared" si="15"/>
        <v>#VALUE!</v>
      </c>
      <c r="G57" s="9" t="str">
        <f t="shared" si="16"/>
        <v/>
      </c>
      <c r="H57" s="9" t="str">
        <f t="shared" si="17"/>
        <v/>
      </c>
      <c r="I57" s="9" t="str">
        <f t="shared" si="18"/>
        <v/>
      </c>
      <c r="J57" s="9" t="str">
        <f t="shared" si="19"/>
        <v/>
      </c>
      <c r="K57" s="11" t="e">
        <f t="shared" si="20"/>
        <v>#VALUE!</v>
      </c>
      <c r="L57" s="11" t="e">
        <f t="shared" si="21"/>
        <v>#VALUE!</v>
      </c>
      <c r="M57" s="11" t="e">
        <f t="shared" si="22"/>
        <v>#VALUE!</v>
      </c>
      <c r="N57" s="11" t="e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#VALUE!</v>
      </c>
      <c r="O57" s="11">
        <f>0</f>
        <v>0</v>
      </c>
      <c r="P57" s="11" t="e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#VALUE!</v>
      </c>
      <c r="Q57" s="11" t="e">
        <f>2*'OddsRatio_working_3-way'!K57*'OddsRatio_working_3-way'!L57*'OddsRatio_working_3-way'!M57</f>
        <v>#VALUE!</v>
      </c>
      <c r="R57" s="11" t="e">
        <f t="shared" si="23"/>
        <v>#VALUE!</v>
      </c>
      <c r="S57" s="11" t="e">
        <f t="shared" si="24"/>
        <v>#VALUE!</v>
      </c>
      <c r="T57" s="11" t="e">
        <f t="shared" si="25"/>
        <v>#VALUE!</v>
      </c>
      <c r="U57" s="11" t="e">
        <f>'OddsRatio_working_3-way'!S57-'OddsRatio_working_3-way'!R57^2/3</f>
        <v>#VALUE!</v>
      </c>
      <c r="V57" s="11" t="e">
        <f>'OddsRatio_working_3-way'!S57*'OddsRatio_working_3-way'!R57/3-2*'OddsRatio_working_3-way'!R57^3/27-'OddsRatio_working_3-way'!T57</f>
        <v>#VALUE!</v>
      </c>
      <c r="W57" s="11" t="e">
        <f>'OddsRatio_working_3-way'!V57^2+4*'OddsRatio_working_3-way'!U57^3/27</f>
        <v>#VALUE!</v>
      </c>
      <c r="X57" s="11" t="e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#VALUE!</v>
      </c>
      <c r="Y57" s="11" t="e">
        <f>IF('OddsRatio_working_3-way'!W57&gt;=0,IF('OddsRatio_working_3-way'!V57+SQRT('OddsRatio_working_3-way'!W57)&gt;0,0,PI()),ACOS('OddsRatio_working_3-way'!V57/(2*'OddsRatio_working_3-way'!X57)))</f>
        <v>#VALUE!</v>
      </c>
      <c r="Z57" s="11" t="e">
        <f>'OddsRatio_working_3-way'!X57^(1/3)*COS('OddsRatio_working_3-way'!Y57/3)</f>
        <v>#VALUE!</v>
      </c>
      <c r="AA57" s="11" t="e">
        <f>'OddsRatio_working_3-way'!X57^(1/3)*COS(('OddsRatio_working_3-way'!Y57+2*PI())/3)</f>
        <v>#VALUE!</v>
      </c>
      <c r="AB57" s="11" t="e">
        <f>'OddsRatio_working_3-way'!X57^(1/3)*COS(('OddsRatio_working_3-way'!Y57+4*PI())/3)</f>
        <v>#VALUE!</v>
      </c>
      <c r="AC57" s="11" t="e">
        <f>'OddsRatio_working_3-way'!X57^(1/3)*SIN('OddsRatio_working_3-way'!Y57/3)</f>
        <v>#VALUE!</v>
      </c>
      <c r="AD57" s="11" t="e">
        <f>'OddsRatio_working_3-way'!X57^(1/3)*SIN(('OddsRatio_working_3-way'!Y57+2*PI())/3)</f>
        <v>#VALUE!</v>
      </c>
      <c r="AE57" s="11" t="e">
        <f>'OddsRatio_working_3-way'!X57^(1/3)*SIN(('OddsRatio_working_3-way'!Y57+4*PI())/3)</f>
        <v>#VALUE!</v>
      </c>
      <c r="AF57" s="11" t="e">
        <f>-'OddsRatio_working_3-way'!U57/(3*'OddsRatio_working_3-way'!X57^(1/3))*COS(('OddsRatio_working_3-way'!Y57)/3)</f>
        <v>#VALUE!</v>
      </c>
      <c r="AG57" s="11" t="e">
        <f>-'OddsRatio_working_3-way'!U57/(3*'OddsRatio_working_3-way'!X57^(1/3))*COS(('OddsRatio_working_3-way'!Y57+2*PI())/3)</f>
        <v>#VALUE!</v>
      </c>
      <c r="AH57" s="11" t="e">
        <f>-'OddsRatio_working_3-way'!U57/(3*'OddsRatio_working_3-way'!X57^(1/3))*COS(('OddsRatio_working_3-way'!Y57+4*PI())/3)</f>
        <v>#VALUE!</v>
      </c>
      <c r="AI57" s="11" t="e">
        <f>'OddsRatio_working_3-way'!U57/(3*'OddsRatio_working_3-way'!X57^(1/3))*SIN(('OddsRatio_working_3-way'!Y57)/3)</f>
        <v>#VALUE!</v>
      </c>
      <c r="AJ57" s="11" t="e">
        <f>'OddsRatio_working_3-way'!U57/(3*'OddsRatio_working_3-way'!X57^(1/3))*SIN(('OddsRatio_working_3-way'!Y57+2*PI())/3)</f>
        <v>#VALUE!</v>
      </c>
      <c r="AK57" s="11" t="e">
        <f>'OddsRatio_working_3-way'!U57/(3*'OddsRatio_working_3-way'!X57^(1/3))*SIN(('OddsRatio_working_3-way'!Y57+4*PI())/3)</f>
        <v>#VALUE!</v>
      </c>
      <c r="AL57" s="11" t="e">
        <f>'OddsRatio_working_3-way'!Z57+'OddsRatio_working_3-way'!AF57</f>
        <v>#VALUE!</v>
      </c>
      <c r="AM57" s="11" t="e">
        <f>'OddsRatio_working_3-way'!AA57+'OddsRatio_working_3-way'!AG57</f>
        <v>#VALUE!</v>
      </c>
      <c r="AN57" s="11" t="e">
        <f>'OddsRatio_working_3-way'!AB57+'OddsRatio_working_3-way'!AH57</f>
        <v>#VALUE!</v>
      </c>
      <c r="AO57" s="11" t="e">
        <f>'OddsRatio_working_3-way'!AC57+'OddsRatio_working_3-way'!AI57</f>
        <v>#VALUE!</v>
      </c>
      <c r="AP57" s="11" t="e">
        <f>'OddsRatio_working_3-way'!AD57+'OddsRatio_working_3-way'!AJ57</f>
        <v>#VALUE!</v>
      </c>
      <c r="AQ57" s="11" t="e">
        <f>'OddsRatio_working_3-way'!AE57+'OddsRatio_working_3-way'!AK57</f>
        <v>#VALUE!</v>
      </c>
      <c r="AR57" s="10" t="str">
        <f>IF(A57="","",IF(('OddsRatio_working_3-way'!X57=0),IF(Q57&gt;0,-Q57^(1/3),(-Q57)^(1/3)),'OddsRatio_working_3-way'!AL57-'OddsRatio_working_3-way'!R57/3))</f>
        <v/>
      </c>
      <c r="AS57" s="11" t="e">
        <f>IF(('OddsRatio_working_3-way'!X57=0),IF(Q57&gt;0,-Q57^(1/3),(-Q57)^(1/3)),'OddsRatio_working_3-way'!AM57-'OddsRatio_working_3-way'!R57/3)</f>
        <v>#VALUE!</v>
      </c>
      <c r="AT57" s="11" t="e">
        <f>IF(('OddsRatio_working_3-way'!X57=0),IF(Q57&gt;0,-Q57^(1/3),(-Q57)^(1/3)),'OddsRatio_working_3-way'!AN57-'OddsRatio_working_3-way'!R57/3)</f>
        <v>#VALUE!</v>
      </c>
      <c r="AU57" s="11" t="e">
        <f>IF(('OddsRatio_working_3-way'!X57=0),0,'OddsRatio_working_3-way'!AO57)</f>
        <v>#VALUE!</v>
      </c>
      <c r="AV57" s="11" t="e">
        <f>IF(('OddsRatio_working_3-way'!X57=0),0,'OddsRatio_working_3-way'!AP57)</f>
        <v>#VALUE!</v>
      </c>
      <c r="AW57" s="11" t="e">
        <f>IF(('OddsRatio_working_3-way'!X57=0),0,'OddsRatio_working_3-way'!AQ57)</f>
        <v>#VALUE!</v>
      </c>
    </row>
    <row r="58" spans="1:4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9" t="e">
        <f t="shared" si="13"/>
        <v>#VALUE!</v>
      </c>
      <c r="E58" s="9" t="e">
        <f t="shared" si="14"/>
        <v>#VALUE!</v>
      </c>
      <c r="F58" s="9" t="e">
        <f t="shared" si="15"/>
        <v>#VALUE!</v>
      </c>
      <c r="G58" s="9" t="str">
        <f t="shared" si="16"/>
        <v/>
      </c>
      <c r="H58" s="9" t="str">
        <f t="shared" si="17"/>
        <v/>
      </c>
      <c r="I58" s="9" t="str">
        <f t="shared" si="18"/>
        <v/>
      </c>
      <c r="J58" s="9" t="str">
        <f t="shared" si="19"/>
        <v/>
      </c>
      <c r="K58" s="11" t="e">
        <f t="shared" si="20"/>
        <v>#VALUE!</v>
      </c>
      <c r="L58" s="11" t="e">
        <f t="shared" si="21"/>
        <v>#VALUE!</v>
      </c>
      <c r="M58" s="11" t="e">
        <f t="shared" si="22"/>
        <v>#VALUE!</v>
      </c>
      <c r="N58" s="11" t="e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#VALUE!</v>
      </c>
      <c r="O58" s="11">
        <f>0</f>
        <v>0</v>
      </c>
      <c r="P58" s="11" t="e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#VALUE!</v>
      </c>
      <c r="Q58" s="11" t="e">
        <f>2*'OddsRatio_working_3-way'!K58*'OddsRatio_working_3-way'!L58*'OddsRatio_working_3-way'!M58</f>
        <v>#VALUE!</v>
      </c>
      <c r="R58" s="11" t="e">
        <f t="shared" si="23"/>
        <v>#VALUE!</v>
      </c>
      <c r="S58" s="11" t="e">
        <f t="shared" si="24"/>
        <v>#VALUE!</v>
      </c>
      <c r="T58" s="11" t="e">
        <f t="shared" si="25"/>
        <v>#VALUE!</v>
      </c>
      <c r="U58" s="11" t="e">
        <f>'OddsRatio_working_3-way'!S58-'OddsRatio_working_3-way'!R58^2/3</f>
        <v>#VALUE!</v>
      </c>
      <c r="V58" s="11" t="e">
        <f>'OddsRatio_working_3-way'!S58*'OddsRatio_working_3-way'!R58/3-2*'OddsRatio_working_3-way'!R58^3/27-'OddsRatio_working_3-way'!T58</f>
        <v>#VALUE!</v>
      </c>
      <c r="W58" s="11" t="e">
        <f>'OddsRatio_working_3-way'!V58^2+4*'OddsRatio_working_3-way'!U58^3/27</f>
        <v>#VALUE!</v>
      </c>
      <c r="X58" s="11" t="e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#VALUE!</v>
      </c>
      <c r="Y58" s="11" t="e">
        <f>IF('OddsRatio_working_3-way'!W58&gt;=0,IF('OddsRatio_working_3-way'!V58+SQRT('OddsRatio_working_3-way'!W58)&gt;0,0,PI()),ACOS('OddsRatio_working_3-way'!V58/(2*'OddsRatio_working_3-way'!X58)))</f>
        <v>#VALUE!</v>
      </c>
      <c r="Z58" s="11" t="e">
        <f>'OddsRatio_working_3-way'!X58^(1/3)*COS('OddsRatio_working_3-way'!Y58/3)</f>
        <v>#VALUE!</v>
      </c>
      <c r="AA58" s="11" t="e">
        <f>'OddsRatio_working_3-way'!X58^(1/3)*COS(('OddsRatio_working_3-way'!Y58+2*PI())/3)</f>
        <v>#VALUE!</v>
      </c>
      <c r="AB58" s="11" t="e">
        <f>'OddsRatio_working_3-way'!X58^(1/3)*COS(('OddsRatio_working_3-way'!Y58+4*PI())/3)</f>
        <v>#VALUE!</v>
      </c>
      <c r="AC58" s="11" t="e">
        <f>'OddsRatio_working_3-way'!X58^(1/3)*SIN('OddsRatio_working_3-way'!Y58/3)</f>
        <v>#VALUE!</v>
      </c>
      <c r="AD58" s="11" t="e">
        <f>'OddsRatio_working_3-way'!X58^(1/3)*SIN(('OddsRatio_working_3-way'!Y58+2*PI())/3)</f>
        <v>#VALUE!</v>
      </c>
      <c r="AE58" s="11" t="e">
        <f>'OddsRatio_working_3-way'!X58^(1/3)*SIN(('OddsRatio_working_3-way'!Y58+4*PI())/3)</f>
        <v>#VALUE!</v>
      </c>
      <c r="AF58" s="11" t="e">
        <f>-'OddsRatio_working_3-way'!U58/(3*'OddsRatio_working_3-way'!X58^(1/3))*COS(('OddsRatio_working_3-way'!Y58)/3)</f>
        <v>#VALUE!</v>
      </c>
      <c r="AG58" s="11" t="e">
        <f>-'OddsRatio_working_3-way'!U58/(3*'OddsRatio_working_3-way'!X58^(1/3))*COS(('OddsRatio_working_3-way'!Y58+2*PI())/3)</f>
        <v>#VALUE!</v>
      </c>
      <c r="AH58" s="11" t="e">
        <f>-'OddsRatio_working_3-way'!U58/(3*'OddsRatio_working_3-way'!X58^(1/3))*COS(('OddsRatio_working_3-way'!Y58+4*PI())/3)</f>
        <v>#VALUE!</v>
      </c>
      <c r="AI58" s="11" t="e">
        <f>'OddsRatio_working_3-way'!U58/(3*'OddsRatio_working_3-way'!X58^(1/3))*SIN(('OddsRatio_working_3-way'!Y58)/3)</f>
        <v>#VALUE!</v>
      </c>
      <c r="AJ58" s="11" t="e">
        <f>'OddsRatio_working_3-way'!U58/(3*'OddsRatio_working_3-way'!X58^(1/3))*SIN(('OddsRatio_working_3-way'!Y58+2*PI())/3)</f>
        <v>#VALUE!</v>
      </c>
      <c r="AK58" s="11" t="e">
        <f>'OddsRatio_working_3-way'!U58/(3*'OddsRatio_working_3-way'!X58^(1/3))*SIN(('OddsRatio_working_3-way'!Y58+4*PI())/3)</f>
        <v>#VALUE!</v>
      </c>
      <c r="AL58" s="11" t="e">
        <f>'OddsRatio_working_3-way'!Z58+'OddsRatio_working_3-way'!AF58</f>
        <v>#VALUE!</v>
      </c>
      <c r="AM58" s="11" t="e">
        <f>'OddsRatio_working_3-way'!AA58+'OddsRatio_working_3-way'!AG58</f>
        <v>#VALUE!</v>
      </c>
      <c r="AN58" s="11" t="e">
        <f>'OddsRatio_working_3-way'!AB58+'OddsRatio_working_3-way'!AH58</f>
        <v>#VALUE!</v>
      </c>
      <c r="AO58" s="11" t="e">
        <f>'OddsRatio_working_3-way'!AC58+'OddsRatio_working_3-way'!AI58</f>
        <v>#VALUE!</v>
      </c>
      <c r="AP58" s="11" t="e">
        <f>'OddsRatio_working_3-way'!AD58+'OddsRatio_working_3-way'!AJ58</f>
        <v>#VALUE!</v>
      </c>
      <c r="AQ58" s="11" t="e">
        <f>'OddsRatio_working_3-way'!AE58+'OddsRatio_working_3-way'!AK58</f>
        <v>#VALUE!</v>
      </c>
      <c r="AR58" s="10" t="str">
        <f>IF(A58="","",IF(('OddsRatio_working_3-way'!X58=0),IF(Q58&gt;0,-Q58^(1/3),(-Q58)^(1/3)),'OddsRatio_working_3-way'!AL58-'OddsRatio_working_3-way'!R58/3))</f>
        <v/>
      </c>
      <c r="AS58" s="11" t="e">
        <f>IF(('OddsRatio_working_3-way'!X58=0),IF(Q58&gt;0,-Q58^(1/3),(-Q58)^(1/3)),'OddsRatio_working_3-way'!AM58-'OddsRatio_working_3-way'!R58/3)</f>
        <v>#VALUE!</v>
      </c>
      <c r="AT58" s="11" t="e">
        <f>IF(('OddsRatio_working_3-way'!X58=0),IF(Q58&gt;0,-Q58^(1/3),(-Q58)^(1/3)),'OddsRatio_working_3-way'!AN58-'OddsRatio_working_3-way'!R58/3)</f>
        <v>#VALUE!</v>
      </c>
      <c r="AU58" s="11" t="e">
        <f>IF(('OddsRatio_working_3-way'!X58=0),0,'OddsRatio_working_3-way'!AO58)</f>
        <v>#VALUE!</v>
      </c>
      <c r="AV58" s="11" t="e">
        <f>IF(('OddsRatio_working_3-way'!X58=0),0,'OddsRatio_working_3-way'!AP58)</f>
        <v>#VALUE!</v>
      </c>
      <c r="AW58" s="11" t="e">
        <f>IF(('OddsRatio_working_3-way'!X58=0),0,'OddsRatio_working_3-way'!AQ58)</f>
        <v>#VALUE!</v>
      </c>
    </row>
    <row r="59" spans="1:4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9" t="e">
        <f t="shared" si="13"/>
        <v>#VALUE!</v>
      </c>
      <c r="E59" s="9" t="e">
        <f t="shared" si="14"/>
        <v>#VALUE!</v>
      </c>
      <c r="F59" s="9" t="e">
        <f t="shared" si="15"/>
        <v>#VALUE!</v>
      </c>
      <c r="G59" s="9" t="str">
        <f t="shared" si="16"/>
        <v/>
      </c>
      <c r="H59" s="9" t="str">
        <f t="shared" si="17"/>
        <v/>
      </c>
      <c r="I59" s="9" t="str">
        <f t="shared" si="18"/>
        <v/>
      </c>
      <c r="J59" s="9" t="str">
        <f t="shared" si="19"/>
        <v/>
      </c>
      <c r="K59" s="11" t="e">
        <f t="shared" si="20"/>
        <v>#VALUE!</v>
      </c>
      <c r="L59" s="11" t="e">
        <f t="shared" si="21"/>
        <v>#VALUE!</v>
      </c>
      <c r="M59" s="11" t="e">
        <f t="shared" si="22"/>
        <v>#VALUE!</v>
      </c>
      <c r="N59" s="11" t="e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#VALUE!</v>
      </c>
      <c r="O59" s="11">
        <f>0</f>
        <v>0</v>
      </c>
      <c r="P59" s="11" t="e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#VALUE!</v>
      </c>
      <c r="Q59" s="11" t="e">
        <f>2*'OddsRatio_working_3-way'!K59*'OddsRatio_working_3-way'!L59*'OddsRatio_working_3-way'!M59</f>
        <v>#VALUE!</v>
      </c>
      <c r="R59" s="11" t="e">
        <f t="shared" si="23"/>
        <v>#VALUE!</v>
      </c>
      <c r="S59" s="11" t="e">
        <f t="shared" si="24"/>
        <v>#VALUE!</v>
      </c>
      <c r="T59" s="11" t="e">
        <f t="shared" si="25"/>
        <v>#VALUE!</v>
      </c>
      <c r="U59" s="11" t="e">
        <f>'OddsRatio_working_3-way'!S59-'OddsRatio_working_3-way'!R59^2/3</f>
        <v>#VALUE!</v>
      </c>
      <c r="V59" s="11" t="e">
        <f>'OddsRatio_working_3-way'!S59*'OddsRatio_working_3-way'!R59/3-2*'OddsRatio_working_3-way'!R59^3/27-'OddsRatio_working_3-way'!T59</f>
        <v>#VALUE!</v>
      </c>
      <c r="W59" s="11" t="e">
        <f>'OddsRatio_working_3-way'!V59^2+4*'OddsRatio_working_3-way'!U59^3/27</f>
        <v>#VALUE!</v>
      </c>
      <c r="X59" s="11" t="e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#VALUE!</v>
      </c>
      <c r="Y59" s="11" t="e">
        <f>IF('OddsRatio_working_3-way'!W59&gt;=0,IF('OddsRatio_working_3-way'!V59+SQRT('OddsRatio_working_3-way'!W59)&gt;0,0,PI()),ACOS('OddsRatio_working_3-way'!V59/(2*'OddsRatio_working_3-way'!X59)))</f>
        <v>#VALUE!</v>
      </c>
      <c r="Z59" s="11" t="e">
        <f>'OddsRatio_working_3-way'!X59^(1/3)*COS('OddsRatio_working_3-way'!Y59/3)</f>
        <v>#VALUE!</v>
      </c>
      <c r="AA59" s="11" t="e">
        <f>'OddsRatio_working_3-way'!X59^(1/3)*COS(('OddsRatio_working_3-way'!Y59+2*PI())/3)</f>
        <v>#VALUE!</v>
      </c>
      <c r="AB59" s="11" t="e">
        <f>'OddsRatio_working_3-way'!X59^(1/3)*COS(('OddsRatio_working_3-way'!Y59+4*PI())/3)</f>
        <v>#VALUE!</v>
      </c>
      <c r="AC59" s="11" t="e">
        <f>'OddsRatio_working_3-way'!X59^(1/3)*SIN('OddsRatio_working_3-way'!Y59/3)</f>
        <v>#VALUE!</v>
      </c>
      <c r="AD59" s="11" t="e">
        <f>'OddsRatio_working_3-way'!X59^(1/3)*SIN(('OddsRatio_working_3-way'!Y59+2*PI())/3)</f>
        <v>#VALUE!</v>
      </c>
      <c r="AE59" s="11" t="e">
        <f>'OddsRatio_working_3-way'!X59^(1/3)*SIN(('OddsRatio_working_3-way'!Y59+4*PI())/3)</f>
        <v>#VALUE!</v>
      </c>
      <c r="AF59" s="11" t="e">
        <f>-'OddsRatio_working_3-way'!U59/(3*'OddsRatio_working_3-way'!X59^(1/3))*COS(('OddsRatio_working_3-way'!Y59)/3)</f>
        <v>#VALUE!</v>
      </c>
      <c r="AG59" s="11" t="e">
        <f>-'OddsRatio_working_3-way'!U59/(3*'OddsRatio_working_3-way'!X59^(1/3))*COS(('OddsRatio_working_3-way'!Y59+2*PI())/3)</f>
        <v>#VALUE!</v>
      </c>
      <c r="AH59" s="11" t="e">
        <f>-'OddsRatio_working_3-way'!U59/(3*'OddsRatio_working_3-way'!X59^(1/3))*COS(('OddsRatio_working_3-way'!Y59+4*PI())/3)</f>
        <v>#VALUE!</v>
      </c>
      <c r="AI59" s="11" t="e">
        <f>'OddsRatio_working_3-way'!U59/(3*'OddsRatio_working_3-way'!X59^(1/3))*SIN(('OddsRatio_working_3-way'!Y59)/3)</f>
        <v>#VALUE!</v>
      </c>
      <c r="AJ59" s="11" t="e">
        <f>'OddsRatio_working_3-way'!U59/(3*'OddsRatio_working_3-way'!X59^(1/3))*SIN(('OddsRatio_working_3-way'!Y59+2*PI())/3)</f>
        <v>#VALUE!</v>
      </c>
      <c r="AK59" s="11" t="e">
        <f>'OddsRatio_working_3-way'!U59/(3*'OddsRatio_working_3-way'!X59^(1/3))*SIN(('OddsRatio_working_3-way'!Y59+4*PI())/3)</f>
        <v>#VALUE!</v>
      </c>
      <c r="AL59" s="11" t="e">
        <f>'OddsRatio_working_3-way'!Z59+'OddsRatio_working_3-way'!AF59</f>
        <v>#VALUE!</v>
      </c>
      <c r="AM59" s="11" t="e">
        <f>'OddsRatio_working_3-way'!AA59+'OddsRatio_working_3-way'!AG59</f>
        <v>#VALUE!</v>
      </c>
      <c r="AN59" s="11" t="e">
        <f>'OddsRatio_working_3-way'!AB59+'OddsRatio_working_3-way'!AH59</f>
        <v>#VALUE!</v>
      </c>
      <c r="AO59" s="11" t="e">
        <f>'OddsRatio_working_3-way'!AC59+'OddsRatio_working_3-way'!AI59</f>
        <v>#VALUE!</v>
      </c>
      <c r="AP59" s="11" t="e">
        <f>'OddsRatio_working_3-way'!AD59+'OddsRatio_working_3-way'!AJ59</f>
        <v>#VALUE!</v>
      </c>
      <c r="AQ59" s="11" t="e">
        <f>'OddsRatio_working_3-way'!AE59+'OddsRatio_working_3-way'!AK59</f>
        <v>#VALUE!</v>
      </c>
      <c r="AR59" s="10" t="str">
        <f>IF(A59="","",IF(('OddsRatio_working_3-way'!X59=0),IF(Q59&gt;0,-Q59^(1/3),(-Q59)^(1/3)),'OddsRatio_working_3-way'!AL59-'OddsRatio_working_3-way'!R59/3))</f>
        <v/>
      </c>
      <c r="AS59" s="11" t="e">
        <f>IF(('OddsRatio_working_3-way'!X59=0),IF(Q59&gt;0,-Q59^(1/3),(-Q59)^(1/3)),'OddsRatio_working_3-way'!AM59-'OddsRatio_working_3-way'!R59/3)</f>
        <v>#VALUE!</v>
      </c>
      <c r="AT59" s="11" t="e">
        <f>IF(('OddsRatio_working_3-way'!X59=0),IF(Q59&gt;0,-Q59^(1/3),(-Q59)^(1/3)),'OddsRatio_working_3-way'!AN59-'OddsRatio_working_3-way'!R59/3)</f>
        <v>#VALUE!</v>
      </c>
      <c r="AU59" s="11" t="e">
        <f>IF(('OddsRatio_working_3-way'!X59=0),0,'OddsRatio_working_3-way'!AO59)</f>
        <v>#VALUE!</v>
      </c>
      <c r="AV59" s="11" t="e">
        <f>IF(('OddsRatio_working_3-way'!X59=0),0,'OddsRatio_working_3-way'!AP59)</f>
        <v>#VALUE!</v>
      </c>
      <c r="AW59" s="11" t="e">
        <f>IF(('OddsRatio_working_3-way'!X59=0),0,'OddsRatio_working_3-way'!AQ59)</f>
        <v>#VALUE!</v>
      </c>
    </row>
    <row r="60" spans="1:4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9" t="e">
        <f t="shared" si="13"/>
        <v>#VALUE!</v>
      </c>
      <c r="E60" s="9" t="e">
        <f t="shared" si="14"/>
        <v>#VALUE!</v>
      </c>
      <c r="F60" s="9" t="e">
        <f t="shared" si="15"/>
        <v>#VALUE!</v>
      </c>
      <c r="G60" s="9" t="str">
        <f t="shared" si="16"/>
        <v/>
      </c>
      <c r="H60" s="9" t="str">
        <f t="shared" si="17"/>
        <v/>
      </c>
      <c r="I60" s="9" t="str">
        <f t="shared" si="18"/>
        <v/>
      </c>
      <c r="J60" s="9" t="str">
        <f t="shared" si="19"/>
        <v/>
      </c>
      <c r="K60" s="11" t="e">
        <f t="shared" si="20"/>
        <v>#VALUE!</v>
      </c>
      <c r="L60" s="11" t="e">
        <f t="shared" si="21"/>
        <v>#VALUE!</v>
      </c>
      <c r="M60" s="11" t="e">
        <f t="shared" si="22"/>
        <v>#VALUE!</v>
      </c>
      <c r="N60" s="11" t="e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#VALUE!</v>
      </c>
      <c r="O60" s="11">
        <f>0</f>
        <v>0</v>
      </c>
      <c r="P60" s="11" t="e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#VALUE!</v>
      </c>
      <c r="Q60" s="11" t="e">
        <f>2*'OddsRatio_working_3-way'!K60*'OddsRatio_working_3-way'!L60*'OddsRatio_working_3-way'!M60</f>
        <v>#VALUE!</v>
      </c>
      <c r="R60" s="11" t="e">
        <f t="shared" si="23"/>
        <v>#VALUE!</v>
      </c>
      <c r="S60" s="11" t="e">
        <f t="shared" si="24"/>
        <v>#VALUE!</v>
      </c>
      <c r="T60" s="11" t="e">
        <f t="shared" si="25"/>
        <v>#VALUE!</v>
      </c>
      <c r="U60" s="11" t="e">
        <f>'OddsRatio_working_3-way'!S60-'OddsRatio_working_3-way'!R60^2/3</f>
        <v>#VALUE!</v>
      </c>
      <c r="V60" s="11" t="e">
        <f>'OddsRatio_working_3-way'!S60*'OddsRatio_working_3-way'!R60/3-2*'OddsRatio_working_3-way'!R60^3/27-'OddsRatio_working_3-way'!T60</f>
        <v>#VALUE!</v>
      </c>
      <c r="W60" s="11" t="e">
        <f>'OddsRatio_working_3-way'!V60^2+4*'OddsRatio_working_3-way'!U60^3/27</f>
        <v>#VALUE!</v>
      </c>
      <c r="X60" s="11" t="e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#VALUE!</v>
      </c>
      <c r="Y60" s="11" t="e">
        <f>IF('OddsRatio_working_3-way'!W60&gt;=0,IF('OddsRatio_working_3-way'!V60+SQRT('OddsRatio_working_3-way'!W60)&gt;0,0,PI()),ACOS('OddsRatio_working_3-way'!V60/(2*'OddsRatio_working_3-way'!X60)))</f>
        <v>#VALUE!</v>
      </c>
      <c r="Z60" s="11" t="e">
        <f>'OddsRatio_working_3-way'!X60^(1/3)*COS('OddsRatio_working_3-way'!Y60/3)</f>
        <v>#VALUE!</v>
      </c>
      <c r="AA60" s="11" t="e">
        <f>'OddsRatio_working_3-way'!X60^(1/3)*COS(('OddsRatio_working_3-way'!Y60+2*PI())/3)</f>
        <v>#VALUE!</v>
      </c>
      <c r="AB60" s="11" t="e">
        <f>'OddsRatio_working_3-way'!X60^(1/3)*COS(('OddsRatio_working_3-way'!Y60+4*PI())/3)</f>
        <v>#VALUE!</v>
      </c>
      <c r="AC60" s="11" t="e">
        <f>'OddsRatio_working_3-way'!X60^(1/3)*SIN('OddsRatio_working_3-way'!Y60/3)</f>
        <v>#VALUE!</v>
      </c>
      <c r="AD60" s="11" t="e">
        <f>'OddsRatio_working_3-way'!X60^(1/3)*SIN(('OddsRatio_working_3-way'!Y60+2*PI())/3)</f>
        <v>#VALUE!</v>
      </c>
      <c r="AE60" s="11" t="e">
        <f>'OddsRatio_working_3-way'!X60^(1/3)*SIN(('OddsRatio_working_3-way'!Y60+4*PI())/3)</f>
        <v>#VALUE!</v>
      </c>
      <c r="AF60" s="11" t="e">
        <f>-'OddsRatio_working_3-way'!U60/(3*'OddsRatio_working_3-way'!X60^(1/3))*COS(('OddsRatio_working_3-way'!Y60)/3)</f>
        <v>#VALUE!</v>
      </c>
      <c r="AG60" s="11" t="e">
        <f>-'OddsRatio_working_3-way'!U60/(3*'OddsRatio_working_3-way'!X60^(1/3))*COS(('OddsRatio_working_3-way'!Y60+2*PI())/3)</f>
        <v>#VALUE!</v>
      </c>
      <c r="AH60" s="11" t="e">
        <f>-'OddsRatio_working_3-way'!U60/(3*'OddsRatio_working_3-way'!X60^(1/3))*COS(('OddsRatio_working_3-way'!Y60+4*PI())/3)</f>
        <v>#VALUE!</v>
      </c>
      <c r="AI60" s="11" t="e">
        <f>'OddsRatio_working_3-way'!U60/(3*'OddsRatio_working_3-way'!X60^(1/3))*SIN(('OddsRatio_working_3-way'!Y60)/3)</f>
        <v>#VALUE!</v>
      </c>
      <c r="AJ60" s="11" t="e">
        <f>'OddsRatio_working_3-way'!U60/(3*'OddsRatio_working_3-way'!X60^(1/3))*SIN(('OddsRatio_working_3-way'!Y60+2*PI())/3)</f>
        <v>#VALUE!</v>
      </c>
      <c r="AK60" s="11" t="e">
        <f>'OddsRatio_working_3-way'!U60/(3*'OddsRatio_working_3-way'!X60^(1/3))*SIN(('OddsRatio_working_3-way'!Y60+4*PI())/3)</f>
        <v>#VALUE!</v>
      </c>
      <c r="AL60" s="11" t="e">
        <f>'OddsRatio_working_3-way'!Z60+'OddsRatio_working_3-way'!AF60</f>
        <v>#VALUE!</v>
      </c>
      <c r="AM60" s="11" t="e">
        <f>'OddsRatio_working_3-way'!AA60+'OddsRatio_working_3-way'!AG60</f>
        <v>#VALUE!</v>
      </c>
      <c r="AN60" s="11" t="e">
        <f>'OddsRatio_working_3-way'!AB60+'OddsRatio_working_3-way'!AH60</f>
        <v>#VALUE!</v>
      </c>
      <c r="AO60" s="11" t="e">
        <f>'OddsRatio_working_3-way'!AC60+'OddsRatio_working_3-way'!AI60</f>
        <v>#VALUE!</v>
      </c>
      <c r="AP60" s="11" t="e">
        <f>'OddsRatio_working_3-way'!AD60+'OddsRatio_working_3-way'!AJ60</f>
        <v>#VALUE!</v>
      </c>
      <c r="AQ60" s="11" t="e">
        <f>'OddsRatio_working_3-way'!AE60+'OddsRatio_working_3-way'!AK60</f>
        <v>#VALUE!</v>
      </c>
      <c r="AR60" s="10" t="str">
        <f>IF(A60="","",IF(('OddsRatio_working_3-way'!X60=0),IF(Q60&gt;0,-Q60^(1/3),(-Q60)^(1/3)),'OddsRatio_working_3-way'!AL60-'OddsRatio_working_3-way'!R60/3))</f>
        <v/>
      </c>
      <c r="AS60" s="11" t="e">
        <f>IF(('OddsRatio_working_3-way'!X60=0),IF(Q60&gt;0,-Q60^(1/3),(-Q60)^(1/3)),'OddsRatio_working_3-way'!AM60-'OddsRatio_working_3-way'!R60/3)</f>
        <v>#VALUE!</v>
      </c>
      <c r="AT60" s="11" t="e">
        <f>IF(('OddsRatio_working_3-way'!X60=0),IF(Q60&gt;0,-Q60^(1/3),(-Q60)^(1/3)),'OddsRatio_working_3-way'!AN60-'OddsRatio_working_3-way'!R60/3)</f>
        <v>#VALUE!</v>
      </c>
      <c r="AU60" s="11" t="e">
        <f>IF(('OddsRatio_working_3-way'!X60=0),0,'OddsRatio_working_3-way'!AO60)</f>
        <v>#VALUE!</v>
      </c>
      <c r="AV60" s="11" t="e">
        <f>IF(('OddsRatio_working_3-way'!X60=0),0,'OddsRatio_working_3-way'!AP60)</f>
        <v>#VALUE!</v>
      </c>
      <c r="AW60" s="11" t="e">
        <f>IF(('OddsRatio_working_3-way'!X60=0),0,'OddsRatio_working_3-way'!AQ60)</f>
        <v>#VALUE!</v>
      </c>
    </row>
    <row r="61" spans="1:4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9" t="e">
        <f t="shared" si="13"/>
        <v>#VALUE!</v>
      </c>
      <c r="E61" s="9" t="e">
        <f t="shared" si="14"/>
        <v>#VALUE!</v>
      </c>
      <c r="F61" s="9" t="e">
        <f t="shared" si="15"/>
        <v>#VALUE!</v>
      </c>
      <c r="G61" s="9" t="str">
        <f t="shared" si="16"/>
        <v/>
      </c>
      <c r="H61" s="9" t="str">
        <f t="shared" si="17"/>
        <v/>
      </c>
      <c r="I61" s="9" t="str">
        <f t="shared" si="18"/>
        <v/>
      </c>
      <c r="J61" s="9" t="str">
        <f t="shared" si="19"/>
        <v/>
      </c>
      <c r="K61" s="11" t="e">
        <f t="shared" si="20"/>
        <v>#VALUE!</v>
      </c>
      <c r="L61" s="11" t="e">
        <f t="shared" si="21"/>
        <v>#VALUE!</v>
      </c>
      <c r="M61" s="11" t="e">
        <f t="shared" si="22"/>
        <v>#VALUE!</v>
      </c>
      <c r="N61" s="11" t="e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#VALUE!</v>
      </c>
      <c r="O61" s="11">
        <f>0</f>
        <v>0</v>
      </c>
      <c r="P61" s="11" t="e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#VALUE!</v>
      </c>
      <c r="Q61" s="11" t="e">
        <f>2*'OddsRatio_working_3-way'!K61*'OddsRatio_working_3-way'!L61*'OddsRatio_working_3-way'!M61</f>
        <v>#VALUE!</v>
      </c>
      <c r="R61" s="11" t="e">
        <f t="shared" si="23"/>
        <v>#VALUE!</v>
      </c>
      <c r="S61" s="11" t="e">
        <f t="shared" si="24"/>
        <v>#VALUE!</v>
      </c>
      <c r="T61" s="11" t="e">
        <f t="shared" si="25"/>
        <v>#VALUE!</v>
      </c>
      <c r="U61" s="11" t="e">
        <f>'OddsRatio_working_3-way'!S61-'OddsRatio_working_3-way'!R61^2/3</f>
        <v>#VALUE!</v>
      </c>
      <c r="V61" s="11" t="e">
        <f>'OddsRatio_working_3-way'!S61*'OddsRatio_working_3-way'!R61/3-2*'OddsRatio_working_3-way'!R61^3/27-'OddsRatio_working_3-way'!T61</f>
        <v>#VALUE!</v>
      </c>
      <c r="W61" s="11" t="e">
        <f>'OddsRatio_working_3-way'!V61^2+4*'OddsRatio_working_3-way'!U61^3/27</f>
        <v>#VALUE!</v>
      </c>
      <c r="X61" s="11" t="e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#VALUE!</v>
      </c>
      <c r="Y61" s="11" t="e">
        <f>IF('OddsRatio_working_3-way'!W61&gt;=0,IF('OddsRatio_working_3-way'!V61+SQRT('OddsRatio_working_3-way'!W61)&gt;0,0,PI()),ACOS('OddsRatio_working_3-way'!V61/(2*'OddsRatio_working_3-way'!X61)))</f>
        <v>#VALUE!</v>
      </c>
      <c r="Z61" s="11" t="e">
        <f>'OddsRatio_working_3-way'!X61^(1/3)*COS('OddsRatio_working_3-way'!Y61/3)</f>
        <v>#VALUE!</v>
      </c>
      <c r="AA61" s="11" t="e">
        <f>'OddsRatio_working_3-way'!X61^(1/3)*COS(('OddsRatio_working_3-way'!Y61+2*PI())/3)</f>
        <v>#VALUE!</v>
      </c>
      <c r="AB61" s="11" t="e">
        <f>'OddsRatio_working_3-way'!X61^(1/3)*COS(('OddsRatio_working_3-way'!Y61+4*PI())/3)</f>
        <v>#VALUE!</v>
      </c>
      <c r="AC61" s="11" t="e">
        <f>'OddsRatio_working_3-way'!X61^(1/3)*SIN('OddsRatio_working_3-way'!Y61/3)</f>
        <v>#VALUE!</v>
      </c>
      <c r="AD61" s="11" t="e">
        <f>'OddsRatio_working_3-way'!X61^(1/3)*SIN(('OddsRatio_working_3-way'!Y61+2*PI())/3)</f>
        <v>#VALUE!</v>
      </c>
      <c r="AE61" s="11" t="e">
        <f>'OddsRatio_working_3-way'!X61^(1/3)*SIN(('OddsRatio_working_3-way'!Y61+4*PI())/3)</f>
        <v>#VALUE!</v>
      </c>
      <c r="AF61" s="11" t="e">
        <f>-'OddsRatio_working_3-way'!U61/(3*'OddsRatio_working_3-way'!X61^(1/3))*COS(('OddsRatio_working_3-way'!Y61)/3)</f>
        <v>#VALUE!</v>
      </c>
      <c r="AG61" s="11" t="e">
        <f>-'OddsRatio_working_3-way'!U61/(3*'OddsRatio_working_3-way'!X61^(1/3))*COS(('OddsRatio_working_3-way'!Y61+2*PI())/3)</f>
        <v>#VALUE!</v>
      </c>
      <c r="AH61" s="11" t="e">
        <f>-'OddsRatio_working_3-way'!U61/(3*'OddsRatio_working_3-way'!X61^(1/3))*COS(('OddsRatio_working_3-way'!Y61+4*PI())/3)</f>
        <v>#VALUE!</v>
      </c>
      <c r="AI61" s="11" t="e">
        <f>'OddsRatio_working_3-way'!U61/(3*'OddsRatio_working_3-way'!X61^(1/3))*SIN(('OddsRatio_working_3-way'!Y61)/3)</f>
        <v>#VALUE!</v>
      </c>
      <c r="AJ61" s="11" t="e">
        <f>'OddsRatio_working_3-way'!U61/(3*'OddsRatio_working_3-way'!X61^(1/3))*SIN(('OddsRatio_working_3-way'!Y61+2*PI())/3)</f>
        <v>#VALUE!</v>
      </c>
      <c r="AK61" s="11" t="e">
        <f>'OddsRatio_working_3-way'!U61/(3*'OddsRatio_working_3-way'!X61^(1/3))*SIN(('OddsRatio_working_3-way'!Y61+4*PI())/3)</f>
        <v>#VALUE!</v>
      </c>
      <c r="AL61" s="11" t="e">
        <f>'OddsRatio_working_3-way'!Z61+'OddsRatio_working_3-way'!AF61</f>
        <v>#VALUE!</v>
      </c>
      <c r="AM61" s="11" t="e">
        <f>'OddsRatio_working_3-way'!AA61+'OddsRatio_working_3-way'!AG61</f>
        <v>#VALUE!</v>
      </c>
      <c r="AN61" s="11" t="e">
        <f>'OddsRatio_working_3-way'!AB61+'OddsRatio_working_3-way'!AH61</f>
        <v>#VALUE!</v>
      </c>
      <c r="AO61" s="11" t="e">
        <f>'OddsRatio_working_3-way'!AC61+'OddsRatio_working_3-way'!AI61</f>
        <v>#VALUE!</v>
      </c>
      <c r="AP61" s="11" t="e">
        <f>'OddsRatio_working_3-way'!AD61+'OddsRatio_working_3-way'!AJ61</f>
        <v>#VALUE!</v>
      </c>
      <c r="AQ61" s="11" t="e">
        <f>'OddsRatio_working_3-way'!AE61+'OddsRatio_working_3-way'!AK61</f>
        <v>#VALUE!</v>
      </c>
      <c r="AR61" s="10" t="str">
        <f>IF(A61="","",IF(('OddsRatio_working_3-way'!X61=0),IF(Q61&gt;0,-Q61^(1/3),(-Q61)^(1/3)),'OddsRatio_working_3-way'!AL61-'OddsRatio_working_3-way'!R61/3))</f>
        <v/>
      </c>
      <c r="AS61" s="11" t="e">
        <f>IF(('OddsRatio_working_3-way'!X61=0),IF(Q61&gt;0,-Q61^(1/3),(-Q61)^(1/3)),'OddsRatio_working_3-way'!AM61-'OddsRatio_working_3-way'!R61/3)</f>
        <v>#VALUE!</v>
      </c>
      <c r="AT61" s="11" t="e">
        <f>IF(('OddsRatio_working_3-way'!X61=0),IF(Q61&gt;0,-Q61^(1/3),(-Q61)^(1/3)),'OddsRatio_working_3-way'!AN61-'OddsRatio_working_3-way'!R61/3)</f>
        <v>#VALUE!</v>
      </c>
      <c r="AU61" s="11" t="e">
        <f>IF(('OddsRatio_working_3-way'!X61=0),0,'OddsRatio_working_3-way'!AO61)</f>
        <v>#VALUE!</v>
      </c>
      <c r="AV61" s="11" t="e">
        <f>IF(('OddsRatio_working_3-way'!X61=0),0,'OddsRatio_working_3-way'!AP61)</f>
        <v>#VALUE!</v>
      </c>
      <c r="AW61" s="11" t="e">
        <f>IF(('OddsRatio_working_3-way'!X61=0),0,'OddsRatio_working_3-way'!AQ61)</f>
        <v>#VALUE!</v>
      </c>
    </row>
    <row r="62" spans="1:4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9" t="e">
        <f t="shared" si="13"/>
        <v>#VALUE!</v>
      </c>
      <c r="E62" s="9" t="e">
        <f t="shared" si="14"/>
        <v>#VALUE!</v>
      </c>
      <c r="F62" s="9" t="e">
        <f t="shared" si="15"/>
        <v>#VALUE!</v>
      </c>
      <c r="G62" s="9" t="str">
        <f t="shared" si="16"/>
        <v/>
      </c>
      <c r="H62" s="9" t="str">
        <f t="shared" si="17"/>
        <v/>
      </c>
      <c r="I62" s="9" t="str">
        <f t="shared" si="18"/>
        <v/>
      </c>
      <c r="J62" s="9" t="str">
        <f t="shared" si="19"/>
        <v/>
      </c>
      <c r="K62" s="11" t="e">
        <f t="shared" si="20"/>
        <v>#VALUE!</v>
      </c>
      <c r="L62" s="11" t="e">
        <f t="shared" si="21"/>
        <v>#VALUE!</v>
      </c>
      <c r="M62" s="11" t="e">
        <f t="shared" si="22"/>
        <v>#VALUE!</v>
      </c>
      <c r="N62" s="11" t="e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#VALUE!</v>
      </c>
      <c r="O62" s="11">
        <f>0</f>
        <v>0</v>
      </c>
      <c r="P62" s="11" t="e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#VALUE!</v>
      </c>
      <c r="Q62" s="11" t="e">
        <f>2*'OddsRatio_working_3-way'!K62*'OddsRatio_working_3-way'!L62*'OddsRatio_working_3-way'!M62</f>
        <v>#VALUE!</v>
      </c>
      <c r="R62" s="11" t="e">
        <f t="shared" si="23"/>
        <v>#VALUE!</v>
      </c>
      <c r="S62" s="11" t="e">
        <f t="shared" si="24"/>
        <v>#VALUE!</v>
      </c>
      <c r="T62" s="11" t="e">
        <f t="shared" si="25"/>
        <v>#VALUE!</v>
      </c>
      <c r="U62" s="11" t="e">
        <f>'OddsRatio_working_3-way'!S62-'OddsRatio_working_3-way'!R62^2/3</f>
        <v>#VALUE!</v>
      </c>
      <c r="V62" s="11" t="e">
        <f>'OddsRatio_working_3-way'!S62*'OddsRatio_working_3-way'!R62/3-2*'OddsRatio_working_3-way'!R62^3/27-'OddsRatio_working_3-way'!T62</f>
        <v>#VALUE!</v>
      </c>
      <c r="W62" s="11" t="e">
        <f>'OddsRatio_working_3-way'!V62^2+4*'OddsRatio_working_3-way'!U62^3/27</f>
        <v>#VALUE!</v>
      </c>
      <c r="X62" s="11" t="e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#VALUE!</v>
      </c>
      <c r="Y62" s="11" t="e">
        <f>IF('OddsRatio_working_3-way'!W62&gt;=0,IF('OddsRatio_working_3-way'!V62+SQRT('OddsRatio_working_3-way'!W62)&gt;0,0,PI()),ACOS('OddsRatio_working_3-way'!V62/(2*'OddsRatio_working_3-way'!X62)))</f>
        <v>#VALUE!</v>
      </c>
      <c r="Z62" s="11" t="e">
        <f>'OddsRatio_working_3-way'!X62^(1/3)*COS('OddsRatio_working_3-way'!Y62/3)</f>
        <v>#VALUE!</v>
      </c>
      <c r="AA62" s="11" t="e">
        <f>'OddsRatio_working_3-way'!X62^(1/3)*COS(('OddsRatio_working_3-way'!Y62+2*PI())/3)</f>
        <v>#VALUE!</v>
      </c>
      <c r="AB62" s="11" t="e">
        <f>'OddsRatio_working_3-way'!X62^(1/3)*COS(('OddsRatio_working_3-way'!Y62+4*PI())/3)</f>
        <v>#VALUE!</v>
      </c>
      <c r="AC62" s="11" t="e">
        <f>'OddsRatio_working_3-way'!X62^(1/3)*SIN('OddsRatio_working_3-way'!Y62/3)</f>
        <v>#VALUE!</v>
      </c>
      <c r="AD62" s="11" t="e">
        <f>'OddsRatio_working_3-way'!X62^(1/3)*SIN(('OddsRatio_working_3-way'!Y62+2*PI())/3)</f>
        <v>#VALUE!</v>
      </c>
      <c r="AE62" s="11" t="e">
        <f>'OddsRatio_working_3-way'!X62^(1/3)*SIN(('OddsRatio_working_3-way'!Y62+4*PI())/3)</f>
        <v>#VALUE!</v>
      </c>
      <c r="AF62" s="11" t="e">
        <f>-'OddsRatio_working_3-way'!U62/(3*'OddsRatio_working_3-way'!X62^(1/3))*COS(('OddsRatio_working_3-way'!Y62)/3)</f>
        <v>#VALUE!</v>
      </c>
      <c r="AG62" s="11" t="e">
        <f>-'OddsRatio_working_3-way'!U62/(3*'OddsRatio_working_3-way'!X62^(1/3))*COS(('OddsRatio_working_3-way'!Y62+2*PI())/3)</f>
        <v>#VALUE!</v>
      </c>
      <c r="AH62" s="11" t="e">
        <f>-'OddsRatio_working_3-way'!U62/(3*'OddsRatio_working_3-way'!X62^(1/3))*COS(('OddsRatio_working_3-way'!Y62+4*PI())/3)</f>
        <v>#VALUE!</v>
      </c>
      <c r="AI62" s="11" t="e">
        <f>'OddsRatio_working_3-way'!U62/(3*'OddsRatio_working_3-way'!X62^(1/3))*SIN(('OddsRatio_working_3-way'!Y62)/3)</f>
        <v>#VALUE!</v>
      </c>
      <c r="AJ62" s="11" t="e">
        <f>'OddsRatio_working_3-way'!U62/(3*'OddsRatio_working_3-way'!X62^(1/3))*SIN(('OddsRatio_working_3-way'!Y62+2*PI())/3)</f>
        <v>#VALUE!</v>
      </c>
      <c r="AK62" s="11" t="e">
        <f>'OddsRatio_working_3-way'!U62/(3*'OddsRatio_working_3-way'!X62^(1/3))*SIN(('OddsRatio_working_3-way'!Y62+4*PI())/3)</f>
        <v>#VALUE!</v>
      </c>
      <c r="AL62" s="11" t="e">
        <f>'OddsRatio_working_3-way'!Z62+'OddsRatio_working_3-way'!AF62</f>
        <v>#VALUE!</v>
      </c>
      <c r="AM62" s="11" t="e">
        <f>'OddsRatio_working_3-way'!AA62+'OddsRatio_working_3-way'!AG62</f>
        <v>#VALUE!</v>
      </c>
      <c r="AN62" s="11" t="e">
        <f>'OddsRatio_working_3-way'!AB62+'OddsRatio_working_3-way'!AH62</f>
        <v>#VALUE!</v>
      </c>
      <c r="AO62" s="11" t="e">
        <f>'OddsRatio_working_3-way'!AC62+'OddsRatio_working_3-way'!AI62</f>
        <v>#VALUE!</v>
      </c>
      <c r="AP62" s="11" t="e">
        <f>'OddsRatio_working_3-way'!AD62+'OddsRatio_working_3-way'!AJ62</f>
        <v>#VALUE!</v>
      </c>
      <c r="AQ62" s="11" t="e">
        <f>'OddsRatio_working_3-way'!AE62+'OddsRatio_working_3-way'!AK62</f>
        <v>#VALUE!</v>
      </c>
      <c r="AR62" s="10" t="str">
        <f>IF(A62="","",IF(('OddsRatio_working_3-way'!X62=0),IF(Q62&gt;0,-Q62^(1/3),(-Q62)^(1/3)),'OddsRatio_working_3-way'!AL62-'OddsRatio_working_3-way'!R62/3))</f>
        <v/>
      </c>
      <c r="AS62" s="11" t="e">
        <f>IF(('OddsRatio_working_3-way'!X62=0),IF(Q62&gt;0,-Q62^(1/3),(-Q62)^(1/3)),'OddsRatio_working_3-way'!AM62-'OddsRatio_working_3-way'!R62/3)</f>
        <v>#VALUE!</v>
      </c>
      <c r="AT62" s="11" t="e">
        <f>IF(('OddsRatio_working_3-way'!X62=0),IF(Q62&gt;0,-Q62^(1/3),(-Q62)^(1/3)),'OddsRatio_working_3-way'!AN62-'OddsRatio_working_3-way'!R62/3)</f>
        <v>#VALUE!</v>
      </c>
      <c r="AU62" s="11" t="e">
        <f>IF(('OddsRatio_working_3-way'!X62=0),0,'OddsRatio_working_3-way'!AO62)</f>
        <v>#VALUE!</v>
      </c>
      <c r="AV62" s="11" t="e">
        <f>IF(('OddsRatio_working_3-way'!X62=0),0,'OddsRatio_working_3-way'!AP62)</f>
        <v>#VALUE!</v>
      </c>
      <c r="AW62" s="11" t="e">
        <f>IF(('OddsRatio_working_3-way'!X62=0),0,'OddsRatio_working_3-way'!AQ62)</f>
        <v>#VALUE!</v>
      </c>
    </row>
    <row r="63" spans="1:4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9" t="e">
        <f t="shared" si="13"/>
        <v>#VALUE!</v>
      </c>
      <c r="E63" s="9" t="e">
        <f t="shared" si="14"/>
        <v>#VALUE!</v>
      </c>
      <c r="F63" s="9" t="e">
        <f t="shared" si="15"/>
        <v>#VALUE!</v>
      </c>
      <c r="G63" s="9" t="str">
        <f t="shared" si="16"/>
        <v/>
      </c>
      <c r="H63" s="9" t="str">
        <f t="shared" si="17"/>
        <v/>
      </c>
      <c r="I63" s="9" t="str">
        <f t="shared" si="18"/>
        <v/>
      </c>
      <c r="J63" s="9" t="str">
        <f t="shared" si="19"/>
        <v/>
      </c>
      <c r="K63" s="11" t="e">
        <f t="shared" si="20"/>
        <v>#VALUE!</v>
      </c>
      <c r="L63" s="11" t="e">
        <f t="shared" si="21"/>
        <v>#VALUE!</v>
      </c>
      <c r="M63" s="11" t="e">
        <f t="shared" si="22"/>
        <v>#VALUE!</v>
      </c>
      <c r="N63" s="11" t="e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#VALUE!</v>
      </c>
      <c r="O63" s="11">
        <f>0</f>
        <v>0</v>
      </c>
      <c r="P63" s="11" t="e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#VALUE!</v>
      </c>
      <c r="Q63" s="11" t="e">
        <f>2*'OddsRatio_working_3-way'!K63*'OddsRatio_working_3-way'!L63*'OddsRatio_working_3-way'!M63</f>
        <v>#VALUE!</v>
      </c>
      <c r="R63" s="11" t="e">
        <f t="shared" si="23"/>
        <v>#VALUE!</v>
      </c>
      <c r="S63" s="11" t="e">
        <f t="shared" si="24"/>
        <v>#VALUE!</v>
      </c>
      <c r="T63" s="11" t="e">
        <f t="shared" si="25"/>
        <v>#VALUE!</v>
      </c>
      <c r="U63" s="11" t="e">
        <f>'OddsRatio_working_3-way'!S63-'OddsRatio_working_3-way'!R63^2/3</f>
        <v>#VALUE!</v>
      </c>
      <c r="V63" s="11" t="e">
        <f>'OddsRatio_working_3-way'!S63*'OddsRatio_working_3-way'!R63/3-2*'OddsRatio_working_3-way'!R63^3/27-'OddsRatio_working_3-way'!T63</f>
        <v>#VALUE!</v>
      </c>
      <c r="W63" s="11" t="e">
        <f>'OddsRatio_working_3-way'!V63^2+4*'OddsRatio_working_3-way'!U63^3/27</f>
        <v>#VALUE!</v>
      </c>
      <c r="X63" s="11" t="e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#VALUE!</v>
      </c>
      <c r="Y63" s="11" t="e">
        <f>IF('OddsRatio_working_3-way'!W63&gt;=0,IF('OddsRatio_working_3-way'!V63+SQRT('OddsRatio_working_3-way'!W63)&gt;0,0,PI()),ACOS('OddsRatio_working_3-way'!V63/(2*'OddsRatio_working_3-way'!X63)))</f>
        <v>#VALUE!</v>
      </c>
      <c r="Z63" s="11" t="e">
        <f>'OddsRatio_working_3-way'!X63^(1/3)*COS('OddsRatio_working_3-way'!Y63/3)</f>
        <v>#VALUE!</v>
      </c>
      <c r="AA63" s="11" t="e">
        <f>'OddsRatio_working_3-way'!X63^(1/3)*COS(('OddsRatio_working_3-way'!Y63+2*PI())/3)</f>
        <v>#VALUE!</v>
      </c>
      <c r="AB63" s="11" t="e">
        <f>'OddsRatio_working_3-way'!X63^(1/3)*COS(('OddsRatio_working_3-way'!Y63+4*PI())/3)</f>
        <v>#VALUE!</v>
      </c>
      <c r="AC63" s="11" t="e">
        <f>'OddsRatio_working_3-way'!X63^(1/3)*SIN('OddsRatio_working_3-way'!Y63/3)</f>
        <v>#VALUE!</v>
      </c>
      <c r="AD63" s="11" t="e">
        <f>'OddsRatio_working_3-way'!X63^(1/3)*SIN(('OddsRatio_working_3-way'!Y63+2*PI())/3)</f>
        <v>#VALUE!</v>
      </c>
      <c r="AE63" s="11" t="e">
        <f>'OddsRatio_working_3-way'!X63^(1/3)*SIN(('OddsRatio_working_3-way'!Y63+4*PI())/3)</f>
        <v>#VALUE!</v>
      </c>
      <c r="AF63" s="11" t="e">
        <f>-'OddsRatio_working_3-way'!U63/(3*'OddsRatio_working_3-way'!X63^(1/3))*COS(('OddsRatio_working_3-way'!Y63)/3)</f>
        <v>#VALUE!</v>
      </c>
      <c r="AG63" s="11" t="e">
        <f>-'OddsRatio_working_3-way'!U63/(3*'OddsRatio_working_3-way'!X63^(1/3))*COS(('OddsRatio_working_3-way'!Y63+2*PI())/3)</f>
        <v>#VALUE!</v>
      </c>
      <c r="AH63" s="11" t="e">
        <f>-'OddsRatio_working_3-way'!U63/(3*'OddsRatio_working_3-way'!X63^(1/3))*COS(('OddsRatio_working_3-way'!Y63+4*PI())/3)</f>
        <v>#VALUE!</v>
      </c>
      <c r="AI63" s="11" t="e">
        <f>'OddsRatio_working_3-way'!U63/(3*'OddsRatio_working_3-way'!X63^(1/3))*SIN(('OddsRatio_working_3-way'!Y63)/3)</f>
        <v>#VALUE!</v>
      </c>
      <c r="AJ63" s="11" t="e">
        <f>'OddsRatio_working_3-way'!U63/(3*'OddsRatio_working_3-way'!X63^(1/3))*SIN(('OddsRatio_working_3-way'!Y63+2*PI())/3)</f>
        <v>#VALUE!</v>
      </c>
      <c r="AK63" s="11" t="e">
        <f>'OddsRatio_working_3-way'!U63/(3*'OddsRatio_working_3-way'!X63^(1/3))*SIN(('OddsRatio_working_3-way'!Y63+4*PI())/3)</f>
        <v>#VALUE!</v>
      </c>
      <c r="AL63" s="11" t="e">
        <f>'OddsRatio_working_3-way'!Z63+'OddsRatio_working_3-way'!AF63</f>
        <v>#VALUE!</v>
      </c>
      <c r="AM63" s="11" t="e">
        <f>'OddsRatio_working_3-way'!AA63+'OddsRatio_working_3-way'!AG63</f>
        <v>#VALUE!</v>
      </c>
      <c r="AN63" s="11" t="e">
        <f>'OddsRatio_working_3-way'!AB63+'OddsRatio_working_3-way'!AH63</f>
        <v>#VALUE!</v>
      </c>
      <c r="AO63" s="11" t="e">
        <f>'OddsRatio_working_3-way'!AC63+'OddsRatio_working_3-way'!AI63</f>
        <v>#VALUE!</v>
      </c>
      <c r="AP63" s="11" t="e">
        <f>'OddsRatio_working_3-way'!AD63+'OddsRatio_working_3-way'!AJ63</f>
        <v>#VALUE!</v>
      </c>
      <c r="AQ63" s="11" t="e">
        <f>'OddsRatio_working_3-way'!AE63+'OddsRatio_working_3-way'!AK63</f>
        <v>#VALUE!</v>
      </c>
      <c r="AR63" s="10" t="str">
        <f>IF(A63="","",IF(('OddsRatio_working_3-way'!X63=0),IF(Q63&gt;0,-Q63^(1/3),(-Q63)^(1/3)),'OddsRatio_working_3-way'!AL63-'OddsRatio_working_3-way'!R63/3))</f>
        <v/>
      </c>
      <c r="AS63" s="11" t="e">
        <f>IF(('OddsRatio_working_3-way'!X63=0),IF(Q63&gt;0,-Q63^(1/3),(-Q63)^(1/3)),'OddsRatio_working_3-way'!AM63-'OddsRatio_working_3-way'!R63/3)</f>
        <v>#VALUE!</v>
      </c>
      <c r="AT63" s="11" t="e">
        <f>IF(('OddsRatio_working_3-way'!X63=0),IF(Q63&gt;0,-Q63^(1/3),(-Q63)^(1/3)),'OddsRatio_working_3-way'!AN63-'OddsRatio_working_3-way'!R63/3)</f>
        <v>#VALUE!</v>
      </c>
      <c r="AU63" s="11" t="e">
        <f>IF(('OddsRatio_working_3-way'!X63=0),0,'OddsRatio_working_3-way'!AO63)</f>
        <v>#VALUE!</v>
      </c>
      <c r="AV63" s="11" t="e">
        <f>IF(('OddsRatio_working_3-way'!X63=0),0,'OddsRatio_working_3-way'!AP63)</f>
        <v>#VALUE!</v>
      </c>
      <c r="AW63" s="11" t="e">
        <f>IF(('OddsRatio_working_3-way'!X63=0),0,'OddsRatio_working_3-way'!AQ63)</f>
        <v>#VALUE!</v>
      </c>
    </row>
    <row r="64" spans="1:4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9" t="e">
        <f t="shared" si="13"/>
        <v>#VALUE!</v>
      </c>
      <c r="E64" s="9" t="e">
        <f t="shared" si="14"/>
        <v>#VALUE!</v>
      </c>
      <c r="F64" s="9" t="e">
        <f t="shared" si="15"/>
        <v>#VALUE!</v>
      </c>
      <c r="G64" s="9" t="str">
        <f t="shared" si="16"/>
        <v/>
      </c>
      <c r="H64" s="9" t="str">
        <f t="shared" si="17"/>
        <v/>
      </c>
      <c r="I64" s="9" t="str">
        <f t="shared" si="18"/>
        <v/>
      </c>
      <c r="J64" s="9" t="str">
        <f t="shared" si="19"/>
        <v/>
      </c>
      <c r="K64" s="11" t="e">
        <f t="shared" si="20"/>
        <v>#VALUE!</v>
      </c>
      <c r="L64" s="11" t="e">
        <f t="shared" si="21"/>
        <v>#VALUE!</v>
      </c>
      <c r="M64" s="11" t="e">
        <f t="shared" si="22"/>
        <v>#VALUE!</v>
      </c>
      <c r="N64" s="11" t="e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#VALUE!</v>
      </c>
      <c r="O64" s="11">
        <f>0</f>
        <v>0</v>
      </c>
      <c r="P64" s="11" t="e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#VALUE!</v>
      </c>
      <c r="Q64" s="11" t="e">
        <f>2*'OddsRatio_working_3-way'!K64*'OddsRatio_working_3-way'!L64*'OddsRatio_working_3-way'!M64</f>
        <v>#VALUE!</v>
      </c>
      <c r="R64" s="11" t="e">
        <f t="shared" si="23"/>
        <v>#VALUE!</v>
      </c>
      <c r="S64" s="11" t="e">
        <f t="shared" si="24"/>
        <v>#VALUE!</v>
      </c>
      <c r="T64" s="11" t="e">
        <f t="shared" si="25"/>
        <v>#VALUE!</v>
      </c>
      <c r="U64" s="11" t="e">
        <f>'OddsRatio_working_3-way'!S64-'OddsRatio_working_3-way'!R64^2/3</f>
        <v>#VALUE!</v>
      </c>
      <c r="V64" s="11" t="e">
        <f>'OddsRatio_working_3-way'!S64*'OddsRatio_working_3-way'!R64/3-2*'OddsRatio_working_3-way'!R64^3/27-'OddsRatio_working_3-way'!T64</f>
        <v>#VALUE!</v>
      </c>
      <c r="W64" s="11" t="e">
        <f>'OddsRatio_working_3-way'!V64^2+4*'OddsRatio_working_3-way'!U64^3/27</f>
        <v>#VALUE!</v>
      </c>
      <c r="X64" s="11" t="e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#VALUE!</v>
      </c>
      <c r="Y64" s="11" t="e">
        <f>IF('OddsRatio_working_3-way'!W64&gt;=0,IF('OddsRatio_working_3-way'!V64+SQRT('OddsRatio_working_3-way'!W64)&gt;0,0,PI()),ACOS('OddsRatio_working_3-way'!V64/(2*'OddsRatio_working_3-way'!X64)))</f>
        <v>#VALUE!</v>
      </c>
      <c r="Z64" s="11" t="e">
        <f>'OddsRatio_working_3-way'!X64^(1/3)*COS('OddsRatio_working_3-way'!Y64/3)</f>
        <v>#VALUE!</v>
      </c>
      <c r="AA64" s="11" t="e">
        <f>'OddsRatio_working_3-way'!X64^(1/3)*COS(('OddsRatio_working_3-way'!Y64+2*PI())/3)</f>
        <v>#VALUE!</v>
      </c>
      <c r="AB64" s="11" t="e">
        <f>'OddsRatio_working_3-way'!X64^(1/3)*COS(('OddsRatio_working_3-way'!Y64+4*PI())/3)</f>
        <v>#VALUE!</v>
      </c>
      <c r="AC64" s="11" t="e">
        <f>'OddsRatio_working_3-way'!X64^(1/3)*SIN('OddsRatio_working_3-way'!Y64/3)</f>
        <v>#VALUE!</v>
      </c>
      <c r="AD64" s="11" t="e">
        <f>'OddsRatio_working_3-way'!X64^(1/3)*SIN(('OddsRatio_working_3-way'!Y64+2*PI())/3)</f>
        <v>#VALUE!</v>
      </c>
      <c r="AE64" s="11" t="e">
        <f>'OddsRatio_working_3-way'!X64^(1/3)*SIN(('OddsRatio_working_3-way'!Y64+4*PI())/3)</f>
        <v>#VALUE!</v>
      </c>
      <c r="AF64" s="11" t="e">
        <f>-'OddsRatio_working_3-way'!U64/(3*'OddsRatio_working_3-way'!X64^(1/3))*COS(('OddsRatio_working_3-way'!Y64)/3)</f>
        <v>#VALUE!</v>
      </c>
      <c r="AG64" s="11" t="e">
        <f>-'OddsRatio_working_3-way'!U64/(3*'OddsRatio_working_3-way'!X64^(1/3))*COS(('OddsRatio_working_3-way'!Y64+2*PI())/3)</f>
        <v>#VALUE!</v>
      </c>
      <c r="AH64" s="11" t="e">
        <f>-'OddsRatio_working_3-way'!U64/(3*'OddsRatio_working_3-way'!X64^(1/3))*COS(('OddsRatio_working_3-way'!Y64+4*PI())/3)</f>
        <v>#VALUE!</v>
      </c>
      <c r="AI64" s="11" t="e">
        <f>'OddsRatio_working_3-way'!U64/(3*'OddsRatio_working_3-way'!X64^(1/3))*SIN(('OddsRatio_working_3-way'!Y64)/3)</f>
        <v>#VALUE!</v>
      </c>
      <c r="AJ64" s="11" t="e">
        <f>'OddsRatio_working_3-way'!U64/(3*'OddsRatio_working_3-way'!X64^(1/3))*SIN(('OddsRatio_working_3-way'!Y64+2*PI())/3)</f>
        <v>#VALUE!</v>
      </c>
      <c r="AK64" s="11" t="e">
        <f>'OddsRatio_working_3-way'!U64/(3*'OddsRatio_working_3-way'!X64^(1/3))*SIN(('OddsRatio_working_3-way'!Y64+4*PI())/3)</f>
        <v>#VALUE!</v>
      </c>
      <c r="AL64" s="11" t="e">
        <f>'OddsRatio_working_3-way'!Z64+'OddsRatio_working_3-way'!AF64</f>
        <v>#VALUE!</v>
      </c>
      <c r="AM64" s="11" t="e">
        <f>'OddsRatio_working_3-way'!AA64+'OddsRatio_working_3-way'!AG64</f>
        <v>#VALUE!</v>
      </c>
      <c r="AN64" s="11" t="e">
        <f>'OddsRatio_working_3-way'!AB64+'OddsRatio_working_3-way'!AH64</f>
        <v>#VALUE!</v>
      </c>
      <c r="AO64" s="11" t="e">
        <f>'OddsRatio_working_3-way'!AC64+'OddsRatio_working_3-way'!AI64</f>
        <v>#VALUE!</v>
      </c>
      <c r="AP64" s="11" t="e">
        <f>'OddsRatio_working_3-way'!AD64+'OddsRatio_working_3-way'!AJ64</f>
        <v>#VALUE!</v>
      </c>
      <c r="AQ64" s="11" t="e">
        <f>'OddsRatio_working_3-way'!AE64+'OddsRatio_working_3-way'!AK64</f>
        <v>#VALUE!</v>
      </c>
      <c r="AR64" s="10" t="str">
        <f>IF(A64="","",IF(('OddsRatio_working_3-way'!X64=0),IF(Q64&gt;0,-Q64^(1/3),(-Q64)^(1/3)),'OddsRatio_working_3-way'!AL64-'OddsRatio_working_3-way'!R64/3))</f>
        <v/>
      </c>
      <c r="AS64" s="11" t="e">
        <f>IF(('OddsRatio_working_3-way'!X64=0),IF(Q64&gt;0,-Q64^(1/3),(-Q64)^(1/3)),'OddsRatio_working_3-way'!AM64-'OddsRatio_working_3-way'!R64/3)</f>
        <v>#VALUE!</v>
      </c>
      <c r="AT64" s="11" t="e">
        <f>IF(('OddsRatio_working_3-way'!X64=0),IF(Q64&gt;0,-Q64^(1/3),(-Q64)^(1/3)),'OddsRatio_working_3-way'!AN64-'OddsRatio_working_3-way'!R64/3)</f>
        <v>#VALUE!</v>
      </c>
      <c r="AU64" s="11" t="e">
        <f>IF(('OddsRatio_working_3-way'!X64=0),0,'OddsRatio_working_3-way'!AO64)</f>
        <v>#VALUE!</v>
      </c>
      <c r="AV64" s="11" t="e">
        <f>IF(('OddsRatio_working_3-way'!X64=0),0,'OddsRatio_working_3-way'!AP64)</f>
        <v>#VALUE!</v>
      </c>
      <c r="AW64" s="11" t="e">
        <f>IF(('OddsRatio_working_3-way'!X64=0),0,'OddsRatio_working_3-way'!AQ64)</f>
        <v>#VALUE!</v>
      </c>
    </row>
    <row r="65" spans="1:4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9" t="e">
        <f t="shared" si="13"/>
        <v>#VALUE!</v>
      </c>
      <c r="E65" s="9" t="e">
        <f t="shared" si="14"/>
        <v>#VALUE!</v>
      </c>
      <c r="F65" s="9" t="e">
        <f t="shared" si="15"/>
        <v>#VALUE!</v>
      </c>
      <c r="G65" s="9" t="str">
        <f t="shared" si="16"/>
        <v/>
      </c>
      <c r="H65" s="9" t="str">
        <f t="shared" si="17"/>
        <v/>
      </c>
      <c r="I65" s="9" t="str">
        <f t="shared" si="18"/>
        <v/>
      </c>
      <c r="J65" s="9" t="str">
        <f t="shared" si="19"/>
        <v/>
      </c>
      <c r="K65" s="11" t="e">
        <f t="shared" si="20"/>
        <v>#VALUE!</v>
      </c>
      <c r="L65" s="11" t="e">
        <f t="shared" si="21"/>
        <v>#VALUE!</v>
      </c>
      <c r="M65" s="11" t="e">
        <f t="shared" si="22"/>
        <v>#VALUE!</v>
      </c>
      <c r="N65" s="11" t="e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#VALUE!</v>
      </c>
      <c r="O65" s="11">
        <f>0</f>
        <v>0</v>
      </c>
      <c r="P65" s="11" t="e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#VALUE!</v>
      </c>
      <c r="Q65" s="11" t="e">
        <f>2*'OddsRatio_working_3-way'!K65*'OddsRatio_working_3-way'!L65*'OddsRatio_working_3-way'!M65</f>
        <v>#VALUE!</v>
      </c>
      <c r="R65" s="11" t="e">
        <f t="shared" si="23"/>
        <v>#VALUE!</v>
      </c>
      <c r="S65" s="11" t="e">
        <f t="shared" si="24"/>
        <v>#VALUE!</v>
      </c>
      <c r="T65" s="11" t="e">
        <f t="shared" si="25"/>
        <v>#VALUE!</v>
      </c>
      <c r="U65" s="11" t="e">
        <f>'OddsRatio_working_3-way'!S65-'OddsRatio_working_3-way'!R65^2/3</f>
        <v>#VALUE!</v>
      </c>
      <c r="V65" s="11" t="e">
        <f>'OddsRatio_working_3-way'!S65*'OddsRatio_working_3-way'!R65/3-2*'OddsRatio_working_3-way'!R65^3/27-'OddsRatio_working_3-way'!T65</f>
        <v>#VALUE!</v>
      </c>
      <c r="W65" s="11" t="e">
        <f>'OddsRatio_working_3-way'!V65^2+4*'OddsRatio_working_3-way'!U65^3/27</f>
        <v>#VALUE!</v>
      </c>
      <c r="X65" s="11" t="e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#VALUE!</v>
      </c>
      <c r="Y65" s="11" t="e">
        <f>IF('OddsRatio_working_3-way'!W65&gt;=0,IF('OddsRatio_working_3-way'!V65+SQRT('OddsRatio_working_3-way'!W65)&gt;0,0,PI()),ACOS('OddsRatio_working_3-way'!V65/(2*'OddsRatio_working_3-way'!X65)))</f>
        <v>#VALUE!</v>
      </c>
      <c r="Z65" s="11" t="e">
        <f>'OddsRatio_working_3-way'!X65^(1/3)*COS('OddsRatio_working_3-way'!Y65/3)</f>
        <v>#VALUE!</v>
      </c>
      <c r="AA65" s="11" t="e">
        <f>'OddsRatio_working_3-way'!X65^(1/3)*COS(('OddsRatio_working_3-way'!Y65+2*PI())/3)</f>
        <v>#VALUE!</v>
      </c>
      <c r="AB65" s="11" t="e">
        <f>'OddsRatio_working_3-way'!X65^(1/3)*COS(('OddsRatio_working_3-way'!Y65+4*PI())/3)</f>
        <v>#VALUE!</v>
      </c>
      <c r="AC65" s="11" t="e">
        <f>'OddsRatio_working_3-way'!X65^(1/3)*SIN('OddsRatio_working_3-way'!Y65/3)</f>
        <v>#VALUE!</v>
      </c>
      <c r="AD65" s="11" t="e">
        <f>'OddsRatio_working_3-way'!X65^(1/3)*SIN(('OddsRatio_working_3-way'!Y65+2*PI())/3)</f>
        <v>#VALUE!</v>
      </c>
      <c r="AE65" s="11" t="e">
        <f>'OddsRatio_working_3-way'!X65^(1/3)*SIN(('OddsRatio_working_3-way'!Y65+4*PI())/3)</f>
        <v>#VALUE!</v>
      </c>
      <c r="AF65" s="11" t="e">
        <f>-'OddsRatio_working_3-way'!U65/(3*'OddsRatio_working_3-way'!X65^(1/3))*COS(('OddsRatio_working_3-way'!Y65)/3)</f>
        <v>#VALUE!</v>
      </c>
      <c r="AG65" s="11" t="e">
        <f>-'OddsRatio_working_3-way'!U65/(3*'OddsRatio_working_3-way'!X65^(1/3))*COS(('OddsRatio_working_3-way'!Y65+2*PI())/3)</f>
        <v>#VALUE!</v>
      </c>
      <c r="AH65" s="11" t="e">
        <f>-'OddsRatio_working_3-way'!U65/(3*'OddsRatio_working_3-way'!X65^(1/3))*COS(('OddsRatio_working_3-way'!Y65+4*PI())/3)</f>
        <v>#VALUE!</v>
      </c>
      <c r="AI65" s="11" t="e">
        <f>'OddsRatio_working_3-way'!U65/(3*'OddsRatio_working_3-way'!X65^(1/3))*SIN(('OddsRatio_working_3-way'!Y65)/3)</f>
        <v>#VALUE!</v>
      </c>
      <c r="AJ65" s="11" t="e">
        <f>'OddsRatio_working_3-way'!U65/(3*'OddsRatio_working_3-way'!X65^(1/3))*SIN(('OddsRatio_working_3-way'!Y65+2*PI())/3)</f>
        <v>#VALUE!</v>
      </c>
      <c r="AK65" s="11" t="e">
        <f>'OddsRatio_working_3-way'!U65/(3*'OddsRatio_working_3-way'!X65^(1/3))*SIN(('OddsRatio_working_3-way'!Y65+4*PI())/3)</f>
        <v>#VALUE!</v>
      </c>
      <c r="AL65" s="11" t="e">
        <f>'OddsRatio_working_3-way'!Z65+'OddsRatio_working_3-way'!AF65</f>
        <v>#VALUE!</v>
      </c>
      <c r="AM65" s="11" t="e">
        <f>'OddsRatio_working_3-way'!AA65+'OddsRatio_working_3-way'!AG65</f>
        <v>#VALUE!</v>
      </c>
      <c r="AN65" s="11" t="e">
        <f>'OddsRatio_working_3-way'!AB65+'OddsRatio_working_3-way'!AH65</f>
        <v>#VALUE!</v>
      </c>
      <c r="AO65" s="11" t="e">
        <f>'OddsRatio_working_3-way'!AC65+'OddsRatio_working_3-way'!AI65</f>
        <v>#VALUE!</v>
      </c>
      <c r="AP65" s="11" t="e">
        <f>'OddsRatio_working_3-way'!AD65+'OddsRatio_working_3-way'!AJ65</f>
        <v>#VALUE!</v>
      </c>
      <c r="AQ65" s="11" t="e">
        <f>'OddsRatio_working_3-way'!AE65+'OddsRatio_working_3-way'!AK65</f>
        <v>#VALUE!</v>
      </c>
      <c r="AR65" s="10" t="str">
        <f>IF(A65="","",IF(('OddsRatio_working_3-way'!X65=0),IF(Q65&gt;0,-Q65^(1/3),(-Q65)^(1/3)),'OddsRatio_working_3-way'!AL65-'OddsRatio_working_3-way'!R65/3))</f>
        <v/>
      </c>
      <c r="AS65" s="11" t="e">
        <f>IF(('OddsRatio_working_3-way'!X65=0),IF(Q65&gt;0,-Q65^(1/3),(-Q65)^(1/3)),'OddsRatio_working_3-way'!AM65-'OddsRatio_working_3-way'!R65/3)</f>
        <v>#VALUE!</v>
      </c>
      <c r="AT65" s="11" t="e">
        <f>IF(('OddsRatio_working_3-way'!X65=0),IF(Q65&gt;0,-Q65^(1/3),(-Q65)^(1/3)),'OddsRatio_working_3-way'!AN65-'OddsRatio_working_3-way'!R65/3)</f>
        <v>#VALUE!</v>
      </c>
      <c r="AU65" s="11" t="e">
        <f>IF(('OddsRatio_working_3-way'!X65=0),0,'OddsRatio_working_3-way'!AO65)</f>
        <v>#VALUE!</v>
      </c>
      <c r="AV65" s="11" t="e">
        <f>IF(('OddsRatio_working_3-way'!X65=0),0,'OddsRatio_working_3-way'!AP65)</f>
        <v>#VALUE!</v>
      </c>
      <c r="AW65" s="11" t="e">
        <f>IF(('OddsRatio_working_3-way'!X65=0),0,'OddsRatio_working_3-way'!AQ65)</f>
        <v>#VALUE!</v>
      </c>
    </row>
    <row r="66" spans="1:4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9" t="e">
        <f t="shared" si="13"/>
        <v>#VALUE!</v>
      </c>
      <c r="E66" s="9" t="e">
        <f t="shared" si="14"/>
        <v>#VALUE!</v>
      </c>
      <c r="F66" s="9" t="e">
        <f t="shared" si="15"/>
        <v>#VALUE!</v>
      </c>
      <c r="G66" s="9" t="str">
        <f t="shared" si="16"/>
        <v/>
      </c>
      <c r="H66" s="9" t="str">
        <f t="shared" si="17"/>
        <v/>
      </c>
      <c r="I66" s="9" t="str">
        <f t="shared" si="18"/>
        <v/>
      </c>
      <c r="J66" s="9" t="str">
        <f t="shared" si="19"/>
        <v/>
      </c>
      <c r="K66" s="11" t="e">
        <f t="shared" si="20"/>
        <v>#VALUE!</v>
      </c>
      <c r="L66" s="11" t="e">
        <f t="shared" si="21"/>
        <v>#VALUE!</v>
      </c>
      <c r="M66" s="11" t="e">
        <f t="shared" si="22"/>
        <v>#VALUE!</v>
      </c>
      <c r="N66" s="11" t="e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#VALUE!</v>
      </c>
      <c r="O66" s="11">
        <f>0</f>
        <v>0</v>
      </c>
      <c r="P66" s="11" t="e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#VALUE!</v>
      </c>
      <c r="Q66" s="11" t="e">
        <f>2*'OddsRatio_working_3-way'!K66*'OddsRatio_working_3-way'!L66*'OddsRatio_working_3-way'!M66</f>
        <v>#VALUE!</v>
      </c>
      <c r="R66" s="11" t="e">
        <f t="shared" si="23"/>
        <v>#VALUE!</v>
      </c>
      <c r="S66" s="11" t="e">
        <f t="shared" si="24"/>
        <v>#VALUE!</v>
      </c>
      <c r="T66" s="11" t="e">
        <f t="shared" si="25"/>
        <v>#VALUE!</v>
      </c>
      <c r="U66" s="11" t="e">
        <f>'OddsRatio_working_3-way'!S66-'OddsRatio_working_3-way'!R66^2/3</f>
        <v>#VALUE!</v>
      </c>
      <c r="V66" s="11" t="e">
        <f>'OddsRatio_working_3-way'!S66*'OddsRatio_working_3-way'!R66/3-2*'OddsRatio_working_3-way'!R66^3/27-'OddsRatio_working_3-way'!T66</f>
        <v>#VALUE!</v>
      </c>
      <c r="W66" s="11" t="e">
        <f>'OddsRatio_working_3-way'!V66^2+4*'OddsRatio_working_3-way'!U66^3/27</f>
        <v>#VALUE!</v>
      </c>
      <c r="X66" s="11" t="e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#VALUE!</v>
      </c>
      <c r="Y66" s="11" t="e">
        <f>IF('OddsRatio_working_3-way'!W66&gt;=0,IF('OddsRatio_working_3-way'!V66+SQRT('OddsRatio_working_3-way'!W66)&gt;0,0,PI()),ACOS('OddsRatio_working_3-way'!V66/(2*'OddsRatio_working_3-way'!X66)))</f>
        <v>#VALUE!</v>
      </c>
      <c r="Z66" s="11" t="e">
        <f>'OddsRatio_working_3-way'!X66^(1/3)*COS('OddsRatio_working_3-way'!Y66/3)</f>
        <v>#VALUE!</v>
      </c>
      <c r="AA66" s="11" t="e">
        <f>'OddsRatio_working_3-way'!X66^(1/3)*COS(('OddsRatio_working_3-way'!Y66+2*PI())/3)</f>
        <v>#VALUE!</v>
      </c>
      <c r="AB66" s="11" t="e">
        <f>'OddsRatio_working_3-way'!X66^(1/3)*COS(('OddsRatio_working_3-way'!Y66+4*PI())/3)</f>
        <v>#VALUE!</v>
      </c>
      <c r="AC66" s="11" t="e">
        <f>'OddsRatio_working_3-way'!X66^(1/3)*SIN('OddsRatio_working_3-way'!Y66/3)</f>
        <v>#VALUE!</v>
      </c>
      <c r="AD66" s="11" t="e">
        <f>'OddsRatio_working_3-way'!X66^(1/3)*SIN(('OddsRatio_working_3-way'!Y66+2*PI())/3)</f>
        <v>#VALUE!</v>
      </c>
      <c r="AE66" s="11" t="e">
        <f>'OddsRatio_working_3-way'!X66^(1/3)*SIN(('OddsRatio_working_3-way'!Y66+4*PI())/3)</f>
        <v>#VALUE!</v>
      </c>
      <c r="AF66" s="11" t="e">
        <f>-'OddsRatio_working_3-way'!U66/(3*'OddsRatio_working_3-way'!X66^(1/3))*COS(('OddsRatio_working_3-way'!Y66)/3)</f>
        <v>#VALUE!</v>
      </c>
      <c r="AG66" s="11" t="e">
        <f>-'OddsRatio_working_3-way'!U66/(3*'OddsRatio_working_3-way'!X66^(1/3))*COS(('OddsRatio_working_3-way'!Y66+2*PI())/3)</f>
        <v>#VALUE!</v>
      </c>
      <c r="AH66" s="11" t="e">
        <f>-'OddsRatio_working_3-way'!U66/(3*'OddsRatio_working_3-way'!X66^(1/3))*COS(('OddsRatio_working_3-way'!Y66+4*PI())/3)</f>
        <v>#VALUE!</v>
      </c>
      <c r="AI66" s="11" t="e">
        <f>'OddsRatio_working_3-way'!U66/(3*'OddsRatio_working_3-way'!X66^(1/3))*SIN(('OddsRatio_working_3-way'!Y66)/3)</f>
        <v>#VALUE!</v>
      </c>
      <c r="AJ66" s="11" t="e">
        <f>'OddsRatio_working_3-way'!U66/(3*'OddsRatio_working_3-way'!X66^(1/3))*SIN(('OddsRatio_working_3-way'!Y66+2*PI())/3)</f>
        <v>#VALUE!</v>
      </c>
      <c r="AK66" s="11" t="e">
        <f>'OddsRatio_working_3-way'!U66/(3*'OddsRatio_working_3-way'!X66^(1/3))*SIN(('OddsRatio_working_3-way'!Y66+4*PI())/3)</f>
        <v>#VALUE!</v>
      </c>
      <c r="AL66" s="11" t="e">
        <f>'OddsRatio_working_3-way'!Z66+'OddsRatio_working_3-way'!AF66</f>
        <v>#VALUE!</v>
      </c>
      <c r="AM66" s="11" t="e">
        <f>'OddsRatio_working_3-way'!AA66+'OddsRatio_working_3-way'!AG66</f>
        <v>#VALUE!</v>
      </c>
      <c r="AN66" s="11" t="e">
        <f>'OddsRatio_working_3-way'!AB66+'OddsRatio_working_3-way'!AH66</f>
        <v>#VALUE!</v>
      </c>
      <c r="AO66" s="11" t="e">
        <f>'OddsRatio_working_3-way'!AC66+'OddsRatio_working_3-way'!AI66</f>
        <v>#VALUE!</v>
      </c>
      <c r="AP66" s="11" t="e">
        <f>'OddsRatio_working_3-way'!AD66+'OddsRatio_working_3-way'!AJ66</f>
        <v>#VALUE!</v>
      </c>
      <c r="AQ66" s="11" t="e">
        <f>'OddsRatio_working_3-way'!AE66+'OddsRatio_working_3-way'!AK66</f>
        <v>#VALUE!</v>
      </c>
      <c r="AR66" s="10" t="str">
        <f>IF(A66="","",IF(('OddsRatio_working_3-way'!X66=0),IF(Q66&gt;0,-Q66^(1/3),(-Q66)^(1/3)),'OddsRatio_working_3-way'!AL66-'OddsRatio_working_3-way'!R66/3))</f>
        <v/>
      </c>
      <c r="AS66" s="11" t="e">
        <f>IF(('OddsRatio_working_3-way'!X66=0),IF(Q66&gt;0,-Q66^(1/3),(-Q66)^(1/3)),'OddsRatio_working_3-way'!AM66-'OddsRatio_working_3-way'!R66/3)</f>
        <v>#VALUE!</v>
      </c>
      <c r="AT66" s="11" t="e">
        <f>IF(('OddsRatio_working_3-way'!X66=0),IF(Q66&gt;0,-Q66^(1/3),(-Q66)^(1/3)),'OddsRatio_working_3-way'!AN66-'OddsRatio_working_3-way'!R66/3)</f>
        <v>#VALUE!</v>
      </c>
      <c r="AU66" s="11" t="e">
        <f>IF(('OddsRatio_working_3-way'!X66=0),0,'OddsRatio_working_3-way'!AO66)</f>
        <v>#VALUE!</v>
      </c>
      <c r="AV66" s="11" t="e">
        <f>IF(('OddsRatio_working_3-way'!X66=0),0,'OddsRatio_working_3-way'!AP66)</f>
        <v>#VALUE!</v>
      </c>
      <c r="AW66" s="11" t="e">
        <f>IF(('OddsRatio_working_3-way'!X66=0),0,'OddsRatio_working_3-way'!AQ66)</f>
        <v>#VALUE!</v>
      </c>
    </row>
    <row r="67" spans="1:4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9" t="e">
        <f t="shared" si="13"/>
        <v>#VALUE!</v>
      </c>
      <c r="E67" s="9" t="e">
        <f t="shared" si="14"/>
        <v>#VALUE!</v>
      </c>
      <c r="F67" s="9" t="e">
        <f t="shared" si="15"/>
        <v>#VALUE!</v>
      </c>
      <c r="G67" s="9" t="str">
        <f t="shared" si="16"/>
        <v/>
      </c>
      <c r="H67" s="9" t="str">
        <f t="shared" si="17"/>
        <v/>
      </c>
      <c r="I67" s="9" t="str">
        <f t="shared" si="18"/>
        <v/>
      </c>
      <c r="J67" s="9" t="str">
        <f t="shared" si="19"/>
        <v/>
      </c>
      <c r="K67" s="11" t="e">
        <f t="shared" si="20"/>
        <v>#VALUE!</v>
      </c>
      <c r="L67" s="11" t="e">
        <f t="shared" si="21"/>
        <v>#VALUE!</v>
      </c>
      <c r="M67" s="11" t="e">
        <f t="shared" si="22"/>
        <v>#VALUE!</v>
      </c>
      <c r="N67" s="11" t="e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#VALUE!</v>
      </c>
      <c r="O67" s="11">
        <f>0</f>
        <v>0</v>
      </c>
      <c r="P67" s="11" t="e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#VALUE!</v>
      </c>
      <c r="Q67" s="11" t="e">
        <f>2*'OddsRatio_working_3-way'!K67*'OddsRatio_working_3-way'!L67*'OddsRatio_working_3-way'!M67</f>
        <v>#VALUE!</v>
      </c>
      <c r="R67" s="11" t="e">
        <f t="shared" si="23"/>
        <v>#VALUE!</v>
      </c>
      <c r="S67" s="11" t="e">
        <f t="shared" si="24"/>
        <v>#VALUE!</v>
      </c>
      <c r="T67" s="11" t="e">
        <f t="shared" si="25"/>
        <v>#VALUE!</v>
      </c>
      <c r="U67" s="11" t="e">
        <f>'OddsRatio_working_3-way'!S67-'OddsRatio_working_3-way'!R67^2/3</f>
        <v>#VALUE!</v>
      </c>
      <c r="V67" s="11" t="e">
        <f>'OddsRatio_working_3-way'!S67*'OddsRatio_working_3-way'!R67/3-2*'OddsRatio_working_3-way'!R67^3/27-'OddsRatio_working_3-way'!T67</f>
        <v>#VALUE!</v>
      </c>
      <c r="W67" s="11" t="e">
        <f>'OddsRatio_working_3-way'!V67^2+4*'OddsRatio_working_3-way'!U67^3/27</f>
        <v>#VALUE!</v>
      </c>
      <c r="X67" s="11" t="e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#VALUE!</v>
      </c>
      <c r="Y67" s="11" t="e">
        <f>IF('OddsRatio_working_3-way'!W67&gt;=0,IF('OddsRatio_working_3-way'!V67+SQRT('OddsRatio_working_3-way'!W67)&gt;0,0,PI()),ACOS('OddsRatio_working_3-way'!V67/(2*'OddsRatio_working_3-way'!X67)))</f>
        <v>#VALUE!</v>
      </c>
      <c r="Z67" s="11" t="e">
        <f>'OddsRatio_working_3-way'!X67^(1/3)*COS('OddsRatio_working_3-way'!Y67/3)</f>
        <v>#VALUE!</v>
      </c>
      <c r="AA67" s="11" t="e">
        <f>'OddsRatio_working_3-way'!X67^(1/3)*COS(('OddsRatio_working_3-way'!Y67+2*PI())/3)</f>
        <v>#VALUE!</v>
      </c>
      <c r="AB67" s="11" t="e">
        <f>'OddsRatio_working_3-way'!X67^(1/3)*COS(('OddsRatio_working_3-way'!Y67+4*PI())/3)</f>
        <v>#VALUE!</v>
      </c>
      <c r="AC67" s="11" t="e">
        <f>'OddsRatio_working_3-way'!X67^(1/3)*SIN('OddsRatio_working_3-way'!Y67/3)</f>
        <v>#VALUE!</v>
      </c>
      <c r="AD67" s="11" t="e">
        <f>'OddsRatio_working_3-way'!X67^(1/3)*SIN(('OddsRatio_working_3-way'!Y67+2*PI())/3)</f>
        <v>#VALUE!</v>
      </c>
      <c r="AE67" s="11" t="e">
        <f>'OddsRatio_working_3-way'!X67^(1/3)*SIN(('OddsRatio_working_3-way'!Y67+4*PI())/3)</f>
        <v>#VALUE!</v>
      </c>
      <c r="AF67" s="11" t="e">
        <f>-'OddsRatio_working_3-way'!U67/(3*'OddsRatio_working_3-way'!X67^(1/3))*COS(('OddsRatio_working_3-way'!Y67)/3)</f>
        <v>#VALUE!</v>
      </c>
      <c r="AG67" s="11" t="e">
        <f>-'OddsRatio_working_3-way'!U67/(3*'OddsRatio_working_3-way'!X67^(1/3))*COS(('OddsRatio_working_3-way'!Y67+2*PI())/3)</f>
        <v>#VALUE!</v>
      </c>
      <c r="AH67" s="11" t="e">
        <f>-'OddsRatio_working_3-way'!U67/(3*'OddsRatio_working_3-way'!X67^(1/3))*COS(('OddsRatio_working_3-way'!Y67+4*PI())/3)</f>
        <v>#VALUE!</v>
      </c>
      <c r="AI67" s="11" t="e">
        <f>'OddsRatio_working_3-way'!U67/(3*'OddsRatio_working_3-way'!X67^(1/3))*SIN(('OddsRatio_working_3-way'!Y67)/3)</f>
        <v>#VALUE!</v>
      </c>
      <c r="AJ67" s="11" t="e">
        <f>'OddsRatio_working_3-way'!U67/(3*'OddsRatio_working_3-way'!X67^(1/3))*SIN(('OddsRatio_working_3-way'!Y67+2*PI())/3)</f>
        <v>#VALUE!</v>
      </c>
      <c r="AK67" s="11" t="e">
        <f>'OddsRatio_working_3-way'!U67/(3*'OddsRatio_working_3-way'!X67^(1/3))*SIN(('OddsRatio_working_3-way'!Y67+4*PI())/3)</f>
        <v>#VALUE!</v>
      </c>
      <c r="AL67" s="11" t="e">
        <f>'OddsRatio_working_3-way'!Z67+'OddsRatio_working_3-way'!AF67</f>
        <v>#VALUE!</v>
      </c>
      <c r="AM67" s="11" t="e">
        <f>'OddsRatio_working_3-way'!AA67+'OddsRatio_working_3-way'!AG67</f>
        <v>#VALUE!</v>
      </c>
      <c r="AN67" s="11" t="e">
        <f>'OddsRatio_working_3-way'!AB67+'OddsRatio_working_3-way'!AH67</f>
        <v>#VALUE!</v>
      </c>
      <c r="AO67" s="11" t="e">
        <f>'OddsRatio_working_3-way'!AC67+'OddsRatio_working_3-way'!AI67</f>
        <v>#VALUE!</v>
      </c>
      <c r="AP67" s="11" t="e">
        <f>'OddsRatio_working_3-way'!AD67+'OddsRatio_working_3-way'!AJ67</f>
        <v>#VALUE!</v>
      </c>
      <c r="AQ67" s="11" t="e">
        <f>'OddsRatio_working_3-way'!AE67+'OddsRatio_working_3-way'!AK67</f>
        <v>#VALUE!</v>
      </c>
      <c r="AR67" s="10" t="str">
        <f>IF(A67="","",IF(('OddsRatio_working_3-way'!X67=0),IF(Q67&gt;0,-Q67^(1/3),(-Q67)^(1/3)),'OddsRatio_working_3-way'!AL67-'OddsRatio_working_3-way'!R67/3))</f>
        <v/>
      </c>
      <c r="AS67" s="11" t="e">
        <f>IF(('OddsRatio_working_3-way'!X67=0),IF(Q67&gt;0,-Q67^(1/3),(-Q67)^(1/3)),'OddsRatio_working_3-way'!AM67-'OddsRatio_working_3-way'!R67/3)</f>
        <v>#VALUE!</v>
      </c>
      <c r="AT67" s="11" t="e">
        <f>IF(('OddsRatio_working_3-way'!X67=0),IF(Q67&gt;0,-Q67^(1/3),(-Q67)^(1/3)),'OddsRatio_working_3-way'!AN67-'OddsRatio_working_3-way'!R67/3)</f>
        <v>#VALUE!</v>
      </c>
      <c r="AU67" s="11" t="e">
        <f>IF(('OddsRatio_working_3-way'!X67=0),0,'OddsRatio_working_3-way'!AO67)</f>
        <v>#VALUE!</v>
      </c>
      <c r="AV67" s="11" t="e">
        <f>IF(('OddsRatio_working_3-way'!X67=0),0,'OddsRatio_working_3-way'!AP67)</f>
        <v>#VALUE!</v>
      </c>
      <c r="AW67" s="11" t="e">
        <f>IF(('OddsRatio_working_3-way'!X67=0),0,'OddsRatio_working_3-way'!AQ67)</f>
        <v>#VALUE!</v>
      </c>
    </row>
    <row r="68" spans="1:4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9" t="e">
        <f t="shared" ref="D68:D131" si="26">(K68/(AR68+K68-(AR68*K68)))</f>
        <v>#VALUE!</v>
      </c>
      <c r="E68" s="9" t="e">
        <f t="shared" ref="E68:E131" si="27">(L68/(AR68+L68-(AR68*L68)))</f>
        <v>#VALUE!</v>
      </c>
      <c r="F68" s="9" t="e">
        <f t="shared" ref="F68:F131" si="28">(M68/(AR68+M68-(AR68*M68)))</f>
        <v>#VALUE!</v>
      </c>
      <c r="G68" s="9" t="str">
        <f t="shared" ref="G68:G131" si="29">AR68</f>
        <v/>
      </c>
      <c r="H68" s="9" t="str">
        <f t="shared" ref="H68:H131" si="30">IF(A68="","",1/D68)</f>
        <v/>
      </c>
      <c r="I68" s="9" t="str">
        <f t="shared" ref="I68:I131" si="31">IF(B68="","",1/E68)</f>
        <v/>
      </c>
      <c r="J68" s="9" t="str">
        <f t="shared" ref="J68:J131" si="32">IF(C68="","",1/F68)</f>
        <v/>
      </c>
      <c r="K68" s="11" t="e">
        <f t="shared" ref="K68:K131" si="33">1/A68</f>
        <v>#VALUE!</v>
      </c>
      <c r="L68" s="11" t="e">
        <f t="shared" ref="L68:L131" si="34">1/B68</f>
        <v>#VALUE!</v>
      </c>
      <c r="M68" s="11" t="e">
        <f t="shared" ref="M68:M131" si="35">1/C68</f>
        <v>#VALUE!</v>
      </c>
      <c r="N68" s="11" t="e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#VALUE!</v>
      </c>
      <c r="O68" s="11">
        <f>0</f>
        <v>0</v>
      </c>
      <c r="P68" s="11" t="e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#VALUE!</v>
      </c>
      <c r="Q68" s="11" t="e">
        <f>2*'OddsRatio_working_3-way'!K68*'OddsRatio_working_3-way'!L68*'OddsRatio_working_3-way'!M68</f>
        <v>#VALUE!</v>
      </c>
      <c r="R68" s="11" t="e">
        <f t="shared" ref="R68:R131" si="36">O68/N68</f>
        <v>#VALUE!</v>
      </c>
      <c r="S68" s="11" t="e">
        <f t="shared" ref="S68:S131" si="37">P68/N68</f>
        <v>#VALUE!</v>
      </c>
      <c r="T68" s="11" t="e">
        <f t="shared" ref="T68:T131" si="38">Q68/N68</f>
        <v>#VALUE!</v>
      </c>
      <c r="U68" s="11" t="e">
        <f>'OddsRatio_working_3-way'!S68-'OddsRatio_working_3-way'!R68^2/3</f>
        <v>#VALUE!</v>
      </c>
      <c r="V68" s="11" t="e">
        <f>'OddsRatio_working_3-way'!S68*'OddsRatio_working_3-way'!R68/3-2*'OddsRatio_working_3-way'!R68^3/27-'OddsRatio_working_3-way'!T68</f>
        <v>#VALUE!</v>
      </c>
      <c r="W68" s="11" t="e">
        <f>'OddsRatio_working_3-way'!V68^2+4*'OddsRatio_working_3-way'!U68^3/27</f>
        <v>#VALUE!</v>
      </c>
      <c r="X68" s="11" t="e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#VALUE!</v>
      </c>
      <c r="Y68" s="11" t="e">
        <f>IF('OddsRatio_working_3-way'!W68&gt;=0,IF('OddsRatio_working_3-way'!V68+SQRT('OddsRatio_working_3-way'!W68)&gt;0,0,PI()),ACOS('OddsRatio_working_3-way'!V68/(2*'OddsRatio_working_3-way'!X68)))</f>
        <v>#VALUE!</v>
      </c>
      <c r="Z68" s="11" t="e">
        <f>'OddsRatio_working_3-way'!X68^(1/3)*COS('OddsRatio_working_3-way'!Y68/3)</f>
        <v>#VALUE!</v>
      </c>
      <c r="AA68" s="11" t="e">
        <f>'OddsRatio_working_3-way'!X68^(1/3)*COS(('OddsRatio_working_3-way'!Y68+2*PI())/3)</f>
        <v>#VALUE!</v>
      </c>
      <c r="AB68" s="11" t="e">
        <f>'OddsRatio_working_3-way'!X68^(1/3)*COS(('OddsRatio_working_3-way'!Y68+4*PI())/3)</f>
        <v>#VALUE!</v>
      </c>
      <c r="AC68" s="11" t="e">
        <f>'OddsRatio_working_3-way'!X68^(1/3)*SIN('OddsRatio_working_3-way'!Y68/3)</f>
        <v>#VALUE!</v>
      </c>
      <c r="AD68" s="11" t="e">
        <f>'OddsRatio_working_3-way'!X68^(1/3)*SIN(('OddsRatio_working_3-way'!Y68+2*PI())/3)</f>
        <v>#VALUE!</v>
      </c>
      <c r="AE68" s="11" t="e">
        <f>'OddsRatio_working_3-way'!X68^(1/3)*SIN(('OddsRatio_working_3-way'!Y68+4*PI())/3)</f>
        <v>#VALUE!</v>
      </c>
      <c r="AF68" s="11" t="e">
        <f>-'OddsRatio_working_3-way'!U68/(3*'OddsRatio_working_3-way'!X68^(1/3))*COS(('OddsRatio_working_3-way'!Y68)/3)</f>
        <v>#VALUE!</v>
      </c>
      <c r="AG68" s="11" t="e">
        <f>-'OddsRatio_working_3-way'!U68/(3*'OddsRatio_working_3-way'!X68^(1/3))*COS(('OddsRatio_working_3-way'!Y68+2*PI())/3)</f>
        <v>#VALUE!</v>
      </c>
      <c r="AH68" s="11" t="e">
        <f>-'OddsRatio_working_3-way'!U68/(3*'OddsRatio_working_3-way'!X68^(1/3))*COS(('OddsRatio_working_3-way'!Y68+4*PI())/3)</f>
        <v>#VALUE!</v>
      </c>
      <c r="AI68" s="11" t="e">
        <f>'OddsRatio_working_3-way'!U68/(3*'OddsRatio_working_3-way'!X68^(1/3))*SIN(('OddsRatio_working_3-way'!Y68)/3)</f>
        <v>#VALUE!</v>
      </c>
      <c r="AJ68" s="11" t="e">
        <f>'OddsRatio_working_3-way'!U68/(3*'OddsRatio_working_3-way'!X68^(1/3))*SIN(('OddsRatio_working_3-way'!Y68+2*PI())/3)</f>
        <v>#VALUE!</v>
      </c>
      <c r="AK68" s="11" t="e">
        <f>'OddsRatio_working_3-way'!U68/(3*'OddsRatio_working_3-way'!X68^(1/3))*SIN(('OddsRatio_working_3-way'!Y68+4*PI())/3)</f>
        <v>#VALUE!</v>
      </c>
      <c r="AL68" s="11" t="e">
        <f>'OddsRatio_working_3-way'!Z68+'OddsRatio_working_3-way'!AF68</f>
        <v>#VALUE!</v>
      </c>
      <c r="AM68" s="11" t="e">
        <f>'OddsRatio_working_3-way'!AA68+'OddsRatio_working_3-way'!AG68</f>
        <v>#VALUE!</v>
      </c>
      <c r="AN68" s="11" t="e">
        <f>'OddsRatio_working_3-way'!AB68+'OddsRatio_working_3-way'!AH68</f>
        <v>#VALUE!</v>
      </c>
      <c r="AO68" s="11" t="e">
        <f>'OddsRatio_working_3-way'!AC68+'OddsRatio_working_3-way'!AI68</f>
        <v>#VALUE!</v>
      </c>
      <c r="AP68" s="11" t="e">
        <f>'OddsRatio_working_3-way'!AD68+'OddsRatio_working_3-way'!AJ68</f>
        <v>#VALUE!</v>
      </c>
      <c r="AQ68" s="11" t="e">
        <f>'OddsRatio_working_3-way'!AE68+'OddsRatio_working_3-way'!AK68</f>
        <v>#VALUE!</v>
      </c>
      <c r="AR68" s="10" t="str">
        <f>IF(A68="","",IF(('OddsRatio_working_3-way'!X68=0),IF(Q68&gt;0,-Q68^(1/3),(-Q68)^(1/3)),'OddsRatio_working_3-way'!AL68-'OddsRatio_working_3-way'!R68/3))</f>
        <v/>
      </c>
      <c r="AS68" s="11" t="e">
        <f>IF(('OddsRatio_working_3-way'!X68=0),IF(Q68&gt;0,-Q68^(1/3),(-Q68)^(1/3)),'OddsRatio_working_3-way'!AM68-'OddsRatio_working_3-way'!R68/3)</f>
        <v>#VALUE!</v>
      </c>
      <c r="AT68" s="11" t="e">
        <f>IF(('OddsRatio_working_3-way'!X68=0),IF(Q68&gt;0,-Q68^(1/3),(-Q68)^(1/3)),'OddsRatio_working_3-way'!AN68-'OddsRatio_working_3-way'!R68/3)</f>
        <v>#VALUE!</v>
      </c>
      <c r="AU68" s="11" t="e">
        <f>IF(('OddsRatio_working_3-way'!X68=0),0,'OddsRatio_working_3-way'!AO68)</f>
        <v>#VALUE!</v>
      </c>
      <c r="AV68" s="11" t="e">
        <f>IF(('OddsRatio_working_3-way'!X68=0),0,'OddsRatio_working_3-way'!AP68)</f>
        <v>#VALUE!</v>
      </c>
      <c r="AW68" s="11" t="e">
        <f>IF(('OddsRatio_working_3-way'!X68=0),0,'OddsRatio_working_3-way'!AQ68)</f>
        <v>#VALUE!</v>
      </c>
    </row>
    <row r="69" spans="1:4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9" t="e">
        <f t="shared" si="26"/>
        <v>#VALUE!</v>
      </c>
      <c r="E69" s="9" t="e">
        <f t="shared" si="27"/>
        <v>#VALUE!</v>
      </c>
      <c r="F69" s="9" t="e">
        <f t="shared" si="28"/>
        <v>#VALUE!</v>
      </c>
      <c r="G69" s="9" t="str">
        <f t="shared" si="29"/>
        <v/>
      </c>
      <c r="H69" s="9" t="str">
        <f t="shared" si="30"/>
        <v/>
      </c>
      <c r="I69" s="9" t="str">
        <f t="shared" si="31"/>
        <v/>
      </c>
      <c r="J69" s="9" t="str">
        <f t="shared" si="32"/>
        <v/>
      </c>
      <c r="K69" s="11" t="e">
        <f t="shared" si="33"/>
        <v>#VALUE!</v>
      </c>
      <c r="L69" s="11" t="e">
        <f t="shared" si="34"/>
        <v>#VALUE!</v>
      </c>
      <c r="M69" s="11" t="e">
        <f t="shared" si="35"/>
        <v>#VALUE!</v>
      </c>
      <c r="N69" s="11" t="e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#VALUE!</v>
      </c>
      <c r="O69" s="11">
        <f>0</f>
        <v>0</v>
      </c>
      <c r="P69" s="11" t="e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#VALUE!</v>
      </c>
      <c r="Q69" s="11" t="e">
        <f>2*'OddsRatio_working_3-way'!K69*'OddsRatio_working_3-way'!L69*'OddsRatio_working_3-way'!M69</f>
        <v>#VALUE!</v>
      </c>
      <c r="R69" s="11" t="e">
        <f t="shared" si="36"/>
        <v>#VALUE!</v>
      </c>
      <c r="S69" s="11" t="e">
        <f t="shared" si="37"/>
        <v>#VALUE!</v>
      </c>
      <c r="T69" s="11" t="e">
        <f t="shared" si="38"/>
        <v>#VALUE!</v>
      </c>
      <c r="U69" s="11" t="e">
        <f>'OddsRatio_working_3-way'!S69-'OddsRatio_working_3-way'!R69^2/3</f>
        <v>#VALUE!</v>
      </c>
      <c r="V69" s="11" t="e">
        <f>'OddsRatio_working_3-way'!S69*'OddsRatio_working_3-way'!R69/3-2*'OddsRatio_working_3-way'!R69^3/27-'OddsRatio_working_3-way'!T69</f>
        <v>#VALUE!</v>
      </c>
      <c r="W69" s="11" t="e">
        <f>'OddsRatio_working_3-way'!V69^2+4*'OddsRatio_working_3-way'!U69^3/27</f>
        <v>#VALUE!</v>
      </c>
      <c r="X69" s="11" t="e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#VALUE!</v>
      </c>
      <c r="Y69" s="11" t="e">
        <f>IF('OddsRatio_working_3-way'!W69&gt;=0,IF('OddsRatio_working_3-way'!V69+SQRT('OddsRatio_working_3-way'!W69)&gt;0,0,PI()),ACOS('OddsRatio_working_3-way'!V69/(2*'OddsRatio_working_3-way'!X69)))</f>
        <v>#VALUE!</v>
      </c>
      <c r="Z69" s="11" t="e">
        <f>'OddsRatio_working_3-way'!X69^(1/3)*COS('OddsRatio_working_3-way'!Y69/3)</f>
        <v>#VALUE!</v>
      </c>
      <c r="AA69" s="11" t="e">
        <f>'OddsRatio_working_3-way'!X69^(1/3)*COS(('OddsRatio_working_3-way'!Y69+2*PI())/3)</f>
        <v>#VALUE!</v>
      </c>
      <c r="AB69" s="11" t="e">
        <f>'OddsRatio_working_3-way'!X69^(1/3)*COS(('OddsRatio_working_3-way'!Y69+4*PI())/3)</f>
        <v>#VALUE!</v>
      </c>
      <c r="AC69" s="11" t="e">
        <f>'OddsRatio_working_3-way'!X69^(1/3)*SIN('OddsRatio_working_3-way'!Y69/3)</f>
        <v>#VALUE!</v>
      </c>
      <c r="AD69" s="11" t="e">
        <f>'OddsRatio_working_3-way'!X69^(1/3)*SIN(('OddsRatio_working_3-way'!Y69+2*PI())/3)</f>
        <v>#VALUE!</v>
      </c>
      <c r="AE69" s="11" t="e">
        <f>'OddsRatio_working_3-way'!X69^(1/3)*SIN(('OddsRatio_working_3-way'!Y69+4*PI())/3)</f>
        <v>#VALUE!</v>
      </c>
      <c r="AF69" s="11" t="e">
        <f>-'OddsRatio_working_3-way'!U69/(3*'OddsRatio_working_3-way'!X69^(1/3))*COS(('OddsRatio_working_3-way'!Y69)/3)</f>
        <v>#VALUE!</v>
      </c>
      <c r="AG69" s="11" t="e">
        <f>-'OddsRatio_working_3-way'!U69/(3*'OddsRatio_working_3-way'!X69^(1/3))*COS(('OddsRatio_working_3-way'!Y69+2*PI())/3)</f>
        <v>#VALUE!</v>
      </c>
      <c r="AH69" s="11" t="e">
        <f>-'OddsRatio_working_3-way'!U69/(3*'OddsRatio_working_3-way'!X69^(1/3))*COS(('OddsRatio_working_3-way'!Y69+4*PI())/3)</f>
        <v>#VALUE!</v>
      </c>
      <c r="AI69" s="11" t="e">
        <f>'OddsRatio_working_3-way'!U69/(3*'OddsRatio_working_3-way'!X69^(1/3))*SIN(('OddsRatio_working_3-way'!Y69)/3)</f>
        <v>#VALUE!</v>
      </c>
      <c r="AJ69" s="11" t="e">
        <f>'OddsRatio_working_3-way'!U69/(3*'OddsRatio_working_3-way'!X69^(1/3))*SIN(('OddsRatio_working_3-way'!Y69+2*PI())/3)</f>
        <v>#VALUE!</v>
      </c>
      <c r="AK69" s="11" t="e">
        <f>'OddsRatio_working_3-way'!U69/(3*'OddsRatio_working_3-way'!X69^(1/3))*SIN(('OddsRatio_working_3-way'!Y69+4*PI())/3)</f>
        <v>#VALUE!</v>
      </c>
      <c r="AL69" s="11" t="e">
        <f>'OddsRatio_working_3-way'!Z69+'OddsRatio_working_3-way'!AF69</f>
        <v>#VALUE!</v>
      </c>
      <c r="AM69" s="11" t="e">
        <f>'OddsRatio_working_3-way'!AA69+'OddsRatio_working_3-way'!AG69</f>
        <v>#VALUE!</v>
      </c>
      <c r="AN69" s="11" t="e">
        <f>'OddsRatio_working_3-way'!AB69+'OddsRatio_working_3-way'!AH69</f>
        <v>#VALUE!</v>
      </c>
      <c r="AO69" s="11" t="e">
        <f>'OddsRatio_working_3-way'!AC69+'OddsRatio_working_3-way'!AI69</f>
        <v>#VALUE!</v>
      </c>
      <c r="AP69" s="11" t="e">
        <f>'OddsRatio_working_3-way'!AD69+'OddsRatio_working_3-way'!AJ69</f>
        <v>#VALUE!</v>
      </c>
      <c r="AQ69" s="11" t="e">
        <f>'OddsRatio_working_3-way'!AE69+'OddsRatio_working_3-way'!AK69</f>
        <v>#VALUE!</v>
      </c>
      <c r="AR69" s="10" t="str">
        <f>IF(A69="","",IF(('OddsRatio_working_3-way'!X69=0),IF(Q69&gt;0,-Q69^(1/3),(-Q69)^(1/3)),'OddsRatio_working_3-way'!AL69-'OddsRatio_working_3-way'!R69/3))</f>
        <v/>
      </c>
      <c r="AS69" s="11" t="e">
        <f>IF(('OddsRatio_working_3-way'!X69=0),IF(Q69&gt;0,-Q69^(1/3),(-Q69)^(1/3)),'OddsRatio_working_3-way'!AM69-'OddsRatio_working_3-way'!R69/3)</f>
        <v>#VALUE!</v>
      </c>
      <c r="AT69" s="11" t="e">
        <f>IF(('OddsRatio_working_3-way'!X69=0),IF(Q69&gt;0,-Q69^(1/3),(-Q69)^(1/3)),'OddsRatio_working_3-way'!AN69-'OddsRatio_working_3-way'!R69/3)</f>
        <v>#VALUE!</v>
      </c>
      <c r="AU69" s="11" t="e">
        <f>IF(('OddsRatio_working_3-way'!X69=0),0,'OddsRatio_working_3-way'!AO69)</f>
        <v>#VALUE!</v>
      </c>
      <c r="AV69" s="11" t="e">
        <f>IF(('OddsRatio_working_3-way'!X69=0),0,'OddsRatio_working_3-way'!AP69)</f>
        <v>#VALUE!</v>
      </c>
      <c r="AW69" s="11" t="e">
        <f>IF(('OddsRatio_working_3-way'!X69=0),0,'OddsRatio_working_3-way'!AQ69)</f>
        <v>#VALUE!</v>
      </c>
    </row>
    <row r="70" spans="1:4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9" t="e">
        <f t="shared" si="26"/>
        <v>#VALUE!</v>
      </c>
      <c r="E70" s="9" t="e">
        <f t="shared" si="27"/>
        <v>#VALUE!</v>
      </c>
      <c r="F70" s="9" t="e">
        <f t="shared" si="28"/>
        <v>#VALUE!</v>
      </c>
      <c r="G70" s="9" t="str">
        <f t="shared" si="29"/>
        <v/>
      </c>
      <c r="H70" s="9" t="str">
        <f t="shared" si="30"/>
        <v/>
      </c>
      <c r="I70" s="9" t="str">
        <f t="shared" si="31"/>
        <v/>
      </c>
      <c r="J70" s="9" t="str">
        <f t="shared" si="32"/>
        <v/>
      </c>
      <c r="K70" s="11" t="e">
        <f t="shared" si="33"/>
        <v>#VALUE!</v>
      </c>
      <c r="L70" s="11" t="e">
        <f t="shared" si="34"/>
        <v>#VALUE!</v>
      </c>
      <c r="M70" s="11" t="e">
        <f t="shared" si="35"/>
        <v>#VALUE!</v>
      </c>
      <c r="N70" s="11" t="e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#VALUE!</v>
      </c>
      <c r="O70" s="11">
        <f>0</f>
        <v>0</v>
      </c>
      <c r="P70" s="11" t="e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#VALUE!</v>
      </c>
      <c r="Q70" s="11" t="e">
        <f>2*'OddsRatio_working_3-way'!K70*'OddsRatio_working_3-way'!L70*'OddsRatio_working_3-way'!M70</f>
        <v>#VALUE!</v>
      </c>
      <c r="R70" s="11" t="e">
        <f t="shared" si="36"/>
        <v>#VALUE!</v>
      </c>
      <c r="S70" s="11" t="e">
        <f t="shared" si="37"/>
        <v>#VALUE!</v>
      </c>
      <c r="T70" s="11" t="e">
        <f t="shared" si="38"/>
        <v>#VALUE!</v>
      </c>
      <c r="U70" s="11" t="e">
        <f>'OddsRatio_working_3-way'!S70-'OddsRatio_working_3-way'!R70^2/3</f>
        <v>#VALUE!</v>
      </c>
      <c r="V70" s="11" t="e">
        <f>'OddsRatio_working_3-way'!S70*'OddsRatio_working_3-way'!R70/3-2*'OddsRatio_working_3-way'!R70^3/27-'OddsRatio_working_3-way'!T70</f>
        <v>#VALUE!</v>
      </c>
      <c r="W70" s="11" t="e">
        <f>'OddsRatio_working_3-way'!V70^2+4*'OddsRatio_working_3-way'!U70^3/27</f>
        <v>#VALUE!</v>
      </c>
      <c r="X70" s="11" t="e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#VALUE!</v>
      </c>
      <c r="Y70" s="11" t="e">
        <f>IF('OddsRatio_working_3-way'!W70&gt;=0,IF('OddsRatio_working_3-way'!V70+SQRT('OddsRatio_working_3-way'!W70)&gt;0,0,PI()),ACOS('OddsRatio_working_3-way'!V70/(2*'OddsRatio_working_3-way'!X70)))</f>
        <v>#VALUE!</v>
      </c>
      <c r="Z70" s="11" t="e">
        <f>'OddsRatio_working_3-way'!X70^(1/3)*COS('OddsRatio_working_3-way'!Y70/3)</f>
        <v>#VALUE!</v>
      </c>
      <c r="AA70" s="11" t="e">
        <f>'OddsRatio_working_3-way'!X70^(1/3)*COS(('OddsRatio_working_3-way'!Y70+2*PI())/3)</f>
        <v>#VALUE!</v>
      </c>
      <c r="AB70" s="11" t="e">
        <f>'OddsRatio_working_3-way'!X70^(1/3)*COS(('OddsRatio_working_3-way'!Y70+4*PI())/3)</f>
        <v>#VALUE!</v>
      </c>
      <c r="AC70" s="11" t="e">
        <f>'OddsRatio_working_3-way'!X70^(1/3)*SIN('OddsRatio_working_3-way'!Y70/3)</f>
        <v>#VALUE!</v>
      </c>
      <c r="AD70" s="11" t="e">
        <f>'OddsRatio_working_3-way'!X70^(1/3)*SIN(('OddsRatio_working_3-way'!Y70+2*PI())/3)</f>
        <v>#VALUE!</v>
      </c>
      <c r="AE70" s="11" t="e">
        <f>'OddsRatio_working_3-way'!X70^(1/3)*SIN(('OddsRatio_working_3-way'!Y70+4*PI())/3)</f>
        <v>#VALUE!</v>
      </c>
      <c r="AF70" s="11" t="e">
        <f>-'OddsRatio_working_3-way'!U70/(3*'OddsRatio_working_3-way'!X70^(1/3))*COS(('OddsRatio_working_3-way'!Y70)/3)</f>
        <v>#VALUE!</v>
      </c>
      <c r="AG70" s="11" t="e">
        <f>-'OddsRatio_working_3-way'!U70/(3*'OddsRatio_working_3-way'!X70^(1/3))*COS(('OddsRatio_working_3-way'!Y70+2*PI())/3)</f>
        <v>#VALUE!</v>
      </c>
      <c r="AH70" s="11" t="e">
        <f>-'OddsRatio_working_3-way'!U70/(3*'OddsRatio_working_3-way'!X70^(1/3))*COS(('OddsRatio_working_3-way'!Y70+4*PI())/3)</f>
        <v>#VALUE!</v>
      </c>
      <c r="AI70" s="11" t="e">
        <f>'OddsRatio_working_3-way'!U70/(3*'OddsRatio_working_3-way'!X70^(1/3))*SIN(('OddsRatio_working_3-way'!Y70)/3)</f>
        <v>#VALUE!</v>
      </c>
      <c r="AJ70" s="11" t="e">
        <f>'OddsRatio_working_3-way'!U70/(3*'OddsRatio_working_3-way'!X70^(1/3))*SIN(('OddsRatio_working_3-way'!Y70+2*PI())/3)</f>
        <v>#VALUE!</v>
      </c>
      <c r="AK70" s="11" t="e">
        <f>'OddsRatio_working_3-way'!U70/(3*'OddsRatio_working_3-way'!X70^(1/3))*SIN(('OddsRatio_working_3-way'!Y70+4*PI())/3)</f>
        <v>#VALUE!</v>
      </c>
      <c r="AL70" s="11" t="e">
        <f>'OddsRatio_working_3-way'!Z70+'OddsRatio_working_3-way'!AF70</f>
        <v>#VALUE!</v>
      </c>
      <c r="AM70" s="11" t="e">
        <f>'OddsRatio_working_3-way'!AA70+'OddsRatio_working_3-way'!AG70</f>
        <v>#VALUE!</v>
      </c>
      <c r="AN70" s="11" t="e">
        <f>'OddsRatio_working_3-way'!AB70+'OddsRatio_working_3-way'!AH70</f>
        <v>#VALUE!</v>
      </c>
      <c r="AO70" s="11" t="e">
        <f>'OddsRatio_working_3-way'!AC70+'OddsRatio_working_3-way'!AI70</f>
        <v>#VALUE!</v>
      </c>
      <c r="AP70" s="11" t="e">
        <f>'OddsRatio_working_3-way'!AD70+'OddsRatio_working_3-way'!AJ70</f>
        <v>#VALUE!</v>
      </c>
      <c r="AQ70" s="11" t="e">
        <f>'OddsRatio_working_3-way'!AE70+'OddsRatio_working_3-way'!AK70</f>
        <v>#VALUE!</v>
      </c>
      <c r="AR70" s="10" t="str">
        <f>IF(A70="","",IF(('OddsRatio_working_3-way'!X70=0),IF(Q70&gt;0,-Q70^(1/3),(-Q70)^(1/3)),'OddsRatio_working_3-way'!AL70-'OddsRatio_working_3-way'!R70/3))</f>
        <v/>
      </c>
      <c r="AS70" s="11" t="e">
        <f>IF(('OddsRatio_working_3-way'!X70=0),IF(Q70&gt;0,-Q70^(1/3),(-Q70)^(1/3)),'OddsRatio_working_3-way'!AM70-'OddsRatio_working_3-way'!R70/3)</f>
        <v>#VALUE!</v>
      </c>
      <c r="AT70" s="11" t="e">
        <f>IF(('OddsRatio_working_3-way'!X70=0),IF(Q70&gt;0,-Q70^(1/3),(-Q70)^(1/3)),'OddsRatio_working_3-way'!AN70-'OddsRatio_working_3-way'!R70/3)</f>
        <v>#VALUE!</v>
      </c>
      <c r="AU70" s="11" t="e">
        <f>IF(('OddsRatio_working_3-way'!X70=0),0,'OddsRatio_working_3-way'!AO70)</f>
        <v>#VALUE!</v>
      </c>
      <c r="AV70" s="11" t="e">
        <f>IF(('OddsRatio_working_3-way'!X70=0),0,'OddsRatio_working_3-way'!AP70)</f>
        <v>#VALUE!</v>
      </c>
      <c r="AW70" s="11" t="e">
        <f>IF(('OddsRatio_working_3-way'!X70=0),0,'OddsRatio_working_3-way'!AQ70)</f>
        <v>#VALUE!</v>
      </c>
    </row>
    <row r="71" spans="1:4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9" t="e">
        <f t="shared" si="26"/>
        <v>#VALUE!</v>
      </c>
      <c r="E71" s="9" t="e">
        <f t="shared" si="27"/>
        <v>#VALUE!</v>
      </c>
      <c r="F71" s="9" t="e">
        <f t="shared" si="28"/>
        <v>#VALUE!</v>
      </c>
      <c r="G71" s="9" t="str">
        <f t="shared" si="29"/>
        <v/>
      </c>
      <c r="H71" s="9" t="str">
        <f t="shared" si="30"/>
        <v/>
      </c>
      <c r="I71" s="9" t="str">
        <f t="shared" si="31"/>
        <v/>
      </c>
      <c r="J71" s="9" t="str">
        <f t="shared" si="32"/>
        <v/>
      </c>
      <c r="K71" s="11" t="e">
        <f t="shared" si="33"/>
        <v>#VALUE!</v>
      </c>
      <c r="L71" s="11" t="e">
        <f t="shared" si="34"/>
        <v>#VALUE!</v>
      </c>
      <c r="M71" s="11" t="e">
        <f t="shared" si="35"/>
        <v>#VALUE!</v>
      </c>
      <c r="N71" s="11" t="e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#VALUE!</v>
      </c>
      <c r="O71" s="11">
        <f>0</f>
        <v>0</v>
      </c>
      <c r="P71" s="11" t="e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#VALUE!</v>
      </c>
      <c r="Q71" s="11" t="e">
        <f>2*'OddsRatio_working_3-way'!K71*'OddsRatio_working_3-way'!L71*'OddsRatio_working_3-way'!M71</f>
        <v>#VALUE!</v>
      </c>
      <c r="R71" s="11" t="e">
        <f t="shared" si="36"/>
        <v>#VALUE!</v>
      </c>
      <c r="S71" s="11" t="e">
        <f t="shared" si="37"/>
        <v>#VALUE!</v>
      </c>
      <c r="T71" s="11" t="e">
        <f t="shared" si="38"/>
        <v>#VALUE!</v>
      </c>
      <c r="U71" s="11" t="e">
        <f>'OddsRatio_working_3-way'!S71-'OddsRatio_working_3-way'!R71^2/3</f>
        <v>#VALUE!</v>
      </c>
      <c r="V71" s="11" t="e">
        <f>'OddsRatio_working_3-way'!S71*'OddsRatio_working_3-way'!R71/3-2*'OddsRatio_working_3-way'!R71^3/27-'OddsRatio_working_3-way'!T71</f>
        <v>#VALUE!</v>
      </c>
      <c r="W71" s="11" t="e">
        <f>'OddsRatio_working_3-way'!V71^2+4*'OddsRatio_working_3-way'!U71^3/27</f>
        <v>#VALUE!</v>
      </c>
      <c r="X71" s="11" t="e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#VALUE!</v>
      </c>
      <c r="Y71" s="11" t="e">
        <f>IF('OddsRatio_working_3-way'!W71&gt;=0,IF('OddsRatio_working_3-way'!V71+SQRT('OddsRatio_working_3-way'!W71)&gt;0,0,PI()),ACOS('OddsRatio_working_3-way'!V71/(2*'OddsRatio_working_3-way'!X71)))</f>
        <v>#VALUE!</v>
      </c>
      <c r="Z71" s="11" t="e">
        <f>'OddsRatio_working_3-way'!X71^(1/3)*COS('OddsRatio_working_3-way'!Y71/3)</f>
        <v>#VALUE!</v>
      </c>
      <c r="AA71" s="11" t="e">
        <f>'OddsRatio_working_3-way'!X71^(1/3)*COS(('OddsRatio_working_3-way'!Y71+2*PI())/3)</f>
        <v>#VALUE!</v>
      </c>
      <c r="AB71" s="11" t="e">
        <f>'OddsRatio_working_3-way'!X71^(1/3)*COS(('OddsRatio_working_3-way'!Y71+4*PI())/3)</f>
        <v>#VALUE!</v>
      </c>
      <c r="AC71" s="11" t="e">
        <f>'OddsRatio_working_3-way'!X71^(1/3)*SIN('OddsRatio_working_3-way'!Y71/3)</f>
        <v>#VALUE!</v>
      </c>
      <c r="AD71" s="11" t="e">
        <f>'OddsRatio_working_3-way'!X71^(1/3)*SIN(('OddsRatio_working_3-way'!Y71+2*PI())/3)</f>
        <v>#VALUE!</v>
      </c>
      <c r="AE71" s="11" t="e">
        <f>'OddsRatio_working_3-way'!X71^(1/3)*SIN(('OddsRatio_working_3-way'!Y71+4*PI())/3)</f>
        <v>#VALUE!</v>
      </c>
      <c r="AF71" s="11" t="e">
        <f>-'OddsRatio_working_3-way'!U71/(3*'OddsRatio_working_3-way'!X71^(1/3))*COS(('OddsRatio_working_3-way'!Y71)/3)</f>
        <v>#VALUE!</v>
      </c>
      <c r="AG71" s="11" t="e">
        <f>-'OddsRatio_working_3-way'!U71/(3*'OddsRatio_working_3-way'!X71^(1/3))*COS(('OddsRatio_working_3-way'!Y71+2*PI())/3)</f>
        <v>#VALUE!</v>
      </c>
      <c r="AH71" s="11" t="e">
        <f>-'OddsRatio_working_3-way'!U71/(3*'OddsRatio_working_3-way'!X71^(1/3))*COS(('OddsRatio_working_3-way'!Y71+4*PI())/3)</f>
        <v>#VALUE!</v>
      </c>
      <c r="AI71" s="11" t="e">
        <f>'OddsRatio_working_3-way'!U71/(3*'OddsRatio_working_3-way'!X71^(1/3))*SIN(('OddsRatio_working_3-way'!Y71)/3)</f>
        <v>#VALUE!</v>
      </c>
      <c r="AJ71" s="11" t="e">
        <f>'OddsRatio_working_3-way'!U71/(3*'OddsRatio_working_3-way'!X71^(1/3))*SIN(('OddsRatio_working_3-way'!Y71+2*PI())/3)</f>
        <v>#VALUE!</v>
      </c>
      <c r="AK71" s="11" t="e">
        <f>'OddsRatio_working_3-way'!U71/(3*'OddsRatio_working_3-way'!X71^(1/3))*SIN(('OddsRatio_working_3-way'!Y71+4*PI())/3)</f>
        <v>#VALUE!</v>
      </c>
      <c r="AL71" s="11" t="e">
        <f>'OddsRatio_working_3-way'!Z71+'OddsRatio_working_3-way'!AF71</f>
        <v>#VALUE!</v>
      </c>
      <c r="AM71" s="11" t="e">
        <f>'OddsRatio_working_3-way'!AA71+'OddsRatio_working_3-way'!AG71</f>
        <v>#VALUE!</v>
      </c>
      <c r="AN71" s="11" t="e">
        <f>'OddsRatio_working_3-way'!AB71+'OddsRatio_working_3-way'!AH71</f>
        <v>#VALUE!</v>
      </c>
      <c r="AO71" s="11" t="e">
        <f>'OddsRatio_working_3-way'!AC71+'OddsRatio_working_3-way'!AI71</f>
        <v>#VALUE!</v>
      </c>
      <c r="AP71" s="11" t="e">
        <f>'OddsRatio_working_3-way'!AD71+'OddsRatio_working_3-way'!AJ71</f>
        <v>#VALUE!</v>
      </c>
      <c r="AQ71" s="11" t="e">
        <f>'OddsRatio_working_3-way'!AE71+'OddsRatio_working_3-way'!AK71</f>
        <v>#VALUE!</v>
      </c>
      <c r="AR71" s="10" t="str">
        <f>IF(A71="","",IF(('OddsRatio_working_3-way'!X71=0),IF(Q71&gt;0,-Q71^(1/3),(-Q71)^(1/3)),'OddsRatio_working_3-way'!AL71-'OddsRatio_working_3-way'!R71/3))</f>
        <v/>
      </c>
      <c r="AS71" s="11" t="e">
        <f>IF(('OddsRatio_working_3-way'!X71=0),IF(Q71&gt;0,-Q71^(1/3),(-Q71)^(1/3)),'OddsRatio_working_3-way'!AM71-'OddsRatio_working_3-way'!R71/3)</f>
        <v>#VALUE!</v>
      </c>
      <c r="AT71" s="11" t="e">
        <f>IF(('OddsRatio_working_3-way'!X71=0),IF(Q71&gt;0,-Q71^(1/3),(-Q71)^(1/3)),'OddsRatio_working_3-way'!AN71-'OddsRatio_working_3-way'!R71/3)</f>
        <v>#VALUE!</v>
      </c>
      <c r="AU71" s="11" t="e">
        <f>IF(('OddsRatio_working_3-way'!X71=0),0,'OddsRatio_working_3-way'!AO71)</f>
        <v>#VALUE!</v>
      </c>
      <c r="AV71" s="11" t="e">
        <f>IF(('OddsRatio_working_3-way'!X71=0),0,'OddsRatio_working_3-way'!AP71)</f>
        <v>#VALUE!</v>
      </c>
      <c r="AW71" s="11" t="e">
        <f>IF(('OddsRatio_working_3-way'!X71=0),0,'OddsRatio_working_3-way'!AQ71)</f>
        <v>#VALUE!</v>
      </c>
    </row>
    <row r="72" spans="1:4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9" t="e">
        <f t="shared" si="26"/>
        <v>#VALUE!</v>
      </c>
      <c r="E72" s="9" t="e">
        <f t="shared" si="27"/>
        <v>#VALUE!</v>
      </c>
      <c r="F72" s="9" t="e">
        <f t="shared" si="28"/>
        <v>#VALUE!</v>
      </c>
      <c r="G72" s="9" t="str">
        <f t="shared" si="29"/>
        <v/>
      </c>
      <c r="H72" s="9" t="str">
        <f t="shared" si="30"/>
        <v/>
      </c>
      <c r="I72" s="9" t="str">
        <f t="shared" si="31"/>
        <v/>
      </c>
      <c r="J72" s="9" t="str">
        <f t="shared" si="32"/>
        <v/>
      </c>
      <c r="K72" s="11" t="e">
        <f t="shared" si="33"/>
        <v>#VALUE!</v>
      </c>
      <c r="L72" s="11" t="e">
        <f t="shared" si="34"/>
        <v>#VALUE!</v>
      </c>
      <c r="M72" s="11" t="e">
        <f t="shared" si="35"/>
        <v>#VALUE!</v>
      </c>
      <c r="N72" s="11" t="e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#VALUE!</v>
      </c>
      <c r="O72" s="11">
        <f>0</f>
        <v>0</v>
      </c>
      <c r="P72" s="11" t="e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#VALUE!</v>
      </c>
      <c r="Q72" s="11" t="e">
        <f>2*'OddsRatio_working_3-way'!K72*'OddsRatio_working_3-way'!L72*'OddsRatio_working_3-way'!M72</f>
        <v>#VALUE!</v>
      </c>
      <c r="R72" s="11" t="e">
        <f t="shared" si="36"/>
        <v>#VALUE!</v>
      </c>
      <c r="S72" s="11" t="e">
        <f t="shared" si="37"/>
        <v>#VALUE!</v>
      </c>
      <c r="T72" s="11" t="e">
        <f t="shared" si="38"/>
        <v>#VALUE!</v>
      </c>
      <c r="U72" s="11" t="e">
        <f>'OddsRatio_working_3-way'!S72-'OddsRatio_working_3-way'!R72^2/3</f>
        <v>#VALUE!</v>
      </c>
      <c r="V72" s="11" t="e">
        <f>'OddsRatio_working_3-way'!S72*'OddsRatio_working_3-way'!R72/3-2*'OddsRatio_working_3-way'!R72^3/27-'OddsRatio_working_3-way'!T72</f>
        <v>#VALUE!</v>
      </c>
      <c r="W72" s="11" t="e">
        <f>'OddsRatio_working_3-way'!V72^2+4*'OddsRatio_working_3-way'!U72^3/27</f>
        <v>#VALUE!</v>
      </c>
      <c r="X72" s="11" t="e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#VALUE!</v>
      </c>
      <c r="Y72" s="11" t="e">
        <f>IF('OddsRatio_working_3-way'!W72&gt;=0,IF('OddsRatio_working_3-way'!V72+SQRT('OddsRatio_working_3-way'!W72)&gt;0,0,PI()),ACOS('OddsRatio_working_3-way'!V72/(2*'OddsRatio_working_3-way'!X72)))</f>
        <v>#VALUE!</v>
      </c>
      <c r="Z72" s="11" t="e">
        <f>'OddsRatio_working_3-way'!X72^(1/3)*COS('OddsRatio_working_3-way'!Y72/3)</f>
        <v>#VALUE!</v>
      </c>
      <c r="AA72" s="11" t="e">
        <f>'OddsRatio_working_3-way'!X72^(1/3)*COS(('OddsRatio_working_3-way'!Y72+2*PI())/3)</f>
        <v>#VALUE!</v>
      </c>
      <c r="AB72" s="11" t="e">
        <f>'OddsRatio_working_3-way'!X72^(1/3)*COS(('OddsRatio_working_3-way'!Y72+4*PI())/3)</f>
        <v>#VALUE!</v>
      </c>
      <c r="AC72" s="11" t="e">
        <f>'OddsRatio_working_3-way'!X72^(1/3)*SIN('OddsRatio_working_3-way'!Y72/3)</f>
        <v>#VALUE!</v>
      </c>
      <c r="AD72" s="11" t="e">
        <f>'OddsRatio_working_3-way'!X72^(1/3)*SIN(('OddsRatio_working_3-way'!Y72+2*PI())/3)</f>
        <v>#VALUE!</v>
      </c>
      <c r="AE72" s="11" t="e">
        <f>'OddsRatio_working_3-way'!X72^(1/3)*SIN(('OddsRatio_working_3-way'!Y72+4*PI())/3)</f>
        <v>#VALUE!</v>
      </c>
      <c r="AF72" s="11" t="e">
        <f>-'OddsRatio_working_3-way'!U72/(3*'OddsRatio_working_3-way'!X72^(1/3))*COS(('OddsRatio_working_3-way'!Y72)/3)</f>
        <v>#VALUE!</v>
      </c>
      <c r="AG72" s="11" t="e">
        <f>-'OddsRatio_working_3-way'!U72/(3*'OddsRatio_working_3-way'!X72^(1/3))*COS(('OddsRatio_working_3-way'!Y72+2*PI())/3)</f>
        <v>#VALUE!</v>
      </c>
      <c r="AH72" s="11" t="e">
        <f>-'OddsRatio_working_3-way'!U72/(3*'OddsRatio_working_3-way'!X72^(1/3))*COS(('OddsRatio_working_3-way'!Y72+4*PI())/3)</f>
        <v>#VALUE!</v>
      </c>
      <c r="AI72" s="11" t="e">
        <f>'OddsRatio_working_3-way'!U72/(3*'OddsRatio_working_3-way'!X72^(1/3))*SIN(('OddsRatio_working_3-way'!Y72)/3)</f>
        <v>#VALUE!</v>
      </c>
      <c r="AJ72" s="11" t="e">
        <f>'OddsRatio_working_3-way'!U72/(3*'OddsRatio_working_3-way'!X72^(1/3))*SIN(('OddsRatio_working_3-way'!Y72+2*PI())/3)</f>
        <v>#VALUE!</v>
      </c>
      <c r="AK72" s="11" t="e">
        <f>'OddsRatio_working_3-way'!U72/(3*'OddsRatio_working_3-way'!X72^(1/3))*SIN(('OddsRatio_working_3-way'!Y72+4*PI())/3)</f>
        <v>#VALUE!</v>
      </c>
      <c r="AL72" s="11" t="e">
        <f>'OddsRatio_working_3-way'!Z72+'OddsRatio_working_3-way'!AF72</f>
        <v>#VALUE!</v>
      </c>
      <c r="AM72" s="11" t="e">
        <f>'OddsRatio_working_3-way'!AA72+'OddsRatio_working_3-way'!AG72</f>
        <v>#VALUE!</v>
      </c>
      <c r="AN72" s="11" t="e">
        <f>'OddsRatio_working_3-way'!AB72+'OddsRatio_working_3-way'!AH72</f>
        <v>#VALUE!</v>
      </c>
      <c r="AO72" s="11" t="e">
        <f>'OddsRatio_working_3-way'!AC72+'OddsRatio_working_3-way'!AI72</f>
        <v>#VALUE!</v>
      </c>
      <c r="AP72" s="11" t="e">
        <f>'OddsRatio_working_3-way'!AD72+'OddsRatio_working_3-way'!AJ72</f>
        <v>#VALUE!</v>
      </c>
      <c r="AQ72" s="11" t="e">
        <f>'OddsRatio_working_3-way'!AE72+'OddsRatio_working_3-way'!AK72</f>
        <v>#VALUE!</v>
      </c>
      <c r="AR72" s="10" t="str">
        <f>IF(A72="","",IF(('OddsRatio_working_3-way'!X72=0),IF(Q72&gt;0,-Q72^(1/3),(-Q72)^(1/3)),'OddsRatio_working_3-way'!AL72-'OddsRatio_working_3-way'!R72/3))</f>
        <v/>
      </c>
      <c r="AS72" s="11" t="e">
        <f>IF(('OddsRatio_working_3-way'!X72=0),IF(Q72&gt;0,-Q72^(1/3),(-Q72)^(1/3)),'OddsRatio_working_3-way'!AM72-'OddsRatio_working_3-way'!R72/3)</f>
        <v>#VALUE!</v>
      </c>
      <c r="AT72" s="11" t="e">
        <f>IF(('OddsRatio_working_3-way'!X72=0),IF(Q72&gt;0,-Q72^(1/3),(-Q72)^(1/3)),'OddsRatio_working_3-way'!AN72-'OddsRatio_working_3-way'!R72/3)</f>
        <v>#VALUE!</v>
      </c>
      <c r="AU72" s="11" t="e">
        <f>IF(('OddsRatio_working_3-way'!X72=0),0,'OddsRatio_working_3-way'!AO72)</f>
        <v>#VALUE!</v>
      </c>
      <c r="AV72" s="11" t="e">
        <f>IF(('OddsRatio_working_3-way'!X72=0),0,'OddsRatio_working_3-way'!AP72)</f>
        <v>#VALUE!</v>
      </c>
      <c r="AW72" s="11" t="e">
        <f>IF(('OddsRatio_working_3-way'!X72=0),0,'OddsRatio_working_3-way'!AQ72)</f>
        <v>#VALUE!</v>
      </c>
    </row>
    <row r="73" spans="1:4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9" t="e">
        <f t="shared" si="26"/>
        <v>#VALUE!</v>
      </c>
      <c r="E73" s="9" t="e">
        <f t="shared" si="27"/>
        <v>#VALUE!</v>
      </c>
      <c r="F73" s="9" t="e">
        <f t="shared" si="28"/>
        <v>#VALUE!</v>
      </c>
      <c r="G73" s="9" t="str">
        <f t="shared" si="29"/>
        <v/>
      </c>
      <c r="H73" s="9" t="str">
        <f t="shared" si="30"/>
        <v/>
      </c>
      <c r="I73" s="9" t="str">
        <f t="shared" si="31"/>
        <v/>
      </c>
      <c r="J73" s="9" t="str">
        <f t="shared" si="32"/>
        <v/>
      </c>
      <c r="K73" s="11" t="e">
        <f t="shared" si="33"/>
        <v>#VALUE!</v>
      </c>
      <c r="L73" s="11" t="e">
        <f t="shared" si="34"/>
        <v>#VALUE!</v>
      </c>
      <c r="M73" s="11" t="e">
        <f t="shared" si="35"/>
        <v>#VALUE!</v>
      </c>
      <c r="N73" s="11" t="e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#VALUE!</v>
      </c>
      <c r="O73" s="11">
        <f>0</f>
        <v>0</v>
      </c>
      <c r="P73" s="11" t="e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#VALUE!</v>
      </c>
      <c r="Q73" s="11" t="e">
        <f>2*'OddsRatio_working_3-way'!K73*'OddsRatio_working_3-way'!L73*'OddsRatio_working_3-way'!M73</f>
        <v>#VALUE!</v>
      </c>
      <c r="R73" s="11" t="e">
        <f t="shared" si="36"/>
        <v>#VALUE!</v>
      </c>
      <c r="S73" s="11" t="e">
        <f t="shared" si="37"/>
        <v>#VALUE!</v>
      </c>
      <c r="T73" s="11" t="e">
        <f t="shared" si="38"/>
        <v>#VALUE!</v>
      </c>
      <c r="U73" s="11" t="e">
        <f>'OddsRatio_working_3-way'!S73-'OddsRatio_working_3-way'!R73^2/3</f>
        <v>#VALUE!</v>
      </c>
      <c r="V73" s="11" t="e">
        <f>'OddsRatio_working_3-way'!S73*'OddsRatio_working_3-way'!R73/3-2*'OddsRatio_working_3-way'!R73^3/27-'OddsRatio_working_3-way'!T73</f>
        <v>#VALUE!</v>
      </c>
      <c r="W73" s="11" t="e">
        <f>'OddsRatio_working_3-way'!V73^2+4*'OddsRatio_working_3-way'!U73^3/27</f>
        <v>#VALUE!</v>
      </c>
      <c r="X73" s="11" t="e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#VALUE!</v>
      </c>
      <c r="Y73" s="11" t="e">
        <f>IF('OddsRatio_working_3-way'!W73&gt;=0,IF('OddsRatio_working_3-way'!V73+SQRT('OddsRatio_working_3-way'!W73)&gt;0,0,PI()),ACOS('OddsRatio_working_3-way'!V73/(2*'OddsRatio_working_3-way'!X73)))</f>
        <v>#VALUE!</v>
      </c>
      <c r="Z73" s="11" t="e">
        <f>'OddsRatio_working_3-way'!X73^(1/3)*COS('OddsRatio_working_3-way'!Y73/3)</f>
        <v>#VALUE!</v>
      </c>
      <c r="AA73" s="11" t="e">
        <f>'OddsRatio_working_3-way'!X73^(1/3)*COS(('OddsRatio_working_3-way'!Y73+2*PI())/3)</f>
        <v>#VALUE!</v>
      </c>
      <c r="AB73" s="11" t="e">
        <f>'OddsRatio_working_3-way'!X73^(1/3)*COS(('OddsRatio_working_3-way'!Y73+4*PI())/3)</f>
        <v>#VALUE!</v>
      </c>
      <c r="AC73" s="11" t="e">
        <f>'OddsRatio_working_3-way'!X73^(1/3)*SIN('OddsRatio_working_3-way'!Y73/3)</f>
        <v>#VALUE!</v>
      </c>
      <c r="AD73" s="11" t="e">
        <f>'OddsRatio_working_3-way'!X73^(1/3)*SIN(('OddsRatio_working_3-way'!Y73+2*PI())/3)</f>
        <v>#VALUE!</v>
      </c>
      <c r="AE73" s="11" t="e">
        <f>'OddsRatio_working_3-way'!X73^(1/3)*SIN(('OddsRatio_working_3-way'!Y73+4*PI())/3)</f>
        <v>#VALUE!</v>
      </c>
      <c r="AF73" s="11" t="e">
        <f>-'OddsRatio_working_3-way'!U73/(3*'OddsRatio_working_3-way'!X73^(1/3))*COS(('OddsRatio_working_3-way'!Y73)/3)</f>
        <v>#VALUE!</v>
      </c>
      <c r="AG73" s="11" t="e">
        <f>-'OddsRatio_working_3-way'!U73/(3*'OddsRatio_working_3-way'!X73^(1/3))*COS(('OddsRatio_working_3-way'!Y73+2*PI())/3)</f>
        <v>#VALUE!</v>
      </c>
      <c r="AH73" s="11" t="e">
        <f>-'OddsRatio_working_3-way'!U73/(3*'OddsRatio_working_3-way'!X73^(1/3))*COS(('OddsRatio_working_3-way'!Y73+4*PI())/3)</f>
        <v>#VALUE!</v>
      </c>
      <c r="AI73" s="11" t="e">
        <f>'OddsRatio_working_3-way'!U73/(3*'OddsRatio_working_3-way'!X73^(1/3))*SIN(('OddsRatio_working_3-way'!Y73)/3)</f>
        <v>#VALUE!</v>
      </c>
      <c r="AJ73" s="11" t="e">
        <f>'OddsRatio_working_3-way'!U73/(3*'OddsRatio_working_3-way'!X73^(1/3))*SIN(('OddsRatio_working_3-way'!Y73+2*PI())/3)</f>
        <v>#VALUE!</v>
      </c>
      <c r="AK73" s="11" t="e">
        <f>'OddsRatio_working_3-way'!U73/(3*'OddsRatio_working_3-way'!X73^(1/3))*SIN(('OddsRatio_working_3-way'!Y73+4*PI())/3)</f>
        <v>#VALUE!</v>
      </c>
      <c r="AL73" s="11" t="e">
        <f>'OddsRatio_working_3-way'!Z73+'OddsRatio_working_3-way'!AF73</f>
        <v>#VALUE!</v>
      </c>
      <c r="AM73" s="11" t="e">
        <f>'OddsRatio_working_3-way'!AA73+'OddsRatio_working_3-way'!AG73</f>
        <v>#VALUE!</v>
      </c>
      <c r="AN73" s="11" t="e">
        <f>'OddsRatio_working_3-way'!AB73+'OddsRatio_working_3-way'!AH73</f>
        <v>#VALUE!</v>
      </c>
      <c r="AO73" s="11" t="e">
        <f>'OddsRatio_working_3-way'!AC73+'OddsRatio_working_3-way'!AI73</f>
        <v>#VALUE!</v>
      </c>
      <c r="AP73" s="11" t="e">
        <f>'OddsRatio_working_3-way'!AD73+'OddsRatio_working_3-way'!AJ73</f>
        <v>#VALUE!</v>
      </c>
      <c r="AQ73" s="11" t="e">
        <f>'OddsRatio_working_3-way'!AE73+'OddsRatio_working_3-way'!AK73</f>
        <v>#VALUE!</v>
      </c>
      <c r="AR73" s="10" t="str">
        <f>IF(A73="","",IF(('OddsRatio_working_3-way'!X73=0),IF(Q73&gt;0,-Q73^(1/3),(-Q73)^(1/3)),'OddsRatio_working_3-way'!AL73-'OddsRatio_working_3-way'!R73/3))</f>
        <v/>
      </c>
      <c r="AS73" s="11" t="e">
        <f>IF(('OddsRatio_working_3-way'!X73=0),IF(Q73&gt;0,-Q73^(1/3),(-Q73)^(1/3)),'OddsRatio_working_3-way'!AM73-'OddsRatio_working_3-way'!R73/3)</f>
        <v>#VALUE!</v>
      </c>
      <c r="AT73" s="11" t="e">
        <f>IF(('OddsRatio_working_3-way'!X73=0),IF(Q73&gt;0,-Q73^(1/3),(-Q73)^(1/3)),'OddsRatio_working_3-way'!AN73-'OddsRatio_working_3-way'!R73/3)</f>
        <v>#VALUE!</v>
      </c>
      <c r="AU73" s="11" t="e">
        <f>IF(('OddsRatio_working_3-way'!X73=0),0,'OddsRatio_working_3-way'!AO73)</f>
        <v>#VALUE!</v>
      </c>
      <c r="AV73" s="11" t="e">
        <f>IF(('OddsRatio_working_3-way'!X73=0),0,'OddsRatio_working_3-way'!AP73)</f>
        <v>#VALUE!</v>
      </c>
      <c r="AW73" s="11" t="e">
        <f>IF(('OddsRatio_working_3-way'!X73=0),0,'OddsRatio_working_3-way'!AQ73)</f>
        <v>#VALUE!</v>
      </c>
    </row>
    <row r="74" spans="1:4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9" t="e">
        <f t="shared" si="26"/>
        <v>#VALUE!</v>
      </c>
      <c r="E74" s="9" t="e">
        <f t="shared" si="27"/>
        <v>#VALUE!</v>
      </c>
      <c r="F74" s="9" t="e">
        <f t="shared" si="28"/>
        <v>#VALUE!</v>
      </c>
      <c r="G74" s="9" t="str">
        <f t="shared" si="29"/>
        <v/>
      </c>
      <c r="H74" s="9" t="str">
        <f t="shared" si="30"/>
        <v/>
      </c>
      <c r="I74" s="9" t="str">
        <f t="shared" si="31"/>
        <v/>
      </c>
      <c r="J74" s="9" t="str">
        <f t="shared" si="32"/>
        <v/>
      </c>
      <c r="K74" s="11" t="e">
        <f t="shared" si="33"/>
        <v>#VALUE!</v>
      </c>
      <c r="L74" s="11" t="e">
        <f t="shared" si="34"/>
        <v>#VALUE!</v>
      </c>
      <c r="M74" s="11" t="e">
        <f t="shared" si="35"/>
        <v>#VALUE!</v>
      </c>
      <c r="N74" s="11" t="e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#VALUE!</v>
      </c>
      <c r="O74" s="11">
        <f>0</f>
        <v>0</v>
      </c>
      <c r="P74" s="11" t="e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#VALUE!</v>
      </c>
      <c r="Q74" s="11" t="e">
        <f>2*'OddsRatio_working_3-way'!K74*'OddsRatio_working_3-way'!L74*'OddsRatio_working_3-way'!M74</f>
        <v>#VALUE!</v>
      </c>
      <c r="R74" s="11" t="e">
        <f t="shared" si="36"/>
        <v>#VALUE!</v>
      </c>
      <c r="S74" s="11" t="e">
        <f t="shared" si="37"/>
        <v>#VALUE!</v>
      </c>
      <c r="T74" s="11" t="e">
        <f t="shared" si="38"/>
        <v>#VALUE!</v>
      </c>
      <c r="U74" s="11" t="e">
        <f>'OddsRatio_working_3-way'!S74-'OddsRatio_working_3-way'!R74^2/3</f>
        <v>#VALUE!</v>
      </c>
      <c r="V74" s="11" t="e">
        <f>'OddsRatio_working_3-way'!S74*'OddsRatio_working_3-way'!R74/3-2*'OddsRatio_working_3-way'!R74^3/27-'OddsRatio_working_3-way'!T74</f>
        <v>#VALUE!</v>
      </c>
      <c r="W74" s="11" t="e">
        <f>'OddsRatio_working_3-way'!V74^2+4*'OddsRatio_working_3-way'!U74^3/27</f>
        <v>#VALUE!</v>
      </c>
      <c r="X74" s="11" t="e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#VALUE!</v>
      </c>
      <c r="Y74" s="11" t="e">
        <f>IF('OddsRatio_working_3-way'!W74&gt;=0,IF('OddsRatio_working_3-way'!V74+SQRT('OddsRatio_working_3-way'!W74)&gt;0,0,PI()),ACOS('OddsRatio_working_3-way'!V74/(2*'OddsRatio_working_3-way'!X74)))</f>
        <v>#VALUE!</v>
      </c>
      <c r="Z74" s="11" t="e">
        <f>'OddsRatio_working_3-way'!X74^(1/3)*COS('OddsRatio_working_3-way'!Y74/3)</f>
        <v>#VALUE!</v>
      </c>
      <c r="AA74" s="11" t="e">
        <f>'OddsRatio_working_3-way'!X74^(1/3)*COS(('OddsRatio_working_3-way'!Y74+2*PI())/3)</f>
        <v>#VALUE!</v>
      </c>
      <c r="AB74" s="11" t="e">
        <f>'OddsRatio_working_3-way'!X74^(1/3)*COS(('OddsRatio_working_3-way'!Y74+4*PI())/3)</f>
        <v>#VALUE!</v>
      </c>
      <c r="AC74" s="11" t="e">
        <f>'OddsRatio_working_3-way'!X74^(1/3)*SIN('OddsRatio_working_3-way'!Y74/3)</f>
        <v>#VALUE!</v>
      </c>
      <c r="AD74" s="11" t="e">
        <f>'OddsRatio_working_3-way'!X74^(1/3)*SIN(('OddsRatio_working_3-way'!Y74+2*PI())/3)</f>
        <v>#VALUE!</v>
      </c>
      <c r="AE74" s="11" t="e">
        <f>'OddsRatio_working_3-way'!X74^(1/3)*SIN(('OddsRatio_working_3-way'!Y74+4*PI())/3)</f>
        <v>#VALUE!</v>
      </c>
      <c r="AF74" s="11" t="e">
        <f>-'OddsRatio_working_3-way'!U74/(3*'OddsRatio_working_3-way'!X74^(1/3))*COS(('OddsRatio_working_3-way'!Y74)/3)</f>
        <v>#VALUE!</v>
      </c>
      <c r="AG74" s="11" t="e">
        <f>-'OddsRatio_working_3-way'!U74/(3*'OddsRatio_working_3-way'!X74^(1/3))*COS(('OddsRatio_working_3-way'!Y74+2*PI())/3)</f>
        <v>#VALUE!</v>
      </c>
      <c r="AH74" s="11" t="e">
        <f>-'OddsRatio_working_3-way'!U74/(3*'OddsRatio_working_3-way'!X74^(1/3))*COS(('OddsRatio_working_3-way'!Y74+4*PI())/3)</f>
        <v>#VALUE!</v>
      </c>
      <c r="AI74" s="11" t="e">
        <f>'OddsRatio_working_3-way'!U74/(3*'OddsRatio_working_3-way'!X74^(1/3))*SIN(('OddsRatio_working_3-way'!Y74)/3)</f>
        <v>#VALUE!</v>
      </c>
      <c r="AJ74" s="11" t="e">
        <f>'OddsRatio_working_3-way'!U74/(3*'OddsRatio_working_3-way'!X74^(1/3))*SIN(('OddsRatio_working_3-way'!Y74+2*PI())/3)</f>
        <v>#VALUE!</v>
      </c>
      <c r="AK74" s="11" t="e">
        <f>'OddsRatio_working_3-way'!U74/(3*'OddsRatio_working_3-way'!X74^(1/3))*SIN(('OddsRatio_working_3-way'!Y74+4*PI())/3)</f>
        <v>#VALUE!</v>
      </c>
      <c r="AL74" s="11" t="e">
        <f>'OddsRatio_working_3-way'!Z74+'OddsRatio_working_3-way'!AF74</f>
        <v>#VALUE!</v>
      </c>
      <c r="AM74" s="11" t="e">
        <f>'OddsRatio_working_3-way'!AA74+'OddsRatio_working_3-way'!AG74</f>
        <v>#VALUE!</v>
      </c>
      <c r="AN74" s="11" t="e">
        <f>'OddsRatio_working_3-way'!AB74+'OddsRatio_working_3-way'!AH74</f>
        <v>#VALUE!</v>
      </c>
      <c r="AO74" s="11" t="e">
        <f>'OddsRatio_working_3-way'!AC74+'OddsRatio_working_3-way'!AI74</f>
        <v>#VALUE!</v>
      </c>
      <c r="AP74" s="11" t="e">
        <f>'OddsRatio_working_3-way'!AD74+'OddsRatio_working_3-way'!AJ74</f>
        <v>#VALUE!</v>
      </c>
      <c r="AQ74" s="11" t="e">
        <f>'OddsRatio_working_3-way'!AE74+'OddsRatio_working_3-way'!AK74</f>
        <v>#VALUE!</v>
      </c>
      <c r="AR74" s="10" t="str">
        <f>IF(A74="","",IF(('OddsRatio_working_3-way'!X74=0),IF(Q74&gt;0,-Q74^(1/3),(-Q74)^(1/3)),'OddsRatio_working_3-way'!AL74-'OddsRatio_working_3-way'!R74/3))</f>
        <v/>
      </c>
      <c r="AS74" s="11" t="e">
        <f>IF(('OddsRatio_working_3-way'!X74=0),IF(Q74&gt;0,-Q74^(1/3),(-Q74)^(1/3)),'OddsRatio_working_3-way'!AM74-'OddsRatio_working_3-way'!R74/3)</f>
        <v>#VALUE!</v>
      </c>
      <c r="AT74" s="11" t="e">
        <f>IF(('OddsRatio_working_3-way'!X74=0),IF(Q74&gt;0,-Q74^(1/3),(-Q74)^(1/3)),'OddsRatio_working_3-way'!AN74-'OddsRatio_working_3-way'!R74/3)</f>
        <v>#VALUE!</v>
      </c>
      <c r="AU74" s="11" t="e">
        <f>IF(('OddsRatio_working_3-way'!X74=0),0,'OddsRatio_working_3-way'!AO74)</f>
        <v>#VALUE!</v>
      </c>
      <c r="AV74" s="11" t="e">
        <f>IF(('OddsRatio_working_3-way'!X74=0),0,'OddsRatio_working_3-way'!AP74)</f>
        <v>#VALUE!</v>
      </c>
      <c r="AW74" s="11" t="e">
        <f>IF(('OddsRatio_working_3-way'!X74=0),0,'OddsRatio_working_3-way'!AQ74)</f>
        <v>#VALUE!</v>
      </c>
    </row>
    <row r="75" spans="1:4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9" t="e">
        <f t="shared" si="26"/>
        <v>#VALUE!</v>
      </c>
      <c r="E75" s="9" t="e">
        <f t="shared" si="27"/>
        <v>#VALUE!</v>
      </c>
      <c r="F75" s="9" t="e">
        <f t="shared" si="28"/>
        <v>#VALUE!</v>
      </c>
      <c r="G75" s="9" t="str">
        <f t="shared" si="29"/>
        <v/>
      </c>
      <c r="H75" s="9" t="str">
        <f t="shared" si="30"/>
        <v/>
      </c>
      <c r="I75" s="9" t="str">
        <f t="shared" si="31"/>
        <v/>
      </c>
      <c r="J75" s="9" t="str">
        <f t="shared" si="32"/>
        <v/>
      </c>
      <c r="K75" s="11" t="e">
        <f t="shared" si="33"/>
        <v>#VALUE!</v>
      </c>
      <c r="L75" s="11" t="e">
        <f t="shared" si="34"/>
        <v>#VALUE!</v>
      </c>
      <c r="M75" s="11" t="e">
        <f t="shared" si="35"/>
        <v>#VALUE!</v>
      </c>
      <c r="N75" s="11" t="e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#VALUE!</v>
      </c>
      <c r="O75" s="11">
        <f>0</f>
        <v>0</v>
      </c>
      <c r="P75" s="11" t="e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#VALUE!</v>
      </c>
      <c r="Q75" s="11" t="e">
        <f>2*'OddsRatio_working_3-way'!K75*'OddsRatio_working_3-way'!L75*'OddsRatio_working_3-way'!M75</f>
        <v>#VALUE!</v>
      </c>
      <c r="R75" s="11" t="e">
        <f t="shared" si="36"/>
        <v>#VALUE!</v>
      </c>
      <c r="S75" s="11" t="e">
        <f t="shared" si="37"/>
        <v>#VALUE!</v>
      </c>
      <c r="T75" s="11" t="e">
        <f t="shared" si="38"/>
        <v>#VALUE!</v>
      </c>
      <c r="U75" s="11" t="e">
        <f>'OddsRatio_working_3-way'!S75-'OddsRatio_working_3-way'!R75^2/3</f>
        <v>#VALUE!</v>
      </c>
      <c r="V75" s="11" t="e">
        <f>'OddsRatio_working_3-way'!S75*'OddsRatio_working_3-way'!R75/3-2*'OddsRatio_working_3-way'!R75^3/27-'OddsRatio_working_3-way'!T75</f>
        <v>#VALUE!</v>
      </c>
      <c r="W75" s="11" t="e">
        <f>'OddsRatio_working_3-way'!V75^2+4*'OddsRatio_working_3-way'!U75^3/27</f>
        <v>#VALUE!</v>
      </c>
      <c r="X75" s="11" t="e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#VALUE!</v>
      </c>
      <c r="Y75" s="11" t="e">
        <f>IF('OddsRatio_working_3-way'!W75&gt;=0,IF('OddsRatio_working_3-way'!V75+SQRT('OddsRatio_working_3-way'!W75)&gt;0,0,PI()),ACOS('OddsRatio_working_3-way'!V75/(2*'OddsRatio_working_3-way'!X75)))</f>
        <v>#VALUE!</v>
      </c>
      <c r="Z75" s="11" t="e">
        <f>'OddsRatio_working_3-way'!X75^(1/3)*COS('OddsRatio_working_3-way'!Y75/3)</f>
        <v>#VALUE!</v>
      </c>
      <c r="AA75" s="11" t="e">
        <f>'OddsRatio_working_3-way'!X75^(1/3)*COS(('OddsRatio_working_3-way'!Y75+2*PI())/3)</f>
        <v>#VALUE!</v>
      </c>
      <c r="AB75" s="11" t="e">
        <f>'OddsRatio_working_3-way'!X75^(1/3)*COS(('OddsRatio_working_3-way'!Y75+4*PI())/3)</f>
        <v>#VALUE!</v>
      </c>
      <c r="AC75" s="11" t="e">
        <f>'OddsRatio_working_3-way'!X75^(1/3)*SIN('OddsRatio_working_3-way'!Y75/3)</f>
        <v>#VALUE!</v>
      </c>
      <c r="AD75" s="11" t="e">
        <f>'OddsRatio_working_3-way'!X75^(1/3)*SIN(('OddsRatio_working_3-way'!Y75+2*PI())/3)</f>
        <v>#VALUE!</v>
      </c>
      <c r="AE75" s="11" t="e">
        <f>'OddsRatio_working_3-way'!X75^(1/3)*SIN(('OddsRatio_working_3-way'!Y75+4*PI())/3)</f>
        <v>#VALUE!</v>
      </c>
      <c r="AF75" s="11" t="e">
        <f>-'OddsRatio_working_3-way'!U75/(3*'OddsRatio_working_3-way'!X75^(1/3))*COS(('OddsRatio_working_3-way'!Y75)/3)</f>
        <v>#VALUE!</v>
      </c>
      <c r="AG75" s="11" t="e">
        <f>-'OddsRatio_working_3-way'!U75/(3*'OddsRatio_working_3-way'!X75^(1/3))*COS(('OddsRatio_working_3-way'!Y75+2*PI())/3)</f>
        <v>#VALUE!</v>
      </c>
      <c r="AH75" s="11" t="e">
        <f>-'OddsRatio_working_3-way'!U75/(3*'OddsRatio_working_3-way'!X75^(1/3))*COS(('OddsRatio_working_3-way'!Y75+4*PI())/3)</f>
        <v>#VALUE!</v>
      </c>
      <c r="AI75" s="11" t="e">
        <f>'OddsRatio_working_3-way'!U75/(3*'OddsRatio_working_3-way'!X75^(1/3))*SIN(('OddsRatio_working_3-way'!Y75)/3)</f>
        <v>#VALUE!</v>
      </c>
      <c r="AJ75" s="11" t="e">
        <f>'OddsRatio_working_3-way'!U75/(3*'OddsRatio_working_3-way'!X75^(1/3))*SIN(('OddsRatio_working_3-way'!Y75+2*PI())/3)</f>
        <v>#VALUE!</v>
      </c>
      <c r="AK75" s="11" t="e">
        <f>'OddsRatio_working_3-way'!U75/(3*'OddsRatio_working_3-way'!X75^(1/3))*SIN(('OddsRatio_working_3-way'!Y75+4*PI())/3)</f>
        <v>#VALUE!</v>
      </c>
      <c r="AL75" s="11" t="e">
        <f>'OddsRatio_working_3-way'!Z75+'OddsRatio_working_3-way'!AF75</f>
        <v>#VALUE!</v>
      </c>
      <c r="AM75" s="11" t="e">
        <f>'OddsRatio_working_3-way'!AA75+'OddsRatio_working_3-way'!AG75</f>
        <v>#VALUE!</v>
      </c>
      <c r="AN75" s="11" t="e">
        <f>'OddsRatio_working_3-way'!AB75+'OddsRatio_working_3-way'!AH75</f>
        <v>#VALUE!</v>
      </c>
      <c r="AO75" s="11" t="e">
        <f>'OddsRatio_working_3-way'!AC75+'OddsRatio_working_3-way'!AI75</f>
        <v>#VALUE!</v>
      </c>
      <c r="AP75" s="11" t="e">
        <f>'OddsRatio_working_3-way'!AD75+'OddsRatio_working_3-way'!AJ75</f>
        <v>#VALUE!</v>
      </c>
      <c r="AQ75" s="11" t="e">
        <f>'OddsRatio_working_3-way'!AE75+'OddsRatio_working_3-way'!AK75</f>
        <v>#VALUE!</v>
      </c>
      <c r="AR75" s="10" t="str">
        <f>IF(A75="","",IF(('OddsRatio_working_3-way'!X75=0),IF(Q75&gt;0,-Q75^(1/3),(-Q75)^(1/3)),'OddsRatio_working_3-way'!AL75-'OddsRatio_working_3-way'!R75/3))</f>
        <v/>
      </c>
      <c r="AS75" s="11" t="e">
        <f>IF(('OddsRatio_working_3-way'!X75=0),IF(Q75&gt;0,-Q75^(1/3),(-Q75)^(1/3)),'OddsRatio_working_3-way'!AM75-'OddsRatio_working_3-way'!R75/3)</f>
        <v>#VALUE!</v>
      </c>
      <c r="AT75" s="11" t="e">
        <f>IF(('OddsRatio_working_3-way'!X75=0),IF(Q75&gt;0,-Q75^(1/3),(-Q75)^(1/3)),'OddsRatio_working_3-way'!AN75-'OddsRatio_working_3-way'!R75/3)</f>
        <v>#VALUE!</v>
      </c>
      <c r="AU75" s="11" t="e">
        <f>IF(('OddsRatio_working_3-way'!X75=0),0,'OddsRatio_working_3-way'!AO75)</f>
        <v>#VALUE!</v>
      </c>
      <c r="AV75" s="11" t="e">
        <f>IF(('OddsRatio_working_3-way'!X75=0),0,'OddsRatio_working_3-way'!AP75)</f>
        <v>#VALUE!</v>
      </c>
      <c r="AW75" s="11" t="e">
        <f>IF(('OddsRatio_working_3-way'!X75=0),0,'OddsRatio_working_3-way'!AQ75)</f>
        <v>#VALUE!</v>
      </c>
    </row>
    <row r="76" spans="1:4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9" t="e">
        <f t="shared" si="26"/>
        <v>#VALUE!</v>
      </c>
      <c r="E76" s="9" t="e">
        <f t="shared" si="27"/>
        <v>#VALUE!</v>
      </c>
      <c r="F76" s="9" t="e">
        <f t="shared" si="28"/>
        <v>#VALUE!</v>
      </c>
      <c r="G76" s="9" t="str">
        <f t="shared" si="29"/>
        <v/>
      </c>
      <c r="H76" s="9" t="str">
        <f t="shared" si="30"/>
        <v/>
      </c>
      <c r="I76" s="9" t="str">
        <f t="shared" si="31"/>
        <v/>
      </c>
      <c r="J76" s="9" t="str">
        <f t="shared" si="32"/>
        <v/>
      </c>
      <c r="K76" s="11" t="e">
        <f t="shared" si="33"/>
        <v>#VALUE!</v>
      </c>
      <c r="L76" s="11" t="e">
        <f t="shared" si="34"/>
        <v>#VALUE!</v>
      </c>
      <c r="M76" s="11" t="e">
        <f t="shared" si="35"/>
        <v>#VALUE!</v>
      </c>
      <c r="N76" s="11" t="e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#VALUE!</v>
      </c>
      <c r="O76" s="11">
        <f>0</f>
        <v>0</v>
      </c>
      <c r="P76" s="11" t="e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#VALUE!</v>
      </c>
      <c r="Q76" s="11" t="e">
        <f>2*'OddsRatio_working_3-way'!K76*'OddsRatio_working_3-way'!L76*'OddsRatio_working_3-way'!M76</f>
        <v>#VALUE!</v>
      </c>
      <c r="R76" s="11" t="e">
        <f t="shared" si="36"/>
        <v>#VALUE!</v>
      </c>
      <c r="S76" s="11" t="e">
        <f t="shared" si="37"/>
        <v>#VALUE!</v>
      </c>
      <c r="T76" s="11" t="e">
        <f t="shared" si="38"/>
        <v>#VALUE!</v>
      </c>
      <c r="U76" s="11" t="e">
        <f>'OddsRatio_working_3-way'!S76-'OddsRatio_working_3-way'!R76^2/3</f>
        <v>#VALUE!</v>
      </c>
      <c r="V76" s="11" t="e">
        <f>'OddsRatio_working_3-way'!S76*'OddsRatio_working_3-way'!R76/3-2*'OddsRatio_working_3-way'!R76^3/27-'OddsRatio_working_3-way'!T76</f>
        <v>#VALUE!</v>
      </c>
      <c r="W76" s="11" t="e">
        <f>'OddsRatio_working_3-way'!V76^2+4*'OddsRatio_working_3-way'!U76^3/27</f>
        <v>#VALUE!</v>
      </c>
      <c r="X76" s="11" t="e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#VALUE!</v>
      </c>
      <c r="Y76" s="11" t="e">
        <f>IF('OddsRatio_working_3-way'!W76&gt;=0,IF('OddsRatio_working_3-way'!V76+SQRT('OddsRatio_working_3-way'!W76)&gt;0,0,PI()),ACOS('OddsRatio_working_3-way'!V76/(2*'OddsRatio_working_3-way'!X76)))</f>
        <v>#VALUE!</v>
      </c>
      <c r="Z76" s="11" t="e">
        <f>'OddsRatio_working_3-way'!X76^(1/3)*COS('OddsRatio_working_3-way'!Y76/3)</f>
        <v>#VALUE!</v>
      </c>
      <c r="AA76" s="11" t="e">
        <f>'OddsRatio_working_3-way'!X76^(1/3)*COS(('OddsRatio_working_3-way'!Y76+2*PI())/3)</f>
        <v>#VALUE!</v>
      </c>
      <c r="AB76" s="11" t="e">
        <f>'OddsRatio_working_3-way'!X76^(1/3)*COS(('OddsRatio_working_3-way'!Y76+4*PI())/3)</f>
        <v>#VALUE!</v>
      </c>
      <c r="AC76" s="11" t="e">
        <f>'OddsRatio_working_3-way'!X76^(1/3)*SIN('OddsRatio_working_3-way'!Y76/3)</f>
        <v>#VALUE!</v>
      </c>
      <c r="AD76" s="11" t="e">
        <f>'OddsRatio_working_3-way'!X76^(1/3)*SIN(('OddsRatio_working_3-way'!Y76+2*PI())/3)</f>
        <v>#VALUE!</v>
      </c>
      <c r="AE76" s="11" t="e">
        <f>'OddsRatio_working_3-way'!X76^(1/3)*SIN(('OddsRatio_working_3-way'!Y76+4*PI())/3)</f>
        <v>#VALUE!</v>
      </c>
      <c r="AF76" s="11" t="e">
        <f>-'OddsRatio_working_3-way'!U76/(3*'OddsRatio_working_3-way'!X76^(1/3))*COS(('OddsRatio_working_3-way'!Y76)/3)</f>
        <v>#VALUE!</v>
      </c>
      <c r="AG76" s="11" t="e">
        <f>-'OddsRatio_working_3-way'!U76/(3*'OddsRatio_working_3-way'!X76^(1/3))*COS(('OddsRatio_working_3-way'!Y76+2*PI())/3)</f>
        <v>#VALUE!</v>
      </c>
      <c r="AH76" s="11" t="e">
        <f>-'OddsRatio_working_3-way'!U76/(3*'OddsRatio_working_3-way'!X76^(1/3))*COS(('OddsRatio_working_3-way'!Y76+4*PI())/3)</f>
        <v>#VALUE!</v>
      </c>
      <c r="AI76" s="11" t="e">
        <f>'OddsRatio_working_3-way'!U76/(3*'OddsRatio_working_3-way'!X76^(1/3))*SIN(('OddsRatio_working_3-way'!Y76)/3)</f>
        <v>#VALUE!</v>
      </c>
      <c r="AJ76" s="11" t="e">
        <f>'OddsRatio_working_3-way'!U76/(3*'OddsRatio_working_3-way'!X76^(1/3))*SIN(('OddsRatio_working_3-way'!Y76+2*PI())/3)</f>
        <v>#VALUE!</v>
      </c>
      <c r="AK76" s="11" t="e">
        <f>'OddsRatio_working_3-way'!U76/(3*'OddsRatio_working_3-way'!X76^(1/3))*SIN(('OddsRatio_working_3-way'!Y76+4*PI())/3)</f>
        <v>#VALUE!</v>
      </c>
      <c r="AL76" s="11" t="e">
        <f>'OddsRatio_working_3-way'!Z76+'OddsRatio_working_3-way'!AF76</f>
        <v>#VALUE!</v>
      </c>
      <c r="AM76" s="11" t="e">
        <f>'OddsRatio_working_3-way'!AA76+'OddsRatio_working_3-way'!AG76</f>
        <v>#VALUE!</v>
      </c>
      <c r="AN76" s="11" t="e">
        <f>'OddsRatio_working_3-way'!AB76+'OddsRatio_working_3-way'!AH76</f>
        <v>#VALUE!</v>
      </c>
      <c r="AO76" s="11" t="e">
        <f>'OddsRatio_working_3-way'!AC76+'OddsRatio_working_3-way'!AI76</f>
        <v>#VALUE!</v>
      </c>
      <c r="AP76" s="11" t="e">
        <f>'OddsRatio_working_3-way'!AD76+'OddsRatio_working_3-way'!AJ76</f>
        <v>#VALUE!</v>
      </c>
      <c r="AQ76" s="11" t="e">
        <f>'OddsRatio_working_3-way'!AE76+'OddsRatio_working_3-way'!AK76</f>
        <v>#VALUE!</v>
      </c>
      <c r="AR76" s="10" t="str">
        <f>IF(A76="","",IF(('OddsRatio_working_3-way'!X76=0),IF(Q76&gt;0,-Q76^(1/3),(-Q76)^(1/3)),'OddsRatio_working_3-way'!AL76-'OddsRatio_working_3-way'!R76/3))</f>
        <v/>
      </c>
      <c r="AS76" s="11" t="e">
        <f>IF(('OddsRatio_working_3-way'!X76=0),IF(Q76&gt;0,-Q76^(1/3),(-Q76)^(1/3)),'OddsRatio_working_3-way'!AM76-'OddsRatio_working_3-way'!R76/3)</f>
        <v>#VALUE!</v>
      </c>
      <c r="AT76" s="11" t="e">
        <f>IF(('OddsRatio_working_3-way'!X76=0),IF(Q76&gt;0,-Q76^(1/3),(-Q76)^(1/3)),'OddsRatio_working_3-way'!AN76-'OddsRatio_working_3-way'!R76/3)</f>
        <v>#VALUE!</v>
      </c>
      <c r="AU76" s="11" t="e">
        <f>IF(('OddsRatio_working_3-way'!X76=0),0,'OddsRatio_working_3-way'!AO76)</f>
        <v>#VALUE!</v>
      </c>
      <c r="AV76" s="11" t="e">
        <f>IF(('OddsRatio_working_3-way'!X76=0),0,'OddsRatio_working_3-way'!AP76)</f>
        <v>#VALUE!</v>
      </c>
      <c r="AW76" s="11" t="e">
        <f>IF(('OddsRatio_working_3-way'!X76=0),0,'OddsRatio_working_3-way'!AQ76)</f>
        <v>#VALUE!</v>
      </c>
    </row>
    <row r="77" spans="1:4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3.33</v>
      </c>
      <c r="B2" s="4">
        <f>IF('True_Odds_Calculator_3-way'!B3="","",'True_Odds_Calculator_3-way'!B3)</f>
        <v>3.45</v>
      </c>
      <c r="C2" s="4">
        <f>IF('True_Odds_Calculator_3-way'!C3="","",'True_Odds_Calculator_3-way'!C3)</f>
        <v>2.2799999999999998</v>
      </c>
      <c r="D2" s="4">
        <f>IF(A2="","",((1/A2)+(1/B2)+(1/C2))-1)</f>
        <v>2.8751863992138693E-2</v>
      </c>
      <c r="E2" s="4">
        <f>IF(A2="","",(3*A2)/(3-($D2*A2)))</f>
        <v>3.439779066469161</v>
      </c>
      <c r="F2" s="4">
        <f>IF(B2="","",(3*B2)/(3-($D2*B2)))</f>
        <v>3.5679737814246959</v>
      </c>
      <c r="G2" s="4">
        <f>IF(C2="","",(3*C2)/(3-($D2*C2)))</f>
        <v>2.330934214671287</v>
      </c>
      <c r="I2" s="4">
        <f>IF(A2="","",D2+1)</f>
        <v>1.0287518639921387</v>
      </c>
    </row>
    <row r="3" spans="1:9" x14ac:dyDescent="0.2">
      <c r="A3" s="4">
        <f>IF('True_Odds_Calculator_3-way'!A4="","",'True_Odds_Calculator_3-way'!A4)</f>
        <v>1.81</v>
      </c>
      <c r="B3" s="4">
        <f>IF('True_Odds_Calculator_3-way'!B4="","",'True_Odds_Calculator_3-way'!B4)</f>
        <v>3.82</v>
      </c>
      <c r="C3" s="4">
        <f>IF('True_Odds_Calculator_3-way'!C4="","",'True_Odds_Calculator_3-way'!C4)</f>
        <v>4.62</v>
      </c>
      <c r="D3" s="4">
        <f t="shared" ref="D3:D66" si="0">IF(A3="","",((1/A3)+(1/B3)+(1/C3))-1)</f>
        <v>3.0716509007562287E-2</v>
      </c>
      <c r="E3" s="4">
        <f t="shared" ref="E3:E66" si="1">IF(A3="","",(3*A3)/(3-($D3*A3)))</f>
        <v>1.8441768267125835</v>
      </c>
      <c r="F3" s="4">
        <f t="shared" ref="F3:F66" si="2">IF(B3="","",(3*B3)/(3-($D3*B3)))</f>
        <v>3.9754908069576436</v>
      </c>
      <c r="G3" s="4">
        <f t="shared" ref="G3:G66" si="3">IF(C3="","",(3*C3)/(3-($D3*C3)))</f>
        <v>4.8493928872665126</v>
      </c>
      <c r="I3" s="4">
        <f t="shared" ref="I3:I66" si="4">IF(A3="","",D3+1)</f>
        <v>1.0307165090075623</v>
      </c>
    </row>
    <row r="4" spans="1:9" x14ac:dyDescent="0.2">
      <c r="A4" s="4">
        <f>IF('True_Odds_Calculator_3-way'!A5="","",'True_Odds_Calculator_3-way'!A5)</f>
        <v>2.04</v>
      </c>
      <c r="B4" s="4">
        <f>IF('True_Odds_Calculator_3-way'!B5="","",'True_Odds_Calculator_3-way'!B5)</f>
        <v>3.54</v>
      </c>
      <c r="C4" s="4">
        <f>IF('True_Odds_Calculator_3-way'!C5="","",'True_Odds_Calculator_3-way'!C5)</f>
        <v>3.91</v>
      </c>
      <c r="D4" s="4">
        <f t="shared" si="0"/>
        <v>2.8436429840912103E-2</v>
      </c>
      <c r="E4" s="4">
        <f t="shared" si="1"/>
        <v>2.080224833929484</v>
      </c>
      <c r="F4" s="4">
        <f t="shared" si="2"/>
        <v>3.6629088599555422</v>
      </c>
      <c r="G4" s="4">
        <f t="shared" si="3"/>
        <v>4.0604904951889234</v>
      </c>
      <c r="I4" s="4">
        <f t="shared" si="4"/>
        <v>1.0284364298409121</v>
      </c>
    </row>
    <row r="5" spans="1:9" x14ac:dyDescent="0.2">
      <c r="A5" s="4">
        <f>IF('True_Odds_Calculator_3-way'!A6="","",'True_Odds_Calculator_3-way'!A6)</f>
        <v>2.34</v>
      </c>
      <c r="B5" s="4">
        <f>IF('True_Odds_Calculator_3-way'!B6="","",'True_Odds_Calculator_3-way'!B6)</f>
        <v>3.38</v>
      </c>
      <c r="C5" s="4">
        <f>IF('True_Odds_Calculator_3-way'!C6="","",'True_Odds_Calculator_3-way'!C6)</f>
        <v>3.22</v>
      </c>
      <c r="D5" s="4">
        <f t="shared" si="0"/>
        <v>3.3767421727287861E-2</v>
      </c>
      <c r="E5" s="4">
        <f t="shared" si="1"/>
        <v>2.4032995181251038</v>
      </c>
      <c r="F5" s="4">
        <f t="shared" si="2"/>
        <v>3.5136765177132303</v>
      </c>
      <c r="G5" s="4">
        <f t="shared" si="3"/>
        <v>3.341093591533602</v>
      </c>
      <c r="I5" s="4">
        <f t="shared" si="4"/>
        <v>1.0337674217272879</v>
      </c>
    </row>
    <row r="6" spans="1:9" x14ac:dyDescent="0.2">
      <c r="A6" s="4">
        <f>IF('True_Odds_Calculator_3-way'!A7="","",'True_Odds_Calculator_3-way'!A7)</f>
        <v>2.4</v>
      </c>
      <c r="B6" s="4">
        <f>IF('True_Odds_Calculator_3-way'!B7="","",'True_Odds_Calculator_3-way'!B7)</f>
        <v>3.16</v>
      </c>
      <c r="C6" s="4">
        <f>IF('True_Odds_Calculator_3-way'!C7="","",'True_Odds_Calculator_3-way'!C7)</f>
        <v>3.34</v>
      </c>
      <c r="D6" s="4">
        <f t="shared" si="0"/>
        <v>3.2523560473988855E-2</v>
      </c>
      <c r="E6" s="4">
        <f t="shared" si="1"/>
        <v>2.4641133927552326</v>
      </c>
      <c r="F6" s="4">
        <f t="shared" si="2"/>
        <v>3.2720959552466056</v>
      </c>
      <c r="G6" s="4">
        <f t="shared" si="3"/>
        <v>3.4654836520711272</v>
      </c>
      <c r="I6" s="4">
        <f t="shared" si="4"/>
        <v>1.0325235604739889</v>
      </c>
    </row>
    <row r="7" spans="1:9" x14ac:dyDescent="0.2">
      <c r="A7" s="4">
        <f>IF('True_Odds_Calculator_3-way'!A8="","",'True_Odds_Calculator_3-way'!A8)</f>
        <v>2.19</v>
      </c>
      <c r="B7" s="4">
        <f>IF('True_Odds_Calculator_3-way'!B8="","",'True_Odds_Calculator_3-way'!B8)</f>
        <v>3.32</v>
      </c>
      <c r="C7" s="4">
        <f>IF('True_Odds_Calculator_3-way'!C8="","",'True_Odds_Calculator_3-way'!C8)</f>
        <v>3.63</v>
      </c>
      <c r="D7" s="4">
        <f t="shared" si="0"/>
        <v>3.3307917507230389E-2</v>
      </c>
      <c r="E7" s="4">
        <f t="shared" si="1"/>
        <v>2.244576380389177</v>
      </c>
      <c r="F7" s="4">
        <f t="shared" si="2"/>
        <v>3.4470613065631159</v>
      </c>
      <c r="G7" s="4">
        <f t="shared" si="3"/>
        <v>3.7824421792183411</v>
      </c>
      <c r="I7" s="4">
        <f t="shared" si="4"/>
        <v>1.0333079175072304</v>
      </c>
    </row>
    <row r="8" spans="1:9" x14ac:dyDescent="0.2">
      <c r="A8" s="4">
        <f>IF('True_Odds_Calculator_3-way'!A9="","",'True_Odds_Calculator_3-way'!A9)</f>
        <v>1.93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4.45</v>
      </c>
      <c r="D8" s="4">
        <f t="shared" si="0"/>
        <v>3.6108948114311534E-2</v>
      </c>
      <c r="E8" s="4">
        <f t="shared" si="1"/>
        <v>1.975900342700156</v>
      </c>
      <c r="F8" s="4">
        <f t="shared" si="2"/>
        <v>3.5559498275557475</v>
      </c>
      <c r="G8" s="4">
        <f t="shared" si="3"/>
        <v>4.7018379959526682</v>
      </c>
      <c r="I8" s="4">
        <f t="shared" si="4"/>
        <v>1.0361089481143115</v>
      </c>
    </row>
    <row r="9" spans="1:9" x14ac:dyDescent="0.2">
      <c r="A9" s="4">
        <f>IF('True_Odds_Calculator_3-way'!A10="","",'True_Odds_Calculator_3-way'!A10)</f>
        <v>6.11</v>
      </c>
      <c r="B9" s="4">
        <f>IF('True_Odds_Calculator_3-way'!B10="","",'True_Odds_Calculator_3-way'!B10)</f>
        <v>4.33</v>
      </c>
      <c r="C9" s="4">
        <f>IF('True_Odds_Calculator_3-way'!C10="","",'True_Odds_Calculator_3-way'!C10)</f>
        <v>1.54</v>
      </c>
      <c r="D9" s="4">
        <f t="shared" si="0"/>
        <v>4.3963652680669041E-2</v>
      </c>
      <c r="E9" s="4">
        <f t="shared" si="1"/>
        <v>6.7108882788619066</v>
      </c>
      <c r="F9" s="4">
        <f t="shared" si="2"/>
        <v>4.623372423242242</v>
      </c>
      <c r="G9" s="4">
        <f t="shared" si="3"/>
        <v>1.5755571878115182</v>
      </c>
      <c r="I9" s="4">
        <f t="shared" si="4"/>
        <v>1.043963652680669</v>
      </c>
    </row>
    <row r="10" spans="1:9" x14ac:dyDescent="0.2">
      <c r="A10" s="4">
        <f>IF('True_Odds_Calculator_3-way'!A11="","",'True_Odds_Calculator_3-way'!A11)</f>
        <v>1.52</v>
      </c>
      <c r="B10" s="4">
        <f>IF('True_Odds_Calculator_3-way'!B11="","",'True_Odds_Calculator_3-way'!B11)</f>
        <v>4.28</v>
      </c>
      <c r="C10" s="4">
        <f>IF('True_Odds_Calculator_3-way'!C11="","",'True_Odds_Calculator_3-way'!C11)</f>
        <v>6.79</v>
      </c>
      <c r="D10" s="4">
        <f t="shared" si="0"/>
        <v>3.881500166255325E-2</v>
      </c>
      <c r="E10" s="4">
        <f t="shared" si="1"/>
        <v>1.550492398275193</v>
      </c>
      <c r="F10" s="4">
        <f t="shared" si="2"/>
        <v>4.530903632352274</v>
      </c>
      <c r="G10" s="4">
        <f t="shared" si="3"/>
        <v>7.4439616083923026</v>
      </c>
      <c r="I10" s="4">
        <f t="shared" si="4"/>
        <v>1.0388150016625533</v>
      </c>
    </row>
    <row r="11" spans="1:9" x14ac:dyDescent="0.2">
      <c r="A11" s="4">
        <f>IF('True_Odds_Calculator_3-way'!A12="","",'True_Odds_Calculator_3-way'!A12)</f>
        <v>3.04</v>
      </c>
      <c r="B11" s="4">
        <f>IF('True_Odds_Calculator_3-way'!B12="","",'True_Odds_Calculator_3-way'!B12)</f>
        <v>3.33</v>
      </c>
      <c r="C11" s="4">
        <f>IF('True_Odds_Calculator_3-way'!C12="","",'True_Odds_Calculator_3-way'!C12)</f>
        <v>2.4700000000000002</v>
      </c>
      <c r="D11" s="4">
        <f t="shared" si="0"/>
        <v>3.4105968316494595E-2</v>
      </c>
      <c r="E11" s="4">
        <f t="shared" si="1"/>
        <v>3.1488256650098583</v>
      </c>
      <c r="F11" s="4">
        <f t="shared" si="2"/>
        <v>3.4610262326468639</v>
      </c>
      <c r="G11" s="4">
        <f t="shared" si="3"/>
        <v>2.5413629470182477</v>
      </c>
      <c r="I11" s="4">
        <f t="shared" si="4"/>
        <v>1.0341059683164946</v>
      </c>
    </row>
    <row r="12" spans="1:9" x14ac:dyDescent="0.2">
      <c r="A12" s="4">
        <f>IF('True_Odds_Calculator_3-way'!A13="","",'True_Odds_Calculator_3-way'!A13)</f>
        <v>3.37</v>
      </c>
      <c r="B12" s="4">
        <f>IF('True_Odds_Calculator_3-way'!B13="","",'True_Odds_Calculator_3-way'!B13)</f>
        <v>3.39</v>
      </c>
      <c r="C12" s="4">
        <f>IF('True_Odds_Calculator_3-way'!C13="","",'True_Odds_Calculator_3-way'!C13)</f>
        <v>2.2599999999999998</v>
      </c>
      <c r="D12" s="4">
        <f t="shared" si="0"/>
        <v>3.4199031888168197E-2</v>
      </c>
      <c r="E12" s="4">
        <f t="shared" si="1"/>
        <v>3.5046373462313247</v>
      </c>
      <c r="F12" s="4">
        <f t="shared" si="2"/>
        <v>3.5262724681818649</v>
      </c>
      <c r="G12" s="4">
        <f t="shared" si="3"/>
        <v>2.3197647265860311</v>
      </c>
      <c r="I12" s="4">
        <f t="shared" si="4"/>
        <v>1.0341990318881682</v>
      </c>
    </row>
    <row r="13" spans="1:9" x14ac:dyDescent="0.2">
      <c r="A13" s="4">
        <f>IF('True_Odds_Calculator_3-way'!A14="","",'True_Odds_Calculator_3-way'!A14)</f>
        <v>1.88</v>
      </c>
      <c r="B13" s="4">
        <f>IF('True_Odds_Calculator_3-way'!B14="","",'True_Odds_Calculator_3-way'!B14)</f>
        <v>3.07</v>
      </c>
      <c r="C13" s="4">
        <f>IF('True_Odds_Calculator_3-way'!C14="","",'True_Odds_Calculator_3-way'!C14)</f>
        <v>5.57</v>
      </c>
      <c r="D13" s="4">
        <f t="shared" si="0"/>
        <v>3.7181006284346729E-2</v>
      </c>
      <c r="E13" s="4">
        <f t="shared" si="1"/>
        <v>1.9248491729630512</v>
      </c>
      <c r="F13" s="4">
        <f t="shared" si="2"/>
        <v>3.1914292990568476</v>
      </c>
      <c r="G13" s="4">
        <f t="shared" si="3"/>
        <v>5.9830245481376849</v>
      </c>
      <c r="I13" s="4">
        <f t="shared" si="4"/>
        <v>1.0371810062843467</v>
      </c>
    </row>
    <row r="14" spans="1:9" x14ac:dyDescent="0.2">
      <c r="A14" s="4">
        <f>IF('True_Odds_Calculator_3-way'!A15="","",'True_Odds_Calculator_3-way'!A15)</f>
        <v>2.85</v>
      </c>
      <c r="B14" s="4">
        <f>IF('True_Odds_Calculator_3-way'!B15="","",'True_Odds_Calculator_3-way'!B15)</f>
        <v>3.13</v>
      </c>
      <c r="C14" s="4">
        <f>IF('True_Odds_Calculator_3-way'!C15="","",'True_Odds_Calculator_3-way'!C15)</f>
        <v>2.77</v>
      </c>
      <c r="D14" s="4">
        <f t="shared" si="0"/>
        <v>3.1376841198739625E-2</v>
      </c>
      <c r="E14" s="4">
        <f t="shared" si="1"/>
        <v>2.937562871545198</v>
      </c>
      <c r="F14" s="4">
        <f t="shared" si="2"/>
        <v>3.2359331391814758</v>
      </c>
      <c r="G14" s="4">
        <f t="shared" si="3"/>
        <v>2.8526447802938368</v>
      </c>
      <c r="I14" s="4">
        <f t="shared" si="4"/>
        <v>1.0313768411987396</v>
      </c>
    </row>
    <row r="15" spans="1:9" x14ac:dyDescent="0.2">
      <c r="A15" s="4" t="str">
        <f>IF('True_Odds_Calculator_3-way'!A16="","",'True_Odds_Calculator_3-way'!A16)</f>
        <v/>
      </c>
      <c r="B15" s="4" t="str">
        <f>IF('True_Odds_Calculator_3-way'!B16="","",'True_Odds_Calculator_3-way'!B16)</f>
        <v/>
      </c>
      <c r="C15" s="4" t="str">
        <f>IF('True_Odds_Calculator_3-way'!C16="","",'True_Odds_Calculator_3-way'!C16)</f>
        <v/>
      </c>
      <c r="D15" s="4" t="str">
        <f t="shared" si="0"/>
        <v/>
      </c>
      <c r="E15" s="4" t="str">
        <f t="shared" si="1"/>
        <v/>
      </c>
      <c r="F15" s="4" t="str">
        <f t="shared" si="2"/>
        <v/>
      </c>
      <c r="G15" s="4" t="str">
        <f t="shared" si="3"/>
        <v/>
      </c>
      <c r="I15" s="4" t="str">
        <f t="shared" si="4"/>
        <v/>
      </c>
    </row>
    <row r="16" spans="1:9" x14ac:dyDescent="0.2">
      <c r="A16" s="4" t="str">
        <f>IF('True_Odds_Calculator_3-way'!A17="","",'True_Odds_Calculator_3-way'!A17)</f>
        <v/>
      </c>
      <c r="B16" s="4" t="str">
        <f>IF('True_Odds_Calculator_3-way'!B17="","",'True_Odds_Calculator_3-way'!B17)</f>
        <v/>
      </c>
      <c r="C16" s="4" t="str">
        <f>IF('True_Odds_Calculator_3-way'!C17="","",'True_Odds_Calculator_3-way'!C17)</f>
        <v/>
      </c>
      <c r="D16" s="4" t="str">
        <f t="shared" si="0"/>
        <v/>
      </c>
      <c r="E16" s="4" t="str">
        <f t="shared" si="1"/>
        <v/>
      </c>
      <c r="F16" s="4" t="str">
        <f t="shared" si="2"/>
        <v/>
      </c>
      <c r="G16" s="4" t="str">
        <f t="shared" si="3"/>
        <v/>
      </c>
      <c r="I16" s="4" t="str">
        <f t="shared" si="4"/>
        <v/>
      </c>
    </row>
    <row r="17" spans="1:9" x14ac:dyDescent="0.2">
      <c r="A17" s="4" t="str">
        <f>IF('True_Odds_Calculator_3-way'!A18="","",'True_Odds_Calculator_3-way'!A18)</f>
        <v/>
      </c>
      <c r="B17" s="4" t="str">
        <f>IF('True_Odds_Calculator_3-way'!B18="","",'True_Odds_Calculator_3-way'!B18)</f>
        <v/>
      </c>
      <c r="C17" s="4" t="str">
        <f>IF('True_Odds_Calculator_3-way'!C18="","",'True_Odds_Calculator_3-way'!C18)</f>
        <v/>
      </c>
      <c r="D17" s="4" t="str">
        <f t="shared" si="0"/>
        <v/>
      </c>
      <c r="E17" s="4" t="str">
        <f t="shared" si="1"/>
        <v/>
      </c>
      <c r="F17" s="4" t="str">
        <f t="shared" si="2"/>
        <v/>
      </c>
      <c r="G17" s="4" t="str">
        <f t="shared" si="3"/>
        <v/>
      </c>
      <c r="I17" s="4" t="str">
        <f t="shared" si="4"/>
        <v/>
      </c>
    </row>
    <row r="18" spans="1:9" x14ac:dyDescent="0.2">
      <c r="A18" s="4" t="str">
        <f>IF('True_Odds_Calculator_3-way'!A19="","",'True_Odds_Calculator_3-way'!A19)</f>
        <v/>
      </c>
      <c r="B18" s="4" t="str">
        <f>IF('True_Odds_Calculator_3-way'!B19="","",'True_Odds_Calculator_3-way'!B19)</f>
        <v/>
      </c>
      <c r="C18" s="4" t="str">
        <f>IF('True_Odds_Calculator_3-way'!C19="","",'True_Odds_Calculator_3-way'!C19)</f>
        <v/>
      </c>
      <c r="D18" s="4" t="str">
        <f t="shared" si="0"/>
        <v/>
      </c>
      <c r="E18" s="4" t="str">
        <f t="shared" si="1"/>
        <v/>
      </c>
      <c r="F18" s="4" t="str">
        <f t="shared" si="2"/>
        <v/>
      </c>
      <c r="G18" s="4" t="str">
        <f t="shared" si="3"/>
        <v/>
      </c>
      <c r="I18" s="4" t="str">
        <f t="shared" si="4"/>
        <v/>
      </c>
    </row>
    <row r="19" spans="1:9" x14ac:dyDescent="0.2">
      <c r="A19" s="4" t="str">
        <f>IF('True_Odds_Calculator_3-way'!A20="","",'True_Odds_Calculator_3-way'!A20)</f>
        <v/>
      </c>
      <c r="B19" s="4" t="str">
        <f>IF('True_Odds_Calculator_3-way'!B20="","",'True_Odds_Calculator_3-way'!B20)</f>
        <v/>
      </c>
      <c r="C19" s="4" t="str">
        <f>IF('True_Odds_Calculator_3-way'!C20="","",'True_Odds_Calculator_3-way'!C20)</f>
        <v/>
      </c>
      <c r="D19" s="4" t="str">
        <f t="shared" si="0"/>
        <v/>
      </c>
      <c r="E19" s="4" t="str">
        <f t="shared" si="1"/>
        <v/>
      </c>
      <c r="F19" s="4" t="str">
        <f t="shared" si="2"/>
        <v/>
      </c>
      <c r="G19" s="4" t="str">
        <f t="shared" si="3"/>
        <v/>
      </c>
      <c r="I19" s="4" t="str">
        <f t="shared" si="4"/>
        <v/>
      </c>
    </row>
    <row r="20" spans="1:9" x14ac:dyDescent="0.2">
      <c r="A20" s="4" t="str">
        <f>IF('True_Odds_Calculator_3-way'!A21="","",'True_Odds_Calculator_3-way'!A21)</f>
        <v/>
      </c>
      <c r="B20" s="4" t="str">
        <f>IF('True_Odds_Calculator_3-way'!B21="","",'True_Odds_Calculator_3-way'!B21)</f>
        <v/>
      </c>
      <c r="C20" s="4" t="str">
        <f>IF('True_Odds_Calculator_3-way'!C21="","",'True_Odds_Calculator_3-way'!C21)</f>
        <v/>
      </c>
      <c r="D20" s="4" t="str">
        <f t="shared" si="0"/>
        <v/>
      </c>
      <c r="E20" s="4" t="str">
        <f t="shared" si="1"/>
        <v/>
      </c>
      <c r="F20" s="4" t="str">
        <f t="shared" si="2"/>
        <v/>
      </c>
      <c r="G20" s="4" t="str">
        <f t="shared" si="3"/>
        <v/>
      </c>
      <c r="I20" s="4" t="str">
        <f t="shared" si="4"/>
        <v/>
      </c>
    </row>
    <row r="21" spans="1:9" x14ac:dyDescent="0.2">
      <c r="A21" s="4" t="str">
        <f>IF('True_Odds_Calculator_3-way'!A22="","",'True_Odds_Calculator_3-way'!A22)</f>
        <v/>
      </c>
      <c r="B21" s="4" t="str">
        <f>IF('True_Odds_Calculator_3-way'!B22="","",'True_Odds_Calculator_3-way'!B22)</f>
        <v/>
      </c>
      <c r="C21" s="4" t="str">
        <f>IF('True_Odds_Calculator_3-way'!C22="","",'True_Odds_Calculator_3-way'!C22)</f>
        <v/>
      </c>
      <c r="D21" s="4" t="str">
        <f t="shared" si="0"/>
        <v/>
      </c>
      <c r="E21" s="4" t="str">
        <f t="shared" si="1"/>
        <v/>
      </c>
      <c r="F21" s="4" t="str">
        <f t="shared" si="2"/>
        <v/>
      </c>
      <c r="G21" s="4" t="str">
        <f t="shared" si="3"/>
        <v/>
      </c>
      <c r="I21" s="4" t="str">
        <f t="shared" si="4"/>
        <v/>
      </c>
    </row>
    <row r="22" spans="1:9" x14ac:dyDescent="0.2">
      <c r="A22" s="4" t="str">
        <f>IF('True_Odds_Calculator_3-way'!A23="","",'True_Odds_Calculator_3-way'!A23)</f>
        <v/>
      </c>
      <c r="B22" s="4" t="str">
        <f>IF('True_Odds_Calculator_3-way'!B23="","",'True_Odds_Calculator_3-way'!B23)</f>
        <v/>
      </c>
      <c r="C22" s="4" t="str">
        <f>IF('True_Odds_Calculator_3-way'!C23="","",'True_Odds_Calculator_3-way'!C23)</f>
        <v/>
      </c>
      <c r="D22" s="4" t="str">
        <f t="shared" si="0"/>
        <v/>
      </c>
      <c r="E22" s="4" t="str">
        <f t="shared" si="1"/>
        <v/>
      </c>
      <c r="F22" s="4" t="str">
        <f t="shared" si="2"/>
        <v/>
      </c>
      <c r="G22" s="4" t="str">
        <f t="shared" si="3"/>
        <v/>
      </c>
      <c r="I22" s="4" t="str">
        <f t="shared" si="4"/>
        <v/>
      </c>
    </row>
    <row r="23" spans="1:9" x14ac:dyDescent="0.2">
      <c r="A23" s="4" t="str">
        <f>IF('True_Odds_Calculator_3-way'!A24="","",'True_Odds_Calculator_3-way'!A24)</f>
        <v/>
      </c>
      <c r="B23" s="4" t="str">
        <f>IF('True_Odds_Calculator_3-way'!B24="","",'True_Odds_Calculator_3-way'!B24)</f>
        <v/>
      </c>
      <c r="C23" s="4" t="str">
        <f>IF('True_Odds_Calculator_3-way'!C24="","",'True_Odds_Calculator_3-way'!C24)</f>
        <v/>
      </c>
      <c r="D23" s="4" t="str">
        <f t="shared" si="0"/>
        <v/>
      </c>
      <c r="E23" s="4" t="str">
        <f t="shared" si="1"/>
        <v/>
      </c>
      <c r="F23" s="4" t="str">
        <f t="shared" si="2"/>
        <v/>
      </c>
      <c r="G23" s="4" t="str">
        <f t="shared" si="3"/>
        <v/>
      </c>
      <c r="I23" s="4" t="str">
        <f t="shared" si="4"/>
        <v/>
      </c>
    </row>
    <row r="24" spans="1:9" x14ac:dyDescent="0.2">
      <c r="A24" s="4" t="str">
        <f>IF('True_Odds_Calculator_3-way'!A25="","",'True_Odds_Calculator_3-way'!A25)</f>
        <v/>
      </c>
      <c r="B24" s="4" t="str">
        <f>IF('True_Odds_Calculator_3-way'!B25="","",'True_Odds_Calculator_3-way'!B25)</f>
        <v/>
      </c>
      <c r="C24" s="4" t="str">
        <f>IF('True_Odds_Calculator_3-way'!C25="","",'True_Odds_Calculator_3-way'!C25)</f>
        <v/>
      </c>
      <c r="D24" s="4" t="str">
        <f t="shared" si="0"/>
        <v/>
      </c>
      <c r="E24" s="4" t="str">
        <f t="shared" si="1"/>
        <v/>
      </c>
      <c r="F24" s="4" t="str">
        <f t="shared" si="2"/>
        <v/>
      </c>
      <c r="G24" s="4" t="str">
        <f t="shared" si="3"/>
        <v/>
      </c>
      <c r="I24" s="4" t="str">
        <f t="shared" si="4"/>
        <v/>
      </c>
    </row>
    <row r="25" spans="1:9" x14ac:dyDescent="0.2">
      <c r="A25" s="4" t="str">
        <f>IF('True_Odds_Calculator_3-way'!A26="","",'True_Odds_Calculator_3-way'!A26)</f>
        <v/>
      </c>
      <c r="B25" s="4" t="str">
        <f>IF('True_Odds_Calculator_3-way'!B26="","",'True_Odds_Calculator_3-way'!B26)</f>
        <v/>
      </c>
      <c r="C25" s="4" t="str">
        <f>IF('True_Odds_Calculator_3-way'!C26="","",'True_Odds_Calculator_3-way'!C26)</f>
        <v/>
      </c>
      <c r="D25" s="4" t="str">
        <f t="shared" si="0"/>
        <v/>
      </c>
      <c r="E25" s="4" t="str">
        <f t="shared" si="1"/>
        <v/>
      </c>
      <c r="F25" s="4" t="str">
        <f t="shared" si="2"/>
        <v/>
      </c>
      <c r="G25" s="4" t="str">
        <f t="shared" si="3"/>
        <v/>
      </c>
      <c r="I25" s="4" t="str">
        <f t="shared" si="4"/>
        <v/>
      </c>
    </row>
    <row r="26" spans="1:9" x14ac:dyDescent="0.2">
      <c r="A26" s="4" t="str">
        <f>IF('True_Odds_Calculator_3-way'!A27="","",'True_Odds_Calculator_3-way'!A27)</f>
        <v/>
      </c>
      <c r="B26" s="4" t="str">
        <f>IF('True_Odds_Calculator_3-way'!B27="","",'True_Odds_Calculator_3-way'!B27)</f>
        <v/>
      </c>
      <c r="C26" s="4" t="str">
        <f>IF('True_Odds_Calculator_3-way'!C27="","",'True_Odds_Calculator_3-way'!C27)</f>
        <v/>
      </c>
      <c r="D26" s="4" t="str">
        <f t="shared" si="0"/>
        <v/>
      </c>
      <c r="E26" s="4" t="str">
        <f t="shared" si="1"/>
        <v/>
      </c>
      <c r="F26" s="4" t="str">
        <f t="shared" si="2"/>
        <v/>
      </c>
      <c r="G26" s="4" t="str">
        <f t="shared" si="3"/>
        <v/>
      </c>
      <c r="I26" s="4" t="str">
        <f t="shared" si="4"/>
        <v/>
      </c>
    </row>
    <row r="27" spans="1:9" x14ac:dyDescent="0.2">
      <c r="A27" s="4" t="str">
        <f>IF('True_Odds_Calculator_3-way'!A28="","",'True_Odds_Calculator_3-way'!A28)</f>
        <v/>
      </c>
      <c r="B27" s="4" t="str">
        <f>IF('True_Odds_Calculator_3-way'!B28="","",'True_Odds_Calculator_3-way'!B28)</f>
        <v/>
      </c>
      <c r="C27" s="4" t="str">
        <f>IF('True_Odds_Calculator_3-way'!C28="","",'True_Odds_Calculator_3-way'!C28)</f>
        <v/>
      </c>
      <c r="D27" s="4" t="str">
        <f t="shared" si="0"/>
        <v/>
      </c>
      <c r="E27" s="4" t="str">
        <f t="shared" si="1"/>
        <v/>
      </c>
      <c r="F27" s="4" t="str">
        <f t="shared" si="2"/>
        <v/>
      </c>
      <c r="G27" s="4" t="str">
        <f t="shared" si="3"/>
        <v/>
      </c>
      <c r="I27" s="4" t="str">
        <f t="shared" si="4"/>
        <v/>
      </c>
    </row>
    <row r="28" spans="1:9" x14ac:dyDescent="0.2">
      <c r="A28" s="4" t="str">
        <f>IF('True_Odds_Calculator_3-way'!A29="","",'True_Odds_Calculator_3-way'!A29)</f>
        <v/>
      </c>
      <c r="B28" s="4" t="str">
        <f>IF('True_Odds_Calculator_3-way'!B29="","",'True_Odds_Calculator_3-way'!B29)</f>
        <v/>
      </c>
      <c r="C28" s="4" t="str">
        <f>IF('True_Odds_Calculator_3-way'!C29="","",'True_Odds_Calculator_3-way'!C29)</f>
        <v/>
      </c>
      <c r="D28" s="4" t="str">
        <f t="shared" si="0"/>
        <v/>
      </c>
      <c r="E28" s="4" t="str">
        <f t="shared" si="1"/>
        <v/>
      </c>
      <c r="F28" s="4" t="str">
        <f t="shared" si="2"/>
        <v/>
      </c>
      <c r="G28" s="4" t="str">
        <f t="shared" si="3"/>
        <v/>
      </c>
      <c r="I28" s="4" t="str">
        <f t="shared" si="4"/>
        <v/>
      </c>
    </row>
    <row r="29" spans="1:9" x14ac:dyDescent="0.2">
      <c r="A29" s="4" t="str">
        <f>IF('True_Odds_Calculator_3-way'!A30="","",'True_Odds_Calculator_3-way'!A30)</f>
        <v/>
      </c>
      <c r="B29" s="4" t="str">
        <f>IF('True_Odds_Calculator_3-way'!B30="","",'True_Odds_Calculator_3-way'!B30)</f>
        <v/>
      </c>
      <c r="C29" s="4" t="str">
        <f>IF('True_Odds_Calculator_3-way'!C30="","",'True_Odds_Calculator_3-way'!C30)</f>
        <v/>
      </c>
      <c r="D29" s="4" t="str">
        <f t="shared" si="0"/>
        <v/>
      </c>
      <c r="E29" s="4" t="str">
        <f t="shared" si="1"/>
        <v/>
      </c>
      <c r="F29" s="4" t="str">
        <f t="shared" si="2"/>
        <v/>
      </c>
      <c r="G29" s="4" t="str">
        <f t="shared" si="3"/>
        <v/>
      </c>
      <c r="I29" s="4" t="str">
        <f t="shared" si="4"/>
        <v/>
      </c>
    </row>
    <row r="30" spans="1:9" x14ac:dyDescent="0.2">
      <c r="A30" s="4" t="str">
        <f>IF('True_Odds_Calculator_3-way'!A31="","",'True_Odds_Calculator_3-way'!A31)</f>
        <v/>
      </c>
      <c r="B30" s="4" t="str">
        <f>IF('True_Odds_Calculator_3-way'!B31="","",'True_Odds_Calculator_3-way'!B31)</f>
        <v/>
      </c>
      <c r="C30" s="4" t="str">
        <f>IF('True_Odds_Calculator_3-way'!C31="","",'True_Odds_Calculator_3-way'!C31)</f>
        <v/>
      </c>
      <c r="D30" s="4" t="str">
        <f t="shared" si="0"/>
        <v/>
      </c>
      <c r="E30" s="4" t="str">
        <f t="shared" si="1"/>
        <v/>
      </c>
      <c r="F30" s="4" t="str">
        <f t="shared" si="2"/>
        <v/>
      </c>
      <c r="G30" s="4" t="str">
        <f t="shared" si="3"/>
        <v/>
      </c>
      <c r="I30" s="4" t="str">
        <f t="shared" si="4"/>
        <v/>
      </c>
    </row>
    <row r="31" spans="1:9" x14ac:dyDescent="0.2">
      <c r="A31" s="4" t="str">
        <f>IF('True_Odds_Calculator_3-way'!A32="","",'True_Odds_Calculator_3-way'!A32)</f>
        <v/>
      </c>
      <c r="B31" s="4" t="str">
        <f>IF('True_Odds_Calculator_3-way'!B32="","",'True_Odds_Calculator_3-way'!B32)</f>
        <v/>
      </c>
      <c r="C31" s="4" t="str">
        <f>IF('True_Odds_Calculator_3-way'!C32="","",'True_Odds_Calculator_3-way'!C32)</f>
        <v/>
      </c>
      <c r="D31" s="4" t="str">
        <f t="shared" si="0"/>
        <v/>
      </c>
      <c r="E31" s="4" t="str">
        <f t="shared" si="1"/>
        <v/>
      </c>
      <c r="F31" s="4" t="str">
        <f t="shared" si="2"/>
        <v/>
      </c>
      <c r="G31" s="4" t="str">
        <f t="shared" si="3"/>
        <v/>
      </c>
      <c r="I31" s="4" t="str">
        <f t="shared" si="4"/>
        <v/>
      </c>
    </row>
    <row r="32" spans="1:9" x14ac:dyDescent="0.2">
      <c r="A32" s="4" t="str">
        <f>IF('True_Odds_Calculator_3-way'!A33="","",'True_Odds_Calculator_3-way'!A33)</f>
        <v/>
      </c>
      <c r="B32" s="4" t="str">
        <f>IF('True_Odds_Calculator_3-way'!B33="","",'True_Odds_Calculator_3-way'!B33)</f>
        <v/>
      </c>
      <c r="C32" s="4" t="str">
        <f>IF('True_Odds_Calculator_3-way'!C33="","",'True_Odds_Calculator_3-way'!C33)</f>
        <v/>
      </c>
      <c r="D32" s="4" t="str">
        <f t="shared" si="0"/>
        <v/>
      </c>
      <c r="E32" s="4" t="str">
        <f t="shared" si="1"/>
        <v/>
      </c>
      <c r="F32" s="4" t="str">
        <f t="shared" si="2"/>
        <v/>
      </c>
      <c r="G32" s="4" t="str">
        <f t="shared" si="3"/>
        <v/>
      </c>
      <c r="I32" s="4" t="str">
        <f t="shared" si="4"/>
        <v/>
      </c>
    </row>
    <row r="33" spans="1:9" x14ac:dyDescent="0.2">
      <c r="A33" s="4" t="str">
        <f>IF('True_Odds_Calculator_3-way'!A34="","",'True_Odds_Calculator_3-way'!A34)</f>
        <v/>
      </c>
      <c r="B33" s="4" t="str">
        <f>IF('True_Odds_Calculator_3-way'!B34="","",'True_Odds_Calculator_3-way'!B34)</f>
        <v/>
      </c>
      <c r="C33" s="4" t="str">
        <f>IF('True_Odds_Calculator_3-way'!C34="","",'True_Odds_Calculator_3-way'!C34)</f>
        <v/>
      </c>
      <c r="D33" s="4" t="str">
        <f t="shared" si="0"/>
        <v/>
      </c>
      <c r="E33" s="4" t="str">
        <f t="shared" si="1"/>
        <v/>
      </c>
      <c r="F33" s="4" t="str">
        <f t="shared" si="2"/>
        <v/>
      </c>
      <c r="G33" s="4" t="str">
        <f t="shared" si="3"/>
        <v/>
      </c>
      <c r="I33" s="4" t="str">
        <f t="shared" si="4"/>
        <v/>
      </c>
    </row>
    <row r="34" spans="1:9" x14ac:dyDescent="0.2">
      <c r="A34" s="4" t="str">
        <f>IF('True_Odds_Calculator_3-way'!A35="","",'True_Odds_Calculator_3-way'!A35)</f>
        <v/>
      </c>
      <c r="B34" s="4" t="str">
        <f>IF('True_Odds_Calculator_3-way'!B35="","",'True_Odds_Calculator_3-way'!B35)</f>
        <v/>
      </c>
      <c r="C34" s="4" t="str">
        <f>IF('True_Odds_Calculator_3-way'!C35="","",'True_Odds_Calculator_3-way'!C35)</f>
        <v/>
      </c>
      <c r="D34" s="4" t="str">
        <f t="shared" si="0"/>
        <v/>
      </c>
      <c r="E34" s="4" t="str">
        <f t="shared" si="1"/>
        <v/>
      </c>
      <c r="F34" s="4" t="str">
        <f t="shared" si="2"/>
        <v/>
      </c>
      <c r="G34" s="4" t="str">
        <f t="shared" si="3"/>
        <v/>
      </c>
      <c r="I34" s="4" t="str">
        <f t="shared" si="4"/>
        <v/>
      </c>
    </row>
    <row r="35" spans="1:9" x14ac:dyDescent="0.2">
      <c r="A35" s="4" t="str">
        <f>IF('True_Odds_Calculator_3-way'!A36="","",'True_Odds_Calculator_3-way'!A36)</f>
        <v/>
      </c>
      <c r="B35" s="4" t="str">
        <f>IF('True_Odds_Calculator_3-way'!B36="","",'True_Odds_Calculator_3-way'!B36)</f>
        <v/>
      </c>
      <c r="C35" s="4" t="str">
        <f>IF('True_Odds_Calculator_3-way'!C36="","",'True_Odds_Calculator_3-way'!C36)</f>
        <v/>
      </c>
      <c r="D35" s="4" t="str">
        <f t="shared" si="0"/>
        <v/>
      </c>
      <c r="E35" s="4" t="str">
        <f t="shared" si="1"/>
        <v/>
      </c>
      <c r="F35" s="4" t="str">
        <f t="shared" si="2"/>
        <v/>
      </c>
      <c r="G35" s="4" t="str">
        <f t="shared" si="3"/>
        <v/>
      </c>
      <c r="I35" s="4" t="str">
        <f t="shared" si="4"/>
        <v/>
      </c>
    </row>
    <row r="36" spans="1:9" x14ac:dyDescent="0.2">
      <c r="A36" s="4" t="str">
        <f>IF('True_Odds_Calculator_3-way'!A37="","",'True_Odds_Calculator_3-way'!A37)</f>
        <v/>
      </c>
      <c r="B36" s="4" t="str">
        <f>IF('True_Odds_Calculator_3-way'!B37="","",'True_Odds_Calculator_3-way'!B37)</f>
        <v/>
      </c>
      <c r="C36" s="4" t="str">
        <f>IF('True_Odds_Calculator_3-way'!C37="","",'True_Odds_Calculator_3-way'!C37)</f>
        <v/>
      </c>
      <c r="D36" s="4" t="str">
        <f t="shared" si="0"/>
        <v/>
      </c>
      <c r="E36" s="4" t="str">
        <f t="shared" si="1"/>
        <v/>
      </c>
      <c r="F36" s="4" t="str">
        <f t="shared" si="2"/>
        <v/>
      </c>
      <c r="G36" s="4" t="str">
        <f t="shared" si="3"/>
        <v/>
      </c>
      <c r="I36" s="4" t="str">
        <f t="shared" si="4"/>
        <v/>
      </c>
    </row>
    <row r="37" spans="1:9" x14ac:dyDescent="0.2">
      <c r="A37" s="4" t="str">
        <f>IF('True_Odds_Calculator_3-way'!A38="","",'True_Odds_Calculator_3-way'!A38)</f>
        <v/>
      </c>
      <c r="B37" s="4" t="str">
        <f>IF('True_Odds_Calculator_3-way'!B38="","",'True_Odds_Calculator_3-way'!B38)</f>
        <v/>
      </c>
      <c r="C37" s="4" t="str">
        <f>IF('True_Odds_Calculator_3-way'!C38="","",'True_Odds_Calculator_3-way'!C38)</f>
        <v/>
      </c>
      <c r="D37" s="4" t="str">
        <f t="shared" si="0"/>
        <v/>
      </c>
      <c r="E37" s="4" t="str">
        <f t="shared" si="1"/>
        <v/>
      </c>
      <c r="F37" s="4" t="str">
        <f t="shared" si="2"/>
        <v/>
      </c>
      <c r="G37" s="4" t="str">
        <f t="shared" si="3"/>
        <v/>
      </c>
      <c r="I37" s="4" t="str">
        <f t="shared" si="4"/>
        <v/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 t="str">
        <f>IF('True_Odds_Calculator_3-way'!A39="","",'True_Odds_Calculator_3-way'!A39)</f>
        <v/>
      </c>
      <c r="B40" s="4" t="str">
        <f>IF('True_Odds_Calculator_3-way'!B39="","",'True_Odds_Calculator_3-way'!B39)</f>
        <v/>
      </c>
      <c r="C40" s="4" t="str">
        <f>IF('True_Odds_Calculator_3-way'!C39="","",'True_Odds_Calculator_3-way'!C39)</f>
        <v/>
      </c>
      <c r="D40" s="4" t="str">
        <f t="shared" si="0"/>
        <v/>
      </c>
      <c r="E40" s="4" t="str">
        <f t="shared" si="1"/>
        <v/>
      </c>
      <c r="F40" s="4" t="str">
        <f t="shared" si="2"/>
        <v/>
      </c>
      <c r="G40" s="4" t="str">
        <f t="shared" si="3"/>
        <v/>
      </c>
      <c r="I40" s="4" t="str">
        <f t="shared" si="4"/>
        <v/>
      </c>
    </row>
    <row r="41" spans="1:9" x14ac:dyDescent="0.2">
      <c r="A41" s="4" t="str">
        <f>IF('True_Odds_Calculator_3-way'!A40="","",'True_Odds_Calculator_3-way'!A40)</f>
        <v/>
      </c>
      <c r="B41" s="4" t="str">
        <f>IF('True_Odds_Calculator_3-way'!B40="","",'True_Odds_Calculator_3-way'!B40)</f>
        <v/>
      </c>
      <c r="C41" s="4" t="str">
        <f>IF('True_Odds_Calculator_3-way'!C40="","",'True_Odds_Calculator_3-way'!C40)</f>
        <v/>
      </c>
      <c r="D41" s="4" t="str">
        <f t="shared" si="0"/>
        <v/>
      </c>
      <c r="E41" s="4" t="str">
        <f t="shared" si="1"/>
        <v/>
      </c>
      <c r="F41" s="4" t="str">
        <f t="shared" si="2"/>
        <v/>
      </c>
      <c r="G41" s="4" t="str">
        <f t="shared" si="3"/>
        <v/>
      </c>
      <c r="I41" s="4" t="str">
        <f t="shared" si="4"/>
        <v/>
      </c>
    </row>
    <row r="42" spans="1:9" x14ac:dyDescent="0.2">
      <c r="A42" s="4" t="str">
        <f>IF('True_Odds_Calculator_3-way'!A41="","",'True_Odds_Calculator_3-way'!A41)</f>
        <v/>
      </c>
      <c r="B42" s="4" t="str">
        <f>IF('True_Odds_Calculator_3-way'!B41="","",'True_Odds_Calculator_3-way'!B41)</f>
        <v/>
      </c>
      <c r="C42" s="4" t="str">
        <f>IF('True_Odds_Calculator_3-way'!C41="","",'True_Odds_Calculator_3-way'!C41)</f>
        <v/>
      </c>
      <c r="D42" s="4" t="str">
        <f t="shared" si="0"/>
        <v/>
      </c>
      <c r="E42" s="4" t="str">
        <f t="shared" si="1"/>
        <v/>
      </c>
      <c r="F42" s="4" t="str">
        <f t="shared" si="2"/>
        <v/>
      </c>
      <c r="G42" s="4" t="str">
        <f t="shared" si="3"/>
        <v/>
      </c>
      <c r="I42" s="4" t="str">
        <f t="shared" si="4"/>
        <v/>
      </c>
    </row>
    <row r="43" spans="1:9" x14ac:dyDescent="0.2">
      <c r="A43" s="4" t="str">
        <f>IF('True_Odds_Calculator_3-way'!A42="","",'True_Odds_Calculator_3-way'!A42)</f>
        <v/>
      </c>
      <c r="B43" s="4" t="str">
        <f>IF('True_Odds_Calculator_3-way'!B42="","",'True_Odds_Calculator_3-way'!B42)</f>
        <v/>
      </c>
      <c r="C43" s="4" t="str">
        <f>IF('True_Odds_Calculator_3-way'!C42="","",'True_Odds_Calculator_3-way'!C42)</f>
        <v/>
      </c>
      <c r="D43" s="4" t="str">
        <f t="shared" si="0"/>
        <v/>
      </c>
      <c r="E43" s="4" t="str">
        <f t="shared" si="1"/>
        <v/>
      </c>
      <c r="F43" s="4" t="str">
        <f t="shared" si="2"/>
        <v/>
      </c>
      <c r="G43" s="4" t="str">
        <f t="shared" si="3"/>
        <v/>
      </c>
      <c r="I43" s="4" t="str">
        <f t="shared" si="4"/>
        <v/>
      </c>
    </row>
    <row r="44" spans="1:9" x14ac:dyDescent="0.2">
      <c r="A44" s="4" t="str">
        <f>IF('True_Odds_Calculator_3-way'!A43="","",'True_Odds_Calculator_3-way'!A43)</f>
        <v/>
      </c>
      <c r="B44" s="4" t="str">
        <f>IF('True_Odds_Calculator_3-way'!B43="","",'True_Odds_Calculator_3-way'!B43)</f>
        <v/>
      </c>
      <c r="C44" s="4" t="str">
        <f>IF('True_Odds_Calculator_3-way'!C43="","",'True_Odds_Calculator_3-way'!C43)</f>
        <v/>
      </c>
      <c r="D44" s="4" t="str">
        <f t="shared" si="0"/>
        <v/>
      </c>
      <c r="E44" s="4" t="str">
        <f t="shared" si="1"/>
        <v/>
      </c>
      <c r="F44" s="4" t="str">
        <f t="shared" si="2"/>
        <v/>
      </c>
      <c r="G44" s="4" t="str">
        <f t="shared" si="3"/>
        <v/>
      </c>
      <c r="I44" s="4" t="str">
        <f t="shared" si="4"/>
        <v/>
      </c>
    </row>
    <row r="45" spans="1:9" x14ac:dyDescent="0.2">
      <c r="A45" s="4" t="str">
        <f>IF('True_Odds_Calculator_3-way'!A44="","",'True_Odds_Calculator_3-way'!A44)</f>
        <v/>
      </c>
      <c r="B45" s="4" t="str">
        <f>IF('True_Odds_Calculator_3-way'!B44="","",'True_Odds_Calculator_3-way'!B44)</f>
        <v/>
      </c>
      <c r="C45" s="4" t="str">
        <f>IF('True_Odds_Calculator_3-way'!C44="","",'True_Odds_Calculator_3-way'!C44)</f>
        <v/>
      </c>
      <c r="D45" s="4" t="str">
        <f t="shared" si="0"/>
        <v/>
      </c>
      <c r="E45" s="4" t="str">
        <f t="shared" si="1"/>
        <v/>
      </c>
      <c r="F45" s="4" t="str">
        <f t="shared" si="2"/>
        <v/>
      </c>
      <c r="G45" s="4" t="str">
        <f t="shared" si="3"/>
        <v/>
      </c>
      <c r="I45" s="4" t="str">
        <f t="shared" si="4"/>
        <v/>
      </c>
    </row>
    <row r="46" spans="1:9" x14ac:dyDescent="0.2">
      <c r="A46" s="4" t="str">
        <f>IF('True_Odds_Calculator_3-way'!A45="","",'True_Odds_Calculator_3-way'!A45)</f>
        <v/>
      </c>
      <c r="B46" s="4" t="str">
        <f>IF('True_Odds_Calculator_3-way'!B45="","",'True_Odds_Calculator_3-way'!B45)</f>
        <v/>
      </c>
      <c r="C46" s="4" t="str">
        <f>IF('True_Odds_Calculator_3-way'!C45="","",'True_Odds_Calculator_3-way'!C45)</f>
        <v/>
      </c>
      <c r="D46" s="4" t="str">
        <f t="shared" si="0"/>
        <v/>
      </c>
      <c r="E46" s="4" t="str">
        <f t="shared" si="1"/>
        <v/>
      </c>
      <c r="F46" s="4" t="str">
        <f t="shared" si="2"/>
        <v/>
      </c>
      <c r="G46" s="4" t="str">
        <f t="shared" si="3"/>
        <v/>
      </c>
      <c r="I46" s="4" t="str">
        <f t="shared" si="4"/>
        <v/>
      </c>
    </row>
    <row r="47" spans="1:9" x14ac:dyDescent="0.2">
      <c r="A47" s="4" t="str">
        <f>IF('True_Odds_Calculator_3-way'!A46="","",'True_Odds_Calculator_3-way'!A46)</f>
        <v/>
      </c>
      <c r="B47" s="4" t="str">
        <f>IF('True_Odds_Calculator_3-way'!B46="","",'True_Odds_Calculator_3-way'!B46)</f>
        <v/>
      </c>
      <c r="C47" s="4" t="str">
        <f>IF('True_Odds_Calculator_3-way'!C46="","",'True_Odds_Calculator_3-way'!C46)</f>
        <v/>
      </c>
      <c r="D47" s="4" t="str">
        <f t="shared" si="0"/>
        <v/>
      </c>
      <c r="E47" s="4" t="str">
        <f t="shared" si="1"/>
        <v/>
      </c>
      <c r="F47" s="4" t="str">
        <f t="shared" si="2"/>
        <v/>
      </c>
      <c r="G47" s="4" t="str">
        <f t="shared" si="3"/>
        <v/>
      </c>
      <c r="I47" s="4" t="str">
        <f t="shared" si="4"/>
        <v/>
      </c>
    </row>
    <row r="48" spans="1:9" x14ac:dyDescent="0.2">
      <c r="A48" s="4" t="str">
        <f>IF('True_Odds_Calculator_3-way'!A47="","",'True_Odds_Calculator_3-way'!A47)</f>
        <v/>
      </c>
      <c r="B48" s="4" t="str">
        <f>IF('True_Odds_Calculator_3-way'!B47="","",'True_Odds_Calculator_3-way'!B47)</f>
        <v/>
      </c>
      <c r="C48" s="4" t="str">
        <f>IF('True_Odds_Calculator_3-way'!C47="","",'True_Odds_Calculator_3-way'!C47)</f>
        <v/>
      </c>
      <c r="D48" s="4" t="str">
        <f t="shared" si="0"/>
        <v/>
      </c>
      <c r="E48" s="4" t="str">
        <f t="shared" si="1"/>
        <v/>
      </c>
      <c r="F48" s="4" t="str">
        <f t="shared" si="2"/>
        <v/>
      </c>
      <c r="G48" s="4" t="str">
        <f t="shared" si="3"/>
        <v/>
      </c>
      <c r="I48" s="4" t="str">
        <f t="shared" si="4"/>
        <v/>
      </c>
    </row>
    <row r="49" spans="1:9" x14ac:dyDescent="0.2">
      <c r="A49" s="4" t="str">
        <f>IF('True_Odds_Calculator_3-way'!A48="","",'True_Odds_Calculator_3-way'!A48)</f>
        <v/>
      </c>
      <c r="B49" s="4" t="str">
        <f>IF('True_Odds_Calculator_3-way'!B48="","",'True_Odds_Calculator_3-way'!B48)</f>
        <v/>
      </c>
      <c r="C49" s="4" t="str">
        <f>IF('True_Odds_Calculator_3-way'!C48="","",'True_Odds_Calculator_3-way'!C48)</f>
        <v/>
      </c>
      <c r="D49" s="4" t="str">
        <f t="shared" si="0"/>
        <v/>
      </c>
      <c r="E49" s="4" t="str">
        <f t="shared" si="1"/>
        <v/>
      </c>
      <c r="F49" s="4" t="str">
        <f t="shared" si="2"/>
        <v/>
      </c>
      <c r="G49" s="4" t="str">
        <f t="shared" si="3"/>
        <v/>
      </c>
      <c r="I49" s="4" t="str">
        <f t="shared" si="4"/>
        <v/>
      </c>
    </row>
    <row r="50" spans="1:9" x14ac:dyDescent="0.2">
      <c r="A50" s="4" t="str">
        <f>IF('True_Odds_Calculator_3-way'!A49="","",'True_Odds_Calculator_3-way'!A49)</f>
        <v/>
      </c>
      <c r="B50" s="4" t="str">
        <f>IF('True_Odds_Calculator_3-way'!B49="","",'True_Odds_Calculator_3-way'!B49)</f>
        <v/>
      </c>
      <c r="C50" s="4" t="str">
        <f>IF('True_Odds_Calculator_3-way'!C49="","",'True_Odds_Calculator_3-way'!C49)</f>
        <v/>
      </c>
      <c r="D50" s="4" t="str">
        <f t="shared" si="0"/>
        <v/>
      </c>
      <c r="E50" s="4" t="str">
        <f t="shared" si="1"/>
        <v/>
      </c>
      <c r="F50" s="4" t="str">
        <f t="shared" si="2"/>
        <v/>
      </c>
      <c r="G50" s="4" t="str">
        <f t="shared" si="3"/>
        <v/>
      </c>
      <c r="I50" s="4" t="str">
        <f t="shared" si="4"/>
        <v/>
      </c>
    </row>
    <row r="51" spans="1:9" x14ac:dyDescent="0.2">
      <c r="A51" s="4" t="str">
        <f>IF('True_Odds_Calculator_3-way'!A50="","",'True_Odds_Calculator_3-way'!A50)</f>
        <v/>
      </c>
      <c r="B51" s="4" t="str">
        <f>IF('True_Odds_Calculator_3-way'!B50="","",'True_Odds_Calculator_3-way'!B50)</f>
        <v/>
      </c>
      <c r="C51" s="4" t="str">
        <f>IF('True_Odds_Calculator_3-way'!C50="","",'True_Odds_Calculator_3-way'!C50)</f>
        <v/>
      </c>
      <c r="D51" s="4" t="str">
        <f t="shared" si="0"/>
        <v/>
      </c>
      <c r="E51" s="4" t="str">
        <f t="shared" si="1"/>
        <v/>
      </c>
      <c r="F51" s="4" t="str">
        <f t="shared" si="2"/>
        <v/>
      </c>
      <c r="G51" s="4" t="str">
        <f t="shared" si="3"/>
        <v/>
      </c>
      <c r="I51" s="4" t="str">
        <f t="shared" si="4"/>
        <v/>
      </c>
    </row>
    <row r="52" spans="1:9" x14ac:dyDescent="0.2">
      <c r="A52" s="4" t="str">
        <f>IF('True_Odds_Calculator_3-way'!A51="","",'True_Odds_Calculator_3-way'!A51)</f>
        <v/>
      </c>
      <c r="B52" s="4" t="str">
        <f>IF('True_Odds_Calculator_3-way'!B51="","",'True_Odds_Calculator_3-way'!B51)</f>
        <v/>
      </c>
      <c r="C52" s="4" t="str">
        <f>IF('True_Odds_Calculator_3-way'!C51="","",'True_Odds_Calculator_3-way'!C51)</f>
        <v/>
      </c>
      <c r="D52" s="4" t="str">
        <f t="shared" si="0"/>
        <v/>
      </c>
      <c r="E52" s="4" t="str">
        <f t="shared" si="1"/>
        <v/>
      </c>
      <c r="F52" s="4" t="str">
        <f t="shared" si="2"/>
        <v/>
      </c>
      <c r="G52" s="4" t="str">
        <f t="shared" si="3"/>
        <v/>
      </c>
      <c r="I52" s="4" t="str">
        <f t="shared" si="4"/>
        <v/>
      </c>
    </row>
    <row r="53" spans="1:9" x14ac:dyDescent="0.2">
      <c r="A53" s="4" t="str">
        <f>IF('True_Odds_Calculator_3-way'!A52="","",'True_Odds_Calculator_3-way'!A52)</f>
        <v/>
      </c>
      <c r="B53" s="4" t="str">
        <f>IF('True_Odds_Calculator_3-way'!B52="","",'True_Odds_Calculator_3-way'!B52)</f>
        <v/>
      </c>
      <c r="C53" s="4" t="str">
        <f>IF('True_Odds_Calculator_3-way'!C52="","",'True_Odds_Calculator_3-way'!C52)</f>
        <v/>
      </c>
      <c r="D53" s="4" t="str">
        <f t="shared" si="0"/>
        <v/>
      </c>
      <c r="E53" s="4" t="str">
        <f t="shared" si="1"/>
        <v/>
      </c>
      <c r="F53" s="4" t="str">
        <f t="shared" si="2"/>
        <v/>
      </c>
      <c r="G53" s="4" t="str">
        <f t="shared" si="3"/>
        <v/>
      </c>
      <c r="I53" s="4" t="str">
        <f t="shared" si="4"/>
        <v/>
      </c>
    </row>
    <row r="54" spans="1:9" x14ac:dyDescent="0.2">
      <c r="A54" s="4" t="str">
        <f>IF('True_Odds_Calculator_3-way'!A53="","",'True_Odds_Calculator_3-way'!A53)</f>
        <v/>
      </c>
      <c r="B54" s="4" t="str">
        <f>IF('True_Odds_Calculator_3-way'!B53="","",'True_Odds_Calculator_3-way'!B53)</f>
        <v/>
      </c>
      <c r="C54" s="4" t="str">
        <f>IF('True_Odds_Calculator_3-way'!C53="","",'True_Odds_Calculator_3-way'!C53)</f>
        <v/>
      </c>
      <c r="D54" s="4" t="str">
        <f t="shared" si="0"/>
        <v/>
      </c>
      <c r="E54" s="4" t="str">
        <f t="shared" si="1"/>
        <v/>
      </c>
      <c r="F54" s="4" t="str">
        <f t="shared" si="2"/>
        <v/>
      </c>
      <c r="G54" s="4" t="str">
        <f t="shared" si="3"/>
        <v/>
      </c>
      <c r="I54" s="4" t="str">
        <f t="shared" si="4"/>
        <v/>
      </c>
    </row>
    <row r="55" spans="1:9" x14ac:dyDescent="0.2">
      <c r="A55" s="4" t="str">
        <f>IF('True_Odds_Calculator_3-way'!A54="","",'True_Odds_Calculator_3-way'!A54)</f>
        <v/>
      </c>
      <c r="B55" s="4" t="str">
        <f>IF('True_Odds_Calculator_3-way'!B54="","",'True_Odds_Calculator_3-way'!B54)</f>
        <v/>
      </c>
      <c r="C55" s="4" t="str">
        <f>IF('True_Odds_Calculator_3-way'!C54="","",'True_Odds_Calculator_3-way'!C54)</f>
        <v/>
      </c>
      <c r="D55" s="4" t="str">
        <f t="shared" si="0"/>
        <v/>
      </c>
      <c r="E55" s="4" t="str">
        <f t="shared" si="1"/>
        <v/>
      </c>
      <c r="F55" s="4" t="str">
        <f t="shared" si="2"/>
        <v/>
      </c>
      <c r="G55" s="4" t="str">
        <f t="shared" si="3"/>
        <v/>
      </c>
      <c r="I55" s="4" t="str">
        <f t="shared" si="4"/>
        <v/>
      </c>
    </row>
    <row r="56" spans="1:9" x14ac:dyDescent="0.2">
      <c r="A56" s="4" t="str">
        <f>IF('True_Odds_Calculator_3-way'!A55="","",'True_Odds_Calculator_3-way'!A55)</f>
        <v/>
      </c>
      <c r="B56" s="4" t="str">
        <f>IF('True_Odds_Calculator_3-way'!B55="","",'True_Odds_Calculator_3-way'!B55)</f>
        <v/>
      </c>
      <c r="C56" s="4" t="str">
        <f>IF('True_Odds_Calculator_3-way'!C55="","",'True_Odds_Calculator_3-way'!C55)</f>
        <v/>
      </c>
      <c r="D56" s="4" t="str">
        <f t="shared" si="0"/>
        <v/>
      </c>
      <c r="E56" s="4" t="str">
        <f t="shared" si="1"/>
        <v/>
      </c>
      <c r="F56" s="4" t="str">
        <f t="shared" si="2"/>
        <v/>
      </c>
      <c r="G56" s="4" t="str">
        <f t="shared" si="3"/>
        <v/>
      </c>
      <c r="I56" s="4" t="str">
        <f t="shared" si="4"/>
        <v/>
      </c>
    </row>
    <row r="57" spans="1:9" x14ac:dyDescent="0.2">
      <c r="A57" s="4" t="str">
        <f>IF('True_Odds_Calculator_3-way'!A56="","",'True_Odds_Calculator_3-way'!A56)</f>
        <v/>
      </c>
      <c r="B57" s="4" t="str">
        <f>IF('True_Odds_Calculator_3-way'!B56="","",'True_Odds_Calculator_3-way'!B56)</f>
        <v/>
      </c>
      <c r="C57" s="4" t="str">
        <f>IF('True_Odds_Calculator_3-way'!C56="","",'True_Odds_Calculator_3-way'!C56)</f>
        <v/>
      </c>
      <c r="D57" s="4" t="str">
        <f t="shared" si="0"/>
        <v/>
      </c>
      <c r="E57" s="4" t="str">
        <f t="shared" si="1"/>
        <v/>
      </c>
      <c r="F57" s="4" t="str">
        <f t="shared" si="2"/>
        <v/>
      </c>
      <c r="G57" s="4" t="str">
        <f t="shared" si="3"/>
        <v/>
      </c>
      <c r="I57" s="4" t="str">
        <f t="shared" si="4"/>
        <v/>
      </c>
    </row>
    <row r="58" spans="1:9" x14ac:dyDescent="0.2">
      <c r="A58" s="4" t="str">
        <f>IF('True_Odds_Calculator_3-way'!A57="","",'True_Odds_Calculator_3-way'!A57)</f>
        <v/>
      </c>
      <c r="B58" s="4" t="str">
        <f>IF('True_Odds_Calculator_3-way'!B57="","",'True_Odds_Calculator_3-way'!B57)</f>
        <v/>
      </c>
      <c r="C58" s="4" t="str">
        <f>IF('True_Odds_Calculator_3-way'!C57="","",'True_Odds_Calculator_3-way'!C57)</f>
        <v/>
      </c>
      <c r="D58" s="4" t="str">
        <f t="shared" si="0"/>
        <v/>
      </c>
      <c r="E58" s="4" t="str">
        <f t="shared" si="1"/>
        <v/>
      </c>
      <c r="F58" s="4" t="str">
        <f t="shared" si="2"/>
        <v/>
      </c>
      <c r="G58" s="4" t="str">
        <f t="shared" si="3"/>
        <v/>
      </c>
      <c r="I58" s="4" t="str">
        <f t="shared" si="4"/>
        <v/>
      </c>
    </row>
    <row r="59" spans="1:9" x14ac:dyDescent="0.2">
      <c r="A59" s="4" t="str">
        <f>IF('True_Odds_Calculator_3-way'!A58="","",'True_Odds_Calculator_3-way'!A58)</f>
        <v/>
      </c>
      <c r="B59" s="4" t="str">
        <f>IF('True_Odds_Calculator_3-way'!B58="","",'True_Odds_Calculator_3-way'!B58)</f>
        <v/>
      </c>
      <c r="C59" s="4" t="str">
        <f>IF('True_Odds_Calculator_3-way'!C58="","",'True_Odds_Calculator_3-way'!C58)</f>
        <v/>
      </c>
      <c r="D59" s="4" t="str">
        <f t="shared" si="0"/>
        <v/>
      </c>
      <c r="E59" s="4" t="str">
        <f t="shared" si="1"/>
        <v/>
      </c>
      <c r="F59" s="4" t="str">
        <f t="shared" si="2"/>
        <v/>
      </c>
      <c r="G59" s="4" t="str">
        <f t="shared" si="3"/>
        <v/>
      </c>
      <c r="I59" s="4" t="str">
        <f t="shared" si="4"/>
        <v/>
      </c>
    </row>
    <row r="60" spans="1:9" x14ac:dyDescent="0.2">
      <c r="A60" s="4" t="str">
        <f>IF('True_Odds_Calculator_3-way'!A59="","",'True_Odds_Calculator_3-way'!A59)</f>
        <v/>
      </c>
      <c r="B60" s="4" t="str">
        <f>IF('True_Odds_Calculator_3-way'!B59="","",'True_Odds_Calculator_3-way'!B59)</f>
        <v/>
      </c>
      <c r="C60" s="4" t="str">
        <f>IF('True_Odds_Calculator_3-way'!C59="","",'True_Odds_Calculator_3-way'!C59)</f>
        <v/>
      </c>
      <c r="D60" s="4" t="str">
        <f t="shared" si="0"/>
        <v/>
      </c>
      <c r="E60" s="4" t="str">
        <f t="shared" si="1"/>
        <v/>
      </c>
      <c r="F60" s="4" t="str">
        <f t="shared" si="2"/>
        <v/>
      </c>
      <c r="G60" s="4" t="str">
        <f t="shared" si="3"/>
        <v/>
      </c>
      <c r="I60" s="4" t="str">
        <f t="shared" si="4"/>
        <v/>
      </c>
    </row>
    <row r="61" spans="1:9" x14ac:dyDescent="0.2">
      <c r="A61" s="4" t="str">
        <f>IF('True_Odds_Calculator_3-way'!A60="","",'True_Odds_Calculator_3-way'!A60)</f>
        <v/>
      </c>
      <c r="B61" s="4" t="str">
        <f>IF('True_Odds_Calculator_3-way'!B60="","",'True_Odds_Calculator_3-way'!B60)</f>
        <v/>
      </c>
      <c r="C61" s="4" t="str">
        <f>IF('True_Odds_Calculator_3-way'!C60="","",'True_Odds_Calculator_3-way'!C60)</f>
        <v/>
      </c>
      <c r="D61" s="4" t="str">
        <f t="shared" si="0"/>
        <v/>
      </c>
      <c r="E61" s="4" t="str">
        <f t="shared" si="1"/>
        <v/>
      </c>
      <c r="F61" s="4" t="str">
        <f t="shared" si="2"/>
        <v/>
      </c>
      <c r="G61" s="4" t="str">
        <f t="shared" si="3"/>
        <v/>
      </c>
      <c r="I61" s="4" t="str">
        <f t="shared" si="4"/>
        <v/>
      </c>
    </row>
    <row r="62" spans="1:9" x14ac:dyDescent="0.2">
      <c r="A62" s="4" t="str">
        <f>IF('True_Odds_Calculator_3-way'!A61="","",'True_Odds_Calculator_3-way'!A61)</f>
        <v/>
      </c>
      <c r="B62" s="4" t="str">
        <f>IF('True_Odds_Calculator_3-way'!B61="","",'True_Odds_Calculator_3-way'!B61)</f>
        <v/>
      </c>
      <c r="C62" s="4" t="str">
        <f>IF('True_Odds_Calculator_3-way'!C61="","",'True_Odds_Calculator_3-way'!C61)</f>
        <v/>
      </c>
      <c r="D62" s="4" t="str">
        <f t="shared" si="0"/>
        <v/>
      </c>
      <c r="E62" s="4" t="str">
        <f t="shared" si="1"/>
        <v/>
      </c>
      <c r="F62" s="4" t="str">
        <f t="shared" si="2"/>
        <v/>
      </c>
      <c r="G62" s="4" t="str">
        <f t="shared" si="3"/>
        <v/>
      </c>
      <c r="I62" s="4" t="str">
        <f t="shared" si="4"/>
        <v/>
      </c>
    </row>
    <row r="63" spans="1:9" x14ac:dyDescent="0.2">
      <c r="A63" s="4" t="str">
        <f>IF('True_Odds_Calculator_3-way'!A62="","",'True_Odds_Calculator_3-way'!A62)</f>
        <v/>
      </c>
      <c r="B63" s="4" t="str">
        <f>IF('True_Odds_Calculator_3-way'!B62="","",'True_Odds_Calculator_3-way'!B62)</f>
        <v/>
      </c>
      <c r="C63" s="4" t="str">
        <f>IF('True_Odds_Calculator_3-way'!C62="","",'True_Odds_Calculator_3-way'!C62)</f>
        <v/>
      </c>
      <c r="D63" s="4" t="str">
        <f t="shared" si="0"/>
        <v/>
      </c>
      <c r="E63" s="4" t="str">
        <f t="shared" si="1"/>
        <v/>
      </c>
      <c r="F63" s="4" t="str">
        <f t="shared" si="2"/>
        <v/>
      </c>
      <c r="G63" s="4" t="str">
        <f t="shared" si="3"/>
        <v/>
      </c>
      <c r="I63" s="4" t="str">
        <f t="shared" si="4"/>
        <v/>
      </c>
    </row>
    <row r="64" spans="1:9" x14ac:dyDescent="0.2">
      <c r="A64" s="4" t="str">
        <f>IF('True_Odds_Calculator_3-way'!A63="","",'True_Odds_Calculator_3-way'!A63)</f>
        <v/>
      </c>
      <c r="B64" s="4" t="str">
        <f>IF('True_Odds_Calculator_3-way'!B63="","",'True_Odds_Calculator_3-way'!B63)</f>
        <v/>
      </c>
      <c r="C64" s="4" t="str">
        <f>IF('True_Odds_Calculator_3-way'!C63="","",'True_Odds_Calculator_3-way'!C63)</f>
        <v/>
      </c>
      <c r="D64" s="4" t="str">
        <f t="shared" si="0"/>
        <v/>
      </c>
      <c r="E64" s="4" t="str">
        <f t="shared" si="1"/>
        <v/>
      </c>
      <c r="F64" s="4" t="str">
        <f t="shared" si="2"/>
        <v/>
      </c>
      <c r="G64" s="4" t="str">
        <f t="shared" si="3"/>
        <v/>
      </c>
      <c r="I64" s="4" t="str">
        <f t="shared" si="4"/>
        <v/>
      </c>
    </row>
    <row r="65" spans="1:9" x14ac:dyDescent="0.2">
      <c r="A65" s="4" t="str">
        <f>IF('True_Odds_Calculator_3-way'!A64="","",'True_Odds_Calculator_3-way'!A64)</f>
        <v/>
      </c>
      <c r="B65" s="4" t="str">
        <f>IF('True_Odds_Calculator_3-way'!B64="","",'True_Odds_Calculator_3-way'!B64)</f>
        <v/>
      </c>
      <c r="C65" s="4" t="str">
        <f>IF('True_Odds_Calculator_3-way'!C64="","",'True_Odds_Calculator_3-way'!C64)</f>
        <v/>
      </c>
      <c r="D65" s="4" t="str">
        <f t="shared" si="0"/>
        <v/>
      </c>
      <c r="E65" s="4" t="str">
        <f t="shared" si="1"/>
        <v/>
      </c>
      <c r="F65" s="4" t="str">
        <f t="shared" si="2"/>
        <v/>
      </c>
      <c r="G65" s="4" t="str">
        <f t="shared" si="3"/>
        <v/>
      </c>
      <c r="I65" s="4" t="str">
        <f t="shared" si="4"/>
        <v/>
      </c>
    </row>
    <row r="66" spans="1:9" x14ac:dyDescent="0.2">
      <c r="A66" s="4" t="str">
        <f>IF('True_Odds_Calculator_3-way'!A65="","",'True_Odds_Calculator_3-way'!A65)</f>
        <v/>
      </c>
      <c r="B66" s="4" t="str">
        <f>IF('True_Odds_Calculator_3-way'!B65="","",'True_Odds_Calculator_3-way'!B65)</f>
        <v/>
      </c>
      <c r="C66" s="4" t="str">
        <f>IF('True_Odds_Calculator_3-way'!C65="","",'True_Odds_Calculator_3-way'!C65)</f>
        <v/>
      </c>
      <c r="D66" s="4" t="str">
        <f t="shared" si="0"/>
        <v/>
      </c>
      <c r="E66" s="4" t="str">
        <f t="shared" si="1"/>
        <v/>
      </c>
      <c r="F66" s="4" t="str">
        <f t="shared" si="2"/>
        <v/>
      </c>
      <c r="G66" s="4" t="str">
        <f t="shared" si="3"/>
        <v/>
      </c>
      <c r="I66" s="4" t="str">
        <f t="shared" si="4"/>
        <v/>
      </c>
    </row>
    <row r="67" spans="1:9" x14ac:dyDescent="0.2">
      <c r="A67" s="4" t="str">
        <f>IF('True_Odds_Calculator_3-way'!A66="","",'True_Odds_Calculator_3-way'!A66)</f>
        <v/>
      </c>
      <c r="B67" s="4" t="str">
        <f>IF('True_Odds_Calculator_3-way'!B66="","",'True_Odds_Calculator_3-way'!B66)</f>
        <v/>
      </c>
      <c r="C67" s="4" t="str">
        <f>IF('True_Odds_Calculator_3-way'!C66="","",'True_Odds_Calculator_3-way'!C66)</f>
        <v/>
      </c>
      <c r="D67" s="4" t="str">
        <f t="shared" ref="D67:D130" si="5">IF(A67="","",((1/A67)+(1/B67)+(1/C67))-1)</f>
        <v/>
      </c>
      <c r="E67" s="4" t="str">
        <f t="shared" ref="E67:E130" si="6">IF(A67="","",(3*A67)/(3-($D67*A67)))</f>
        <v/>
      </c>
      <c r="F67" s="4" t="str">
        <f t="shared" ref="F67:F130" si="7">IF(B67="","",(3*B67)/(3-($D67*B67)))</f>
        <v/>
      </c>
      <c r="G67" s="4" t="str">
        <f t="shared" ref="G67:G130" si="8">IF(C67="","",(3*C67)/(3-($D67*C67)))</f>
        <v/>
      </c>
      <c r="I67" s="4" t="str">
        <f t="shared" ref="I67:I130" si="9">IF(A67="","",D67+1)</f>
        <v/>
      </c>
    </row>
    <row r="68" spans="1:9" x14ac:dyDescent="0.2">
      <c r="A68" s="4" t="str">
        <f>IF('True_Odds_Calculator_3-way'!A67="","",'True_Odds_Calculator_3-way'!A67)</f>
        <v/>
      </c>
      <c r="B68" s="4" t="str">
        <f>IF('True_Odds_Calculator_3-way'!B67="","",'True_Odds_Calculator_3-way'!B67)</f>
        <v/>
      </c>
      <c r="C68" s="4" t="str">
        <f>IF('True_Odds_Calculator_3-way'!C67="","",'True_Odds_Calculator_3-way'!C67)</f>
        <v/>
      </c>
      <c r="D68" s="4" t="str">
        <f t="shared" si="5"/>
        <v/>
      </c>
      <c r="E68" s="4" t="str">
        <f t="shared" si="6"/>
        <v/>
      </c>
      <c r="F68" s="4" t="str">
        <f t="shared" si="7"/>
        <v/>
      </c>
      <c r="G68" s="4" t="str">
        <f t="shared" si="8"/>
        <v/>
      </c>
      <c r="I68" s="4" t="str">
        <f t="shared" si="9"/>
        <v/>
      </c>
    </row>
    <row r="69" spans="1:9" x14ac:dyDescent="0.2">
      <c r="A69" s="4" t="str">
        <f>IF('True_Odds_Calculator_3-way'!A68="","",'True_Odds_Calculator_3-way'!A68)</f>
        <v/>
      </c>
      <c r="B69" s="4" t="str">
        <f>IF('True_Odds_Calculator_3-way'!B68="","",'True_Odds_Calculator_3-way'!B68)</f>
        <v/>
      </c>
      <c r="C69" s="4" t="str">
        <f>IF('True_Odds_Calculator_3-way'!C68="","",'True_Odds_Calculator_3-way'!C68)</f>
        <v/>
      </c>
      <c r="D69" s="4" t="str">
        <f t="shared" si="5"/>
        <v/>
      </c>
      <c r="E69" s="4" t="str">
        <f t="shared" si="6"/>
        <v/>
      </c>
      <c r="F69" s="4" t="str">
        <f t="shared" si="7"/>
        <v/>
      </c>
      <c r="G69" s="4" t="str">
        <f t="shared" si="8"/>
        <v/>
      </c>
      <c r="I69" s="4" t="str">
        <f t="shared" si="9"/>
        <v/>
      </c>
    </row>
    <row r="70" spans="1:9" x14ac:dyDescent="0.2">
      <c r="A70" s="4" t="str">
        <f>IF('True_Odds_Calculator_3-way'!A69="","",'True_Odds_Calculator_3-way'!A69)</f>
        <v/>
      </c>
      <c r="B70" s="4" t="str">
        <f>IF('True_Odds_Calculator_3-way'!B69="","",'True_Odds_Calculator_3-way'!B69)</f>
        <v/>
      </c>
      <c r="C70" s="4" t="str">
        <f>IF('True_Odds_Calculator_3-way'!C69="","",'True_Odds_Calculator_3-way'!C69)</f>
        <v/>
      </c>
      <c r="D70" s="4" t="str">
        <f t="shared" si="5"/>
        <v/>
      </c>
      <c r="E70" s="4" t="str">
        <f t="shared" si="6"/>
        <v/>
      </c>
      <c r="F70" s="4" t="str">
        <f t="shared" si="7"/>
        <v/>
      </c>
      <c r="G70" s="4" t="str">
        <f t="shared" si="8"/>
        <v/>
      </c>
      <c r="I70" s="4" t="str">
        <f t="shared" si="9"/>
        <v/>
      </c>
    </row>
    <row r="71" spans="1:9" x14ac:dyDescent="0.2">
      <c r="A71" s="4" t="str">
        <f>IF('True_Odds_Calculator_3-way'!A70="","",'True_Odds_Calculator_3-way'!A70)</f>
        <v/>
      </c>
      <c r="B71" s="4" t="str">
        <f>IF('True_Odds_Calculator_3-way'!B70="","",'True_Odds_Calculator_3-way'!B70)</f>
        <v/>
      </c>
      <c r="C71" s="4" t="str">
        <f>IF('True_Odds_Calculator_3-way'!C70="","",'True_Odds_Calculator_3-way'!C70)</f>
        <v/>
      </c>
      <c r="D71" s="4" t="str">
        <f t="shared" si="5"/>
        <v/>
      </c>
      <c r="E71" s="4" t="str">
        <f t="shared" si="6"/>
        <v/>
      </c>
      <c r="F71" s="4" t="str">
        <f t="shared" si="7"/>
        <v/>
      </c>
      <c r="G71" s="4" t="str">
        <f t="shared" si="8"/>
        <v/>
      </c>
      <c r="I71" s="4" t="str">
        <f t="shared" si="9"/>
        <v/>
      </c>
    </row>
    <row r="72" spans="1:9" x14ac:dyDescent="0.2">
      <c r="A72" s="4" t="str">
        <f>IF('True_Odds_Calculator_3-way'!A71="","",'True_Odds_Calculator_3-way'!A71)</f>
        <v/>
      </c>
      <c r="B72" s="4" t="str">
        <f>IF('True_Odds_Calculator_3-way'!B71="","",'True_Odds_Calculator_3-way'!B71)</f>
        <v/>
      </c>
      <c r="C72" s="4" t="str">
        <f>IF('True_Odds_Calculator_3-way'!C71="","",'True_Odds_Calculator_3-way'!C71)</f>
        <v/>
      </c>
      <c r="D72" s="4" t="str">
        <f t="shared" si="5"/>
        <v/>
      </c>
      <c r="E72" s="4" t="str">
        <f t="shared" si="6"/>
        <v/>
      </c>
      <c r="F72" s="4" t="str">
        <f t="shared" si="7"/>
        <v/>
      </c>
      <c r="G72" s="4" t="str">
        <f t="shared" si="8"/>
        <v/>
      </c>
      <c r="I72" s="4" t="str">
        <f t="shared" si="9"/>
        <v/>
      </c>
    </row>
    <row r="73" spans="1:9" x14ac:dyDescent="0.2">
      <c r="A73" s="4" t="str">
        <f>IF('True_Odds_Calculator_3-way'!A72="","",'True_Odds_Calculator_3-way'!A72)</f>
        <v/>
      </c>
      <c r="B73" s="4" t="str">
        <f>IF('True_Odds_Calculator_3-way'!B72="","",'True_Odds_Calculator_3-way'!B72)</f>
        <v/>
      </c>
      <c r="C73" s="4" t="str">
        <f>IF('True_Odds_Calculator_3-way'!C72="","",'True_Odds_Calculator_3-way'!C72)</f>
        <v/>
      </c>
      <c r="D73" s="4" t="str">
        <f t="shared" si="5"/>
        <v/>
      </c>
      <c r="E73" s="4" t="str">
        <f t="shared" si="6"/>
        <v/>
      </c>
      <c r="F73" s="4" t="str">
        <f t="shared" si="7"/>
        <v/>
      </c>
      <c r="G73" s="4" t="str">
        <f t="shared" si="8"/>
        <v/>
      </c>
      <c r="I73" s="4" t="str">
        <f t="shared" si="9"/>
        <v/>
      </c>
    </row>
    <row r="74" spans="1:9" x14ac:dyDescent="0.2">
      <c r="A74" s="4" t="str">
        <f>IF('True_Odds_Calculator_3-way'!A73="","",'True_Odds_Calculator_3-way'!A73)</f>
        <v/>
      </c>
      <c r="B74" s="4" t="str">
        <f>IF('True_Odds_Calculator_3-way'!B73="","",'True_Odds_Calculator_3-way'!B73)</f>
        <v/>
      </c>
      <c r="C74" s="4" t="str">
        <f>IF('True_Odds_Calculator_3-way'!C73="","",'True_Odds_Calculator_3-way'!C73)</f>
        <v/>
      </c>
      <c r="D74" s="4" t="str">
        <f t="shared" si="5"/>
        <v/>
      </c>
      <c r="E74" s="4" t="str">
        <f t="shared" si="6"/>
        <v/>
      </c>
      <c r="F74" s="4" t="str">
        <f t="shared" si="7"/>
        <v/>
      </c>
      <c r="G74" s="4" t="str">
        <f t="shared" si="8"/>
        <v/>
      </c>
      <c r="I74" s="4" t="str">
        <f t="shared" si="9"/>
        <v/>
      </c>
    </row>
    <row r="75" spans="1:9" x14ac:dyDescent="0.2">
      <c r="A75" s="4" t="str">
        <f>IF('True_Odds_Calculator_3-way'!A74="","",'True_Odds_Calculator_3-way'!A74)</f>
        <v/>
      </c>
      <c r="B75" s="4" t="str">
        <f>IF('True_Odds_Calculator_3-way'!B74="","",'True_Odds_Calculator_3-way'!B74)</f>
        <v/>
      </c>
      <c r="C75" s="4" t="str">
        <f>IF('True_Odds_Calculator_3-way'!C74="","",'True_Odds_Calculator_3-way'!C74)</f>
        <v/>
      </c>
      <c r="D75" s="4" t="str">
        <f t="shared" si="5"/>
        <v/>
      </c>
      <c r="E75" s="4" t="str">
        <f t="shared" si="6"/>
        <v/>
      </c>
      <c r="F75" s="4" t="str">
        <f t="shared" si="7"/>
        <v/>
      </c>
      <c r="G75" s="4" t="str">
        <f t="shared" si="8"/>
        <v/>
      </c>
      <c r="I75" s="4" t="str">
        <f t="shared" si="9"/>
        <v/>
      </c>
    </row>
    <row r="76" spans="1:9" x14ac:dyDescent="0.2">
      <c r="A76" s="4" t="str">
        <f>IF('True_Odds_Calculator_3-way'!A75="","",'True_Odds_Calculator_3-way'!A75)</f>
        <v/>
      </c>
      <c r="B76" s="4" t="str">
        <f>IF('True_Odds_Calculator_3-way'!B75="","",'True_Odds_Calculator_3-way'!B75)</f>
        <v/>
      </c>
      <c r="C76" s="4" t="str">
        <f>IF('True_Odds_Calculator_3-way'!C75="","",'True_Odds_Calculator_3-way'!C75)</f>
        <v/>
      </c>
      <c r="D76" s="4" t="str">
        <f t="shared" si="5"/>
        <v/>
      </c>
      <c r="E76" s="4" t="str">
        <f t="shared" si="6"/>
        <v/>
      </c>
      <c r="F76" s="4" t="str">
        <f t="shared" si="7"/>
        <v/>
      </c>
      <c r="G76" s="4" t="str">
        <f t="shared" si="8"/>
        <v/>
      </c>
      <c r="I76" s="4" t="str">
        <f t="shared" si="9"/>
        <v/>
      </c>
    </row>
    <row r="77" spans="1:9" x14ac:dyDescent="0.2">
      <c r="A77" s="4" t="str">
        <f>IF('True_Odds_Calculator_3-way'!A76="","",'True_Odds_Calculator_3-way'!A76)</f>
        <v/>
      </c>
      <c r="B77" s="4" t="str">
        <f>IF('True_Odds_Calculator_3-way'!B76="","",'True_Odds_Calculator_3-way'!B76)</f>
        <v/>
      </c>
      <c r="C77" s="4" t="str">
        <f>IF('True_Odds_Calculator_3-way'!C76="","",'True_Odds_Calculator_3-way'!C76)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IF('True_Odds_Calculator_3-way'!A77="","",'True_Odds_Calculator_3-way'!A77)</f>
        <v/>
      </c>
      <c r="B78" s="4" t="str">
        <f>IF('True_Odds_Calculator_3-way'!B77="","",'True_Odds_Calculator_3-way'!B77)</f>
        <v/>
      </c>
      <c r="C78" s="4" t="str">
        <f>IF('True_Odds_Calculator_3-way'!C77="","",'True_Odds_Calculator_3-way'!C77)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IF('True_Odds_Calculator_3-way'!A78="","",'True_Odds_Calculator_3-way'!A78)</f>
        <v/>
      </c>
      <c r="B79" s="4" t="str">
        <f>IF('True_Odds_Calculator_3-way'!B78="","",'True_Odds_Calculator_3-way'!B78)</f>
        <v/>
      </c>
      <c r="C79" s="4" t="str">
        <f>IF('True_Odds_Calculator_3-way'!C78="","",'True_Odds_Calculator_3-way'!C78)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IF('True_Odds_Calculator_3-way'!A79="","",'True_Odds_Calculator_3-way'!A79)</f>
        <v/>
      </c>
      <c r="B80" s="4" t="str">
        <f>IF('True_Odds_Calculator_3-way'!B79="","",'True_Odds_Calculator_3-way'!B79)</f>
        <v/>
      </c>
      <c r="C80" s="4" t="str">
        <f>IF('True_Odds_Calculator_3-way'!C79="","",'True_Odds_Calculator_3-way'!C79)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IF('True_Odds_Calculator_3-way'!A80="","",'True_Odds_Calculator_3-way'!A80)</f>
        <v/>
      </c>
      <c r="B81" s="4" t="str">
        <f>IF('True_Odds_Calculator_3-way'!B80="","",'True_Odds_Calculator_3-way'!B80)</f>
        <v/>
      </c>
      <c r="C81" s="4" t="str">
        <f>IF('True_Odds_Calculator_3-way'!C80="","",'True_Odds_Calculator_3-way'!C80)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IF('True_Odds_Calculator_3-way'!A81="","",'True_Odds_Calculator_3-way'!A81)</f>
        <v/>
      </c>
      <c r="B82" s="4" t="str">
        <f>IF('True_Odds_Calculator_3-way'!B81="","",'True_Odds_Calculator_3-way'!B81)</f>
        <v/>
      </c>
      <c r="C82" s="4" t="str">
        <f>IF('True_Odds_Calculator_3-way'!C81="","",'True_Odds_Calculator_3-way'!C81)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IF('True_Odds_Calculator_3-way'!A82="","",'True_Odds_Calculator_3-way'!A82)</f>
        <v/>
      </c>
      <c r="B83" s="4" t="str">
        <f>IF('True_Odds_Calculator_3-way'!B82="","",'True_Odds_Calculator_3-way'!B82)</f>
        <v/>
      </c>
      <c r="C83" s="4" t="str">
        <f>IF('True_Odds_Calculator_3-way'!C82="","",'True_Odds_Calculator_3-way'!C82)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IF('True_Odds_Calculator_3-way'!A83="","",'True_Odds_Calculator_3-way'!A83)</f>
        <v/>
      </c>
      <c r="B84" s="4" t="str">
        <f>IF('True_Odds_Calculator_3-way'!B83="","",'True_Odds_Calculator_3-way'!B83)</f>
        <v/>
      </c>
      <c r="C84" s="4" t="str">
        <f>IF('True_Odds_Calculator_3-way'!C83="","",'True_Odds_Calculator_3-way'!C83)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IF('True_Odds_Calculator_3-way'!A84="","",'True_Odds_Calculator_3-way'!A84)</f>
        <v/>
      </c>
      <c r="B85" s="4" t="str">
        <f>IF('True_Odds_Calculator_3-way'!B84="","",'True_Odds_Calculator_3-way'!B84)</f>
        <v/>
      </c>
      <c r="C85" s="4" t="str">
        <f>IF('True_Odds_Calculator_3-way'!C84="","",'True_Odds_Calculator_3-way'!C84)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IF('True_Odds_Calculator_3-way'!A85="","",'True_Odds_Calculator_3-way'!A85)</f>
        <v/>
      </c>
      <c r="B86" s="4" t="str">
        <f>IF('True_Odds_Calculator_3-way'!B85="","",'True_Odds_Calculator_3-way'!B85)</f>
        <v/>
      </c>
      <c r="C86" s="4" t="str">
        <f>IF('True_Odds_Calculator_3-way'!C85="","",'True_Odds_Calculator_3-way'!C85)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IF('True_Odds_Calculator_3-way'!A86="","",'True_Odds_Calculator_3-way'!A86)</f>
        <v/>
      </c>
      <c r="B87" s="4" t="str">
        <f>IF('True_Odds_Calculator_3-way'!B86="","",'True_Odds_Calculator_3-way'!B86)</f>
        <v/>
      </c>
      <c r="C87" s="4" t="str">
        <f>IF('True_Odds_Calculator_3-way'!C86="","",'True_Odds_Calculator_3-way'!C86)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IF('True_Odds_Calculator_3-way'!A87="","",'True_Odds_Calculator_3-way'!A87)</f>
        <v/>
      </c>
      <c r="B88" s="4" t="str">
        <f>IF('True_Odds_Calculator_3-way'!B87="","",'True_Odds_Calculator_3-way'!B87)</f>
        <v/>
      </c>
      <c r="C88" s="4" t="str">
        <f>IF('True_Odds_Calculator_3-way'!C87="","",'True_Odds_Calculator_3-way'!C87)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IF('True_Odds_Calculator_3-way'!A88="","",'True_Odds_Calculator_3-way'!A88)</f>
        <v/>
      </c>
      <c r="B89" s="4" t="str">
        <f>IF('True_Odds_Calculator_3-way'!B88="","",'True_Odds_Calculator_3-way'!B88)</f>
        <v/>
      </c>
      <c r="C89" s="4" t="str">
        <f>IF('True_Odds_Calculator_3-way'!C88="","",'True_Odds_Calculator_3-way'!C88)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IF('True_Odds_Calculator_3-way'!A89="","",'True_Odds_Calculator_3-way'!A89)</f>
        <v/>
      </c>
      <c r="B90" s="4" t="str">
        <f>IF('True_Odds_Calculator_3-way'!B89="","",'True_Odds_Calculator_3-way'!B89)</f>
        <v/>
      </c>
      <c r="C90" s="4" t="str">
        <f>IF('True_Odds_Calculator_3-way'!C89="","",'True_Odds_Calculator_3-way'!C89)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IF('True_Odds_Calculator_3-way'!A90="","",'True_Odds_Calculator_3-way'!A90)</f>
        <v/>
      </c>
      <c r="B91" s="4" t="str">
        <f>IF('True_Odds_Calculator_3-way'!B90="","",'True_Odds_Calculator_3-way'!B90)</f>
        <v/>
      </c>
      <c r="C91" s="4" t="str">
        <f>IF('True_Odds_Calculator_3-way'!C90="","",'True_Odds_Calculator_3-way'!C90)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IF('True_Odds_Calculator_3-way'!A91="","",'True_Odds_Calculator_3-way'!A91)</f>
        <v/>
      </c>
      <c r="B92" s="4" t="str">
        <f>IF('True_Odds_Calculator_3-way'!B91="","",'True_Odds_Calculator_3-way'!B91)</f>
        <v/>
      </c>
      <c r="C92" s="4" t="str">
        <f>IF('True_Odds_Calculator_3-way'!C91="","",'True_Odds_Calculator_3-way'!C91)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IF('True_Odds_Calculator_3-way'!A92="","",'True_Odds_Calculator_3-way'!A92)</f>
        <v/>
      </c>
      <c r="B93" s="4" t="str">
        <f>IF('True_Odds_Calculator_3-way'!B92="","",'True_Odds_Calculator_3-way'!B92)</f>
        <v/>
      </c>
      <c r="C93" s="4" t="str">
        <f>IF('True_Odds_Calculator_3-way'!C92="","",'True_Odds_Calculator_3-way'!C92)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IF('True_Odds_Calculator_3-way'!A93="","",'True_Odds_Calculator_3-way'!A93)</f>
        <v/>
      </c>
      <c r="B94" s="4" t="str">
        <f>IF('True_Odds_Calculator_3-way'!B93="","",'True_Odds_Calculator_3-way'!B93)</f>
        <v/>
      </c>
      <c r="C94" s="4" t="str">
        <f>IF('True_Odds_Calculator_3-way'!C93="","",'True_Odds_Calculator_3-way'!C93)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IF('True_Odds_Calculator_3-way'!A94="","",'True_Odds_Calculator_3-way'!A94)</f>
        <v/>
      </c>
      <c r="B95" s="4" t="str">
        <f>IF('True_Odds_Calculator_3-way'!B94="","",'True_Odds_Calculator_3-way'!B94)</f>
        <v/>
      </c>
      <c r="C95" s="4" t="str">
        <f>IF('True_Odds_Calculator_3-way'!C94="","",'True_Odds_Calculator_3-way'!C94)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IF('True_Odds_Calculator_3-way'!A95="","",'True_Odds_Calculator_3-way'!A95)</f>
        <v/>
      </c>
      <c r="B96" s="4" t="str">
        <f>IF('True_Odds_Calculator_3-way'!B95="","",'True_Odds_Calculator_3-way'!B95)</f>
        <v/>
      </c>
      <c r="C96" s="4" t="str">
        <f>IF('True_Odds_Calculator_3-way'!C95="","",'True_Odds_Calculator_3-way'!C95)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IF('True_Odds_Calculator_3-way'!A96="","",'True_Odds_Calculator_3-way'!A96)</f>
        <v/>
      </c>
      <c r="B97" s="4" t="str">
        <f>IF('True_Odds_Calculator_3-way'!B96="","",'True_Odds_Calculator_3-way'!B96)</f>
        <v/>
      </c>
      <c r="C97" s="4" t="str">
        <f>IF('True_Odds_Calculator_3-way'!C96="","",'True_Odds_Calculator_3-way'!C96)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IF('True_Odds_Calculator_3-way'!A97="","",'True_Odds_Calculator_3-way'!A97)</f>
        <v/>
      </c>
      <c r="B98" s="4" t="str">
        <f>IF('True_Odds_Calculator_3-way'!B97="","",'True_Odds_Calculator_3-way'!B97)</f>
        <v/>
      </c>
      <c r="C98" s="4" t="str">
        <f>IF('True_Odds_Calculator_3-way'!C97="","",'True_Odds_Calculator_3-way'!C97)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IF('True_Odds_Calculator_3-way'!A98="","",'True_Odds_Calculator_3-way'!A98)</f>
        <v/>
      </c>
      <c r="B99" s="4" t="str">
        <f>IF('True_Odds_Calculator_3-way'!B98="","",'True_Odds_Calculator_3-way'!B98)</f>
        <v/>
      </c>
      <c r="C99" s="4" t="str">
        <f>IF('True_Odds_Calculator_3-way'!C98="","",'True_Odds_Calculator_3-way'!C98)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IF('True_Odds_Calculator_3-way'!A99="","",'True_Odds_Calculator_3-way'!A99)</f>
        <v/>
      </c>
      <c r="B100" s="4" t="str">
        <f>IF('True_Odds_Calculator_3-way'!B99="","",'True_Odds_Calculator_3-way'!B99)</f>
        <v/>
      </c>
      <c r="C100" s="4" t="str">
        <f>IF('True_Odds_Calculator_3-way'!C99="","",'True_Odds_Calculator_3-way'!C99)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IF('True_Odds_Calculator_3-way'!A100="","",'True_Odds_Calculator_3-way'!A100)</f>
        <v/>
      </c>
      <c r="B101" s="4" t="str">
        <f>IF('True_Odds_Calculator_3-way'!B100="","",'True_Odds_Calculator_3-way'!B100)</f>
        <v/>
      </c>
      <c r="C101" s="4" t="str">
        <f>IF('True_Odds_Calculator_3-way'!C100="","",'True_Odds_Calculator_3-way'!C100)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IF('True_Odds_Calculator_3-way'!A101="","",'True_Odds_Calculator_3-way'!A101)</f>
        <v/>
      </c>
      <c r="B102" s="4" t="str">
        <f>IF('True_Odds_Calculator_3-way'!B101="","",'True_Odds_Calculator_3-way'!B101)</f>
        <v/>
      </c>
      <c r="C102" s="4" t="str">
        <f>IF('True_Odds_Calculator_3-way'!C101="","",'True_Odds_Calculator_3-way'!C101)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IF('True_Odds_Calculator_3-way'!A102="","",'True_Odds_Calculator_3-way'!A102)</f>
        <v/>
      </c>
      <c r="B103" s="4" t="str">
        <f>IF('True_Odds_Calculator_3-way'!B102="","",'True_Odds_Calculator_3-way'!B102)</f>
        <v/>
      </c>
      <c r="C103" s="4" t="str">
        <f>IF('True_Odds_Calculator_3-way'!C102="","",'True_Odds_Calculator_3-way'!C102)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IF('True_Odds_Calculator_3-way'!A103="","",'True_Odds_Calculator_3-way'!A103)</f>
        <v/>
      </c>
      <c r="B104" s="4" t="str">
        <f>IF('True_Odds_Calculator_3-way'!B103="","",'True_Odds_Calculator_3-way'!B103)</f>
        <v/>
      </c>
      <c r="C104" s="4" t="str">
        <f>IF('True_Odds_Calculator_3-way'!C103="","",'True_Odds_Calculator_3-way'!C103)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IF('True_Odds_Calculator_3-way'!A104="","",'True_Odds_Calculator_3-way'!A104)</f>
        <v/>
      </c>
      <c r="B105" s="4" t="str">
        <f>IF('True_Odds_Calculator_3-way'!B104="","",'True_Odds_Calculator_3-way'!B104)</f>
        <v/>
      </c>
      <c r="C105" s="4" t="str">
        <f>IF('True_Odds_Calculator_3-way'!C104="","",'True_Odds_Calculator_3-way'!C104)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5" t="s">
        <v>9</v>
      </c>
      <c r="B1" s="66"/>
      <c r="C1" s="18"/>
      <c r="D1" s="67" t="s">
        <v>25</v>
      </c>
      <c r="E1" s="66"/>
      <c r="F1" s="67" t="s">
        <v>23</v>
      </c>
      <c r="G1" s="66"/>
      <c r="H1" s="67" t="s">
        <v>11</v>
      </c>
      <c r="I1" s="66"/>
      <c r="J1" s="67" t="s">
        <v>10</v>
      </c>
      <c r="K1" s="66"/>
      <c r="L1" s="63" t="s">
        <v>46</v>
      </c>
      <c r="M1" s="64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3" activePane="bottomLeft" state="frozen"/>
      <selection pane="bottomLeft" activeCell="AG14" sqref="AG14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5" t="s">
        <v>9</v>
      </c>
      <c r="B1" s="65"/>
      <c r="C1" s="66"/>
      <c r="D1" s="18"/>
      <c r="E1" s="67" t="s">
        <v>25</v>
      </c>
      <c r="F1" s="65"/>
      <c r="G1" s="66"/>
      <c r="H1" s="67" t="s">
        <v>23</v>
      </c>
      <c r="I1" s="65"/>
      <c r="J1" s="66"/>
      <c r="K1" s="67" t="s">
        <v>11</v>
      </c>
      <c r="L1" s="65"/>
      <c r="M1" s="66"/>
      <c r="N1" s="67" t="s">
        <v>35</v>
      </c>
      <c r="O1" s="65"/>
      <c r="P1" s="65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3.33</v>
      </c>
      <c r="B3">
        <v>3.45</v>
      </c>
      <c r="C3">
        <v>2.2799999999999998</v>
      </c>
      <c r="D3" s="20">
        <f>IF(OR($A3="",$B3="",$C3=""),"",(1/A3)+(1/B3)+(1/C3)-1)</f>
        <v>2.8751863992138693E-2</v>
      </c>
      <c r="E3" s="17">
        <f>IF(OR($A3="",$B3="",$C3=""),"",A3*'MPTO_working_3-way'!$I2)</f>
        <v>3.4257437070938219</v>
      </c>
      <c r="F3" s="21">
        <f>IF(OR($A3="",$B3="",$C3=""),"",B3*'MPTO_working_3-way'!$I2)</f>
        <v>3.5491939307728786</v>
      </c>
      <c r="G3" s="22">
        <f>IF(OR($A3="",$B3="",$C3=""),"",C3*'MPTO_working_3-way'!$I2)</f>
        <v>2.3455542499020758</v>
      </c>
      <c r="H3" s="17">
        <f>IF(OR($A3="",$B3="",$C3=""),"",'MPTO_working_3-way'!E2)</f>
        <v>3.439779066469161</v>
      </c>
      <c r="I3" s="21">
        <f>IF(OR($A3="",$B3="",$C3=""),"",'MPTO_working_3-way'!F2)</f>
        <v>3.5679737814246959</v>
      </c>
      <c r="J3" s="22">
        <f>IF(OR($A3="",$B3="",$C3=""),"",'MPTO_working_3-way'!G2)</f>
        <v>2.330934214671287</v>
      </c>
      <c r="K3" s="17">
        <f>IF(OR($A3="",$B3="",$C3=""),"",'OddsRatio_working_3-way'!H2)</f>
        <v>3.4341115273515248</v>
      </c>
      <c r="L3" s="21">
        <f>IF(OR($A3="",$B3="",$C3=""),"",'OddsRatio_working_3-way'!I2)</f>
        <v>3.5594734944254229</v>
      </c>
      <c r="M3" s="22">
        <f>IF(OR($A3="",$B3="",$C3=""),"",'OddsRatio_working_3-way'!J2)</f>
        <v>2.3371943154549149</v>
      </c>
      <c r="N3" s="23">
        <f>(1/E3)* 100</f>
        <v>29.190741792191304</v>
      </c>
      <c r="O3" s="24">
        <f>(1/F3)* 100</f>
        <v>28.175411642897696</v>
      </c>
      <c r="P3" s="24">
        <f>(1/G3)* 100</f>
        <v>42.633846564910996</v>
      </c>
      <c r="Q3" t="s">
        <v>85</v>
      </c>
      <c r="R3" t="s">
        <v>82</v>
      </c>
      <c r="S3" s="58" t="s">
        <v>100</v>
      </c>
      <c r="AD3" s="28"/>
      <c r="AE3" s="28"/>
      <c r="AH3" s="37"/>
      <c r="AI3" s="28"/>
      <c r="AJ3" t="s">
        <v>83</v>
      </c>
    </row>
    <row r="4" spans="1:36" s="40" customFormat="1" ht="15" x14ac:dyDescent="0.25">
      <c r="A4">
        <v>1.81</v>
      </c>
      <c r="B4">
        <v>3.82</v>
      </c>
      <c r="C4">
        <v>4.62</v>
      </c>
      <c r="D4" s="20">
        <f t="shared" ref="D4:D67" si="0">IF(OR($A4="",$B4="",$C4=""),"",(1/A4)+(1/B4)+(1/C4)-1)</f>
        <v>3.0716509007562287E-2</v>
      </c>
      <c r="E4" s="17">
        <f>IF(OR($A4="",$B4="",$C4=""),"",A4*'MPTO_working_3-way'!$I3)</f>
        <v>1.8655968813036878</v>
      </c>
      <c r="F4" s="21">
        <f>IF(OR($A4="",$B4="",$C4=""),"",B4*'MPTO_working_3-way'!$I3)</f>
        <v>3.9373370644088879</v>
      </c>
      <c r="G4" s="22">
        <f>IF(OR($A4="",$B4="",$C4=""),"",C4*'MPTO_working_3-way'!$I3)</f>
        <v>4.761910271614938</v>
      </c>
      <c r="H4" s="17"/>
      <c r="I4" s="21"/>
      <c r="J4" s="22"/>
      <c r="K4" s="17"/>
      <c r="L4" s="21"/>
      <c r="M4" s="22"/>
      <c r="N4" s="23">
        <f t="shared" ref="N4" si="1">(1/E4)* 100</f>
        <v>53.602147924968399</v>
      </c>
      <c r="O4" s="24">
        <f t="shared" ref="O4" si="2">(1/F4)* 100</f>
        <v>25.397876372825344</v>
      </c>
      <c r="P4" s="24">
        <f t="shared" ref="P4" si="3">(1/G4)* 100</f>
        <v>20.999975702206235</v>
      </c>
      <c r="Q4" t="s">
        <v>84</v>
      </c>
      <c r="R4" t="s">
        <v>81</v>
      </c>
      <c r="S4" s="58" t="s">
        <v>100</v>
      </c>
      <c r="AD4" s="37"/>
      <c r="AE4" s="37"/>
      <c r="AH4" s="37"/>
      <c r="AI4" s="37"/>
      <c r="AJ4" t="s">
        <v>83</v>
      </c>
    </row>
    <row r="5" spans="1:36" s="40" customFormat="1" ht="15" x14ac:dyDescent="0.25">
      <c r="A5">
        <v>2.04</v>
      </c>
      <c r="B5">
        <v>3.54</v>
      </c>
      <c r="C5">
        <v>3.91</v>
      </c>
      <c r="D5" s="20">
        <f t="shared" si="0"/>
        <v>2.8436429840912103E-2</v>
      </c>
      <c r="E5" s="17">
        <f>IF(OR($A5="",$B5="",$C5=""),"",A5*'MPTO_working_3-way'!$I4)</f>
        <v>2.0980103168754609</v>
      </c>
      <c r="F5" s="21">
        <f>IF(OR($A5="",$B5="",$C5=""),"",B5*'MPTO_working_3-way'!$I4)</f>
        <v>3.640664961636829</v>
      </c>
      <c r="G5" s="22">
        <f>IF(OR($A5="",$B5="",$C5=""),"",C5*'MPTO_working_3-way'!$I4)</f>
        <v>4.0211864406779663</v>
      </c>
      <c r="H5" s="17"/>
      <c r="I5" s="21"/>
      <c r="J5" s="22"/>
      <c r="K5" s="17"/>
      <c r="L5" s="21"/>
      <c r="M5" s="22"/>
      <c r="N5" s="23">
        <f t="shared" ref="N5:N15" si="4">(1/E5)* 100</f>
        <v>47.664207938180532</v>
      </c>
      <c r="O5" s="24">
        <f t="shared" ref="O5:O15" si="5">(1/F5)* 100</f>
        <v>27.467509659290478</v>
      </c>
      <c r="P5" s="24">
        <f t="shared" ref="P5:P15" si="6">(1/G5)* 100</f>
        <v>24.868282402528976</v>
      </c>
      <c r="Q5" t="s">
        <v>97</v>
      </c>
      <c r="R5" t="s">
        <v>95</v>
      </c>
      <c r="S5" s="58" t="s">
        <v>100</v>
      </c>
      <c r="AD5" s="37"/>
      <c r="AE5" s="37"/>
      <c r="AH5" s="37"/>
      <c r="AI5" s="37"/>
      <c r="AJ5" t="s">
        <v>83</v>
      </c>
    </row>
    <row r="6" spans="1:36" s="40" customFormat="1" ht="15" x14ac:dyDescent="0.25">
      <c r="A6">
        <v>2.34</v>
      </c>
      <c r="B6">
        <v>3.38</v>
      </c>
      <c r="C6">
        <v>3.22</v>
      </c>
      <c r="D6" s="20">
        <f t="shared" si="0"/>
        <v>3.3767421727287861E-2</v>
      </c>
      <c r="E6" s="17">
        <f>IF(OR($A6="",$B6="",$C6=""),"",A6*'MPTO_working_3-way'!$I5)</f>
        <v>2.4190157668418535</v>
      </c>
      <c r="F6" s="21">
        <f>IF(OR($A6="",$B6="",$C6=""),"",B6*'MPTO_working_3-way'!$I5)</f>
        <v>3.4941338854382327</v>
      </c>
      <c r="G6" s="22">
        <f>IF(OR($A6="",$B6="",$C6=""),"",C6*'MPTO_working_3-way'!$I5)</f>
        <v>3.3287310979618669</v>
      </c>
      <c r="H6" s="17"/>
      <c r="I6" s="21"/>
      <c r="J6" s="22"/>
      <c r="K6" s="17"/>
      <c r="L6" s="21"/>
      <c r="M6" s="22"/>
      <c r="N6" s="23">
        <f t="shared" si="4"/>
        <v>41.339126999802495</v>
      </c>
      <c r="O6" s="24">
        <f t="shared" si="5"/>
        <v>28.619395615247882</v>
      </c>
      <c r="P6" s="24">
        <f t="shared" si="6"/>
        <v>30.041477384949637</v>
      </c>
      <c r="Q6" t="s">
        <v>92</v>
      </c>
      <c r="R6" t="s">
        <v>75</v>
      </c>
      <c r="S6" s="58" t="s">
        <v>101</v>
      </c>
      <c r="AD6" s="37"/>
      <c r="AE6" s="37"/>
      <c r="AH6" s="37"/>
      <c r="AI6" s="37"/>
      <c r="AJ6" t="s">
        <v>80</v>
      </c>
    </row>
    <row r="7" spans="1:36" s="40" customFormat="1" ht="15" x14ac:dyDescent="0.25">
      <c r="A7">
        <v>2.4</v>
      </c>
      <c r="B7">
        <v>3.16</v>
      </c>
      <c r="C7">
        <v>3.34</v>
      </c>
      <c r="D7" s="20">
        <f t="shared" si="0"/>
        <v>3.2523560473988855E-2</v>
      </c>
      <c r="E7" s="17">
        <f>IF(OR($A7="",$B7="",$C7=""),"",A7*'MPTO_working_3-way'!$I6)</f>
        <v>2.4780565451375733</v>
      </c>
      <c r="F7" s="21">
        <f>IF(OR($A7="",$B7="",$C7=""),"",B7*'MPTO_working_3-way'!$I6)</f>
        <v>3.2627744510978047</v>
      </c>
      <c r="G7" s="22">
        <f>IF(OR($A7="",$B7="",$C7=""),"",C7*'MPTO_working_3-way'!$I6)</f>
        <v>3.4486286919831226</v>
      </c>
      <c r="H7" s="17"/>
      <c r="I7" s="21"/>
      <c r="J7" s="22"/>
      <c r="K7" s="17"/>
      <c r="L7" s="21"/>
      <c r="M7" s="22"/>
      <c r="N7" s="23">
        <f t="shared" si="4"/>
        <v>40.354204263909701</v>
      </c>
      <c r="O7" s="24">
        <f t="shared" si="5"/>
        <v>30.648762732083316</v>
      </c>
      <c r="P7" s="24">
        <f t="shared" si="6"/>
        <v>28.997033004006973</v>
      </c>
      <c r="Q7" t="s">
        <v>86</v>
      </c>
      <c r="R7" t="s">
        <v>88</v>
      </c>
      <c r="S7" s="58" t="s">
        <v>101</v>
      </c>
      <c r="AD7" s="37"/>
      <c r="AE7" s="37"/>
      <c r="AH7" s="37"/>
      <c r="AI7" s="37"/>
      <c r="AJ7" t="s">
        <v>80</v>
      </c>
    </row>
    <row r="8" spans="1:36" s="36" customFormat="1" ht="15" x14ac:dyDescent="0.25">
      <c r="A8">
        <v>2.19</v>
      </c>
      <c r="B8">
        <v>3.32</v>
      </c>
      <c r="C8">
        <v>3.63</v>
      </c>
      <c r="D8" s="20">
        <f t="shared" si="0"/>
        <v>3.3307917507230389E-2</v>
      </c>
      <c r="E8" s="17">
        <f>IF(OR($A8="",$B8="",$C8=""),"",A8*'MPTO_working_3-way'!$I7)</f>
        <v>2.2629443393408346</v>
      </c>
      <c r="F8" s="21">
        <f>IF(OR($A8="",$B8="",$C8=""),"",B8*'MPTO_working_3-way'!$I7)</f>
        <v>3.4305822861240047</v>
      </c>
      <c r="G8" s="22">
        <f>IF(OR($A8="",$B8="",$C8=""),"",C8*'MPTO_working_3-way'!$I7)</f>
        <v>3.7509077405512463</v>
      </c>
      <c r="H8" s="17"/>
      <c r="I8" s="21"/>
      <c r="J8" s="22"/>
      <c r="K8" s="17"/>
      <c r="L8" s="21"/>
      <c r="M8" s="22"/>
      <c r="N8" s="23">
        <f t="shared" si="4"/>
        <v>44.190216374976622</v>
      </c>
      <c r="O8" s="24">
        <f t="shared" si="5"/>
        <v>29.149570440120122</v>
      </c>
      <c r="P8" s="24">
        <f t="shared" si="6"/>
        <v>26.660213184903252</v>
      </c>
      <c r="Q8" t="s">
        <v>87</v>
      </c>
      <c r="R8" t="s">
        <v>73</v>
      </c>
      <c r="S8" s="58" t="s">
        <v>101</v>
      </c>
      <c r="AD8" s="37"/>
      <c r="AE8" s="37"/>
      <c r="AH8" s="37"/>
      <c r="AI8" s="37"/>
      <c r="AJ8" t="s">
        <v>80</v>
      </c>
    </row>
    <row r="9" spans="1:36" s="36" customFormat="1" ht="15" x14ac:dyDescent="0.25">
      <c r="A9">
        <v>1.93</v>
      </c>
      <c r="B9">
        <v>3.41</v>
      </c>
      <c r="C9">
        <v>4.45</v>
      </c>
      <c r="D9" s="20">
        <f t="shared" si="0"/>
        <v>3.6108948114311534E-2</v>
      </c>
      <c r="E9" s="17">
        <f>IF(OR($A9="",$B9="",$C9=""),"",A9*'MPTO_working_3-way'!$I8)</f>
        <v>1.9996902698606212</v>
      </c>
      <c r="F9" s="21">
        <f>IF(OR($A9="",$B9="",$C9=""),"",B9*'MPTO_working_3-way'!$I8)</f>
        <v>3.5331315130698027</v>
      </c>
      <c r="G9" s="22">
        <f>IF(OR($A9="",$B9="",$C9=""),"",C9*'MPTO_working_3-way'!$I8)</f>
        <v>4.6106848191086867</v>
      </c>
      <c r="H9" s="17"/>
      <c r="I9" s="21"/>
      <c r="J9" s="22"/>
      <c r="K9" s="17"/>
      <c r="L9" s="21"/>
      <c r="M9" s="22"/>
      <c r="N9" s="23">
        <f t="shared" si="4"/>
        <v>50.007744452829698</v>
      </c>
      <c r="O9" s="24">
        <f t="shared" si="5"/>
        <v>28.303503458639678</v>
      </c>
      <c r="P9" s="24">
        <f t="shared" si="6"/>
        <v>21.688752088530631</v>
      </c>
      <c r="Q9" t="s">
        <v>94</v>
      </c>
      <c r="R9" t="s">
        <v>74</v>
      </c>
      <c r="S9" s="58" t="s">
        <v>101</v>
      </c>
      <c r="AD9" s="37"/>
      <c r="AE9" s="37"/>
      <c r="AH9" s="37"/>
      <c r="AI9" s="37"/>
      <c r="AJ9" t="s">
        <v>80</v>
      </c>
    </row>
    <row r="10" spans="1:36" s="36" customFormat="1" ht="15" x14ac:dyDescent="0.25">
      <c r="A10">
        <v>6.11</v>
      </c>
      <c r="B10">
        <v>4.33</v>
      </c>
      <c r="C10">
        <v>1.54</v>
      </c>
      <c r="D10" s="20">
        <f t="shared" si="0"/>
        <v>4.3963652680669041E-2</v>
      </c>
      <c r="E10" s="17">
        <f>IF(OR($A10="",$B10="",$C10=""),"",A10*'MPTO_working_3-way'!$I9)</f>
        <v>6.3786179178788878</v>
      </c>
      <c r="F10" s="21">
        <f>IF(OR($A10="",$B10="",$C10=""),"",B10*'MPTO_working_3-way'!$I9)</f>
        <v>4.5203626161072972</v>
      </c>
      <c r="G10" s="22">
        <f>IF(OR($A10="",$B10="",$C10=""),"",C10*'MPTO_working_3-way'!$I9)</f>
        <v>1.6077040251282304</v>
      </c>
      <c r="H10" s="17"/>
      <c r="I10" s="21"/>
      <c r="J10" s="22"/>
      <c r="K10" s="17"/>
      <c r="L10" s="21"/>
      <c r="M10" s="22"/>
      <c r="N10" s="23">
        <f t="shared" si="4"/>
        <v>15.677377339016644</v>
      </c>
      <c r="O10" s="24">
        <f t="shared" si="5"/>
        <v>22.122119062677065</v>
      </c>
      <c r="P10" s="24">
        <f t="shared" si="6"/>
        <v>62.200503598306291</v>
      </c>
      <c r="Q10" t="s">
        <v>96</v>
      </c>
      <c r="R10" t="s">
        <v>98</v>
      </c>
      <c r="S10" s="58" t="s">
        <v>101</v>
      </c>
      <c r="AD10" s="37"/>
      <c r="AE10" s="37"/>
      <c r="AH10" s="37"/>
      <c r="AI10" s="37"/>
      <c r="AJ10" t="s">
        <v>83</v>
      </c>
    </row>
    <row r="11" spans="1:36" s="36" customFormat="1" ht="15" x14ac:dyDescent="0.25">
      <c r="A11">
        <v>1.52</v>
      </c>
      <c r="B11">
        <v>4.28</v>
      </c>
      <c r="C11">
        <v>6.79</v>
      </c>
      <c r="D11" s="20">
        <f t="shared" si="0"/>
        <v>3.881500166255325E-2</v>
      </c>
      <c r="E11" s="17">
        <f>IF(OR($A11="",$B11="",$C11=""),"",A11*'MPTO_working_3-way'!$I10)</f>
        <v>1.5789988025270809</v>
      </c>
      <c r="F11" s="21">
        <f>IF(OR($A11="",$B11="",$C11=""),"",B11*'MPTO_working_3-way'!$I10)</f>
        <v>4.446128207115728</v>
      </c>
      <c r="G11" s="22">
        <f>IF(OR($A11="",$B11="",$C11=""),"",C11*'MPTO_working_3-way'!$I10)</f>
        <v>7.0535538612887363</v>
      </c>
      <c r="H11" s="17"/>
      <c r="I11" s="21"/>
      <c r="J11" s="22"/>
      <c r="K11" s="17"/>
      <c r="L11" s="21"/>
      <c r="M11" s="22"/>
      <c r="N11" s="23">
        <f t="shared" si="4"/>
        <v>63.331270321394008</v>
      </c>
      <c r="O11" s="24">
        <f t="shared" si="5"/>
        <v>22.491479179560489</v>
      </c>
      <c r="P11" s="24">
        <f t="shared" si="6"/>
        <v>14.177250499045494</v>
      </c>
      <c r="Q11" t="s">
        <v>79</v>
      </c>
      <c r="R11" t="s">
        <v>78</v>
      </c>
      <c r="S11" s="58" t="s">
        <v>102</v>
      </c>
      <c r="AD11" s="37"/>
      <c r="AE11" s="37"/>
      <c r="AH11" s="37"/>
      <c r="AI11" s="37"/>
      <c r="AJ11" t="s">
        <v>80</v>
      </c>
    </row>
    <row r="12" spans="1:36" s="36" customFormat="1" ht="15" x14ac:dyDescent="0.25">
      <c r="A12">
        <v>3.04</v>
      </c>
      <c r="B12">
        <v>3.33</v>
      </c>
      <c r="C12">
        <v>2.4700000000000002</v>
      </c>
      <c r="D12" s="20">
        <f t="shared" si="0"/>
        <v>3.4105968316494595E-2</v>
      </c>
      <c r="E12" s="17">
        <f>IF(OR($A12="",$B12="",$C12=""),"",A12*'MPTO_working_3-way'!$I11)</f>
        <v>3.1436821436821436</v>
      </c>
      <c r="F12" s="21">
        <f>IF(OR($A12="",$B12="",$C12=""),"",B12*'MPTO_working_3-way'!$I11)</f>
        <v>3.4435728744939271</v>
      </c>
      <c r="G12" s="22">
        <f>IF(OR($A12="",$B12="",$C12=""),"",C12*'MPTO_working_3-way'!$I11)</f>
        <v>2.554241741741742</v>
      </c>
      <c r="H12" s="17"/>
      <c r="I12" s="21"/>
      <c r="J12" s="22"/>
      <c r="K12" s="17"/>
      <c r="L12" s="21"/>
      <c r="M12" s="22"/>
      <c r="N12" s="23">
        <f t="shared" si="4"/>
        <v>31.80983172900287</v>
      </c>
      <c r="O12" s="24">
        <f t="shared" si="5"/>
        <v>29.039606142993605</v>
      </c>
      <c r="P12" s="24">
        <f t="shared" si="6"/>
        <v>39.150562128003521</v>
      </c>
      <c r="Q12" t="s">
        <v>93</v>
      </c>
      <c r="R12" t="s">
        <v>91</v>
      </c>
      <c r="S12" s="58" t="s">
        <v>102</v>
      </c>
      <c r="AD12" s="37"/>
      <c r="AE12" s="37"/>
      <c r="AH12" s="37"/>
      <c r="AI12" s="37"/>
      <c r="AJ12" t="s">
        <v>80</v>
      </c>
    </row>
    <row r="13" spans="1:36" s="36" customFormat="1" ht="15" x14ac:dyDescent="0.25">
      <c r="A13">
        <v>3.37</v>
      </c>
      <c r="B13">
        <v>3.39</v>
      </c>
      <c r="C13">
        <v>2.2599999999999998</v>
      </c>
      <c r="D13" s="20">
        <f t="shared" si="0"/>
        <v>3.4199031888168197E-2</v>
      </c>
      <c r="E13" s="17">
        <f>IF(OR($A13="",$B13="",$C13=""),"",A13*'MPTO_working_3-way'!$I12)</f>
        <v>3.4852507374631267</v>
      </c>
      <c r="F13" s="21">
        <f>IF(OR($A13="",$B13="",$C13=""),"",B13*'MPTO_working_3-way'!$I12)</f>
        <v>3.5059347181008902</v>
      </c>
      <c r="G13" s="22">
        <f>IF(OR($A13="",$B13="",$C13=""),"",C13*'MPTO_working_3-way'!$I12)</f>
        <v>2.3372898120672598</v>
      </c>
      <c r="H13" s="17"/>
      <c r="I13" s="21"/>
      <c r="J13" s="22"/>
      <c r="K13" s="17"/>
      <c r="L13" s="21"/>
      <c r="M13" s="22"/>
      <c r="N13" s="23">
        <f t="shared" si="4"/>
        <v>28.692340245450698</v>
      </c>
      <c r="O13" s="24">
        <f t="shared" si="5"/>
        <v>28.523063901819722</v>
      </c>
      <c r="P13" s="24">
        <f t="shared" si="6"/>
        <v>42.784595852729588</v>
      </c>
      <c r="Q13" t="s">
        <v>72</v>
      </c>
      <c r="R13" t="s">
        <v>90</v>
      </c>
      <c r="S13" s="58" t="s">
        <v>102</v>
      </c>
      <c r="AD13" s="37"/>
      <c r="AE13" s="37"/>
      <c r="AH13" s="37"/>
      <c r="AI13" s="37"/>
      <c r="AJ13" t="s">
        <v>80</v>
      </c>
    </row>
    <row r="14" spans="1:36" s="36" customFormat="1" ht="15" x14ac:dyDescent="0.25">
      <c r="A14">
        <v>1.88</v>
      </c>
      <c r="B14">
        <v>3.07</v>
      </c>
      <c r="C14">
        <v>5.57</v>
      </c>
      <c r="D14" s="20">
        <f t="shared" si="0"/>
        <v>3.7181006284346729E-2</v>
      </c>
      <c r="E14" s="17">
        <f>IF(OR($A14="",$B14="",$C14=""),"",A14*'MPTO_working_3-way'!$I13)</f>
        <v>1.9499002918145718</v>
      </c>
      <c r="F14" s="21">
        <f>IF(OR($A14="",$B14="",$C14=""),"",B14*'MPTO_working_3-way'!$I13)</f>
        <v>3.1841456892929445</v>
      </c>
      <c r="G14" s="22">
        <f>IF(OR($A14="",$B14="",$C14=""),"",C14*'MPTO_working_3-way'!$I13)</f>
        <v>5.7770982050038118</v>
      </c>
      <c r="H14" s="17"/>
      <c r="I14" s="21"/>
      <c r="J14" s="22"/>
      <c r="K14" s="17"/>
      <c r="L14" s="21"/>
      <c r="M14" s="22"/>
      <c r="N14" s="23">
        <f t="shared" si="4"/>
        <v>51.284673590637951</v>
      </c>
      <c r="O14" s="24">
        <f t="shared" si="5"/>
        <v>31.405598159739199</v>
      </c>
      <c r="P14" s="24">
        <f t="shared" si="6"/>
        <v>17.309728249622861</v>
      </c>
      <c r="Q14" t="s">
        <v>89</v>
      </c>
      <c r="R14" t="s">
        <v>76</v>
      </c>
      <c r="S14" s="58" t="s">
        <v>102</v>
      </c>
      <c r="AD14" s="37"/>
      <c r="AE14" s="37"/>
      <c r="AH14" s="37"/>
      <c r="AI14" s="37"/>
      <c r="AJ14" t="s">
        <v>80</v>
      </c>
    </row>
    <row r="15" spans="1:36" s="36" customFormat="1" ht="15" x14ac:dyDescent="0.25">
      <c r="A15">
        <v>2.85</v>
      </c>
      <c r="B15">
        <v>3.13</v>
      </c>
      <c r="C15">
        <v>2.77</v>
      </c>
      <c r="D15" s="20">
        <f t="shared" si="0"/>
        <v>3.1376841198739625E-2</v>
      </c>
      <c r="E15" s="17">
        <f>IF(OR($A15="",$B15="",$C15=""),"",A15*'MPTO_working_3-way'!$I14)</f>
        <v>2.9394239974164078</v>
      </c>
      <c r="F15" s="21">
        <f>IF(OR($A15="",$B15="",$C15=""),"",B15*'MPTO_working_3-way'!$I14)</f>
        <v>3.2282095129520547</v>
      </c>
      <c r="G15" s="22">
        <f>IF(OR($A15="",$B15="",$C15=""),"",C15*'MPTO_working_3-way'!$I14)</f>
        <v>2.8569138501205087</v>
      </c>
      <c r="H15" s="17"/>
      <c r="I15" s="21"/>
      <c r="J15" s="22"/>
      <c r="K15" s="17"/>
      <c r="L15" s="21"/>
      <c r="M15" s="22"/>
      <c r="N15" s="23">
        <f t="shared" si="4"/>
        <v>34.020270667958933</v>
      </c>
      <c r="O15" s="24">
        <f t="shared" si="5"/>
        <v>30.976923771144715</v>
      </c>
      <c r="P15" s="24">
        <f t="shared" si="6"/>
        <v>35.00280556089637</v>
      </c>
      <c r="Q15" t="s">
        <v>77</v>
      </c>
      <c r="R15" t="s">
        <v>99</v>
      </c>
      <c r="S15" s="58" t="s">
        <v>102</v>
      </c>
      <c r="AD15" s="37"/>
      <c r="AE15" s="37"/>
      <c r="AH15" s="37"/>
      <c r="AI15" s="37"/>
      <c r="AJ15" t="s">
        <v>80</v>
      </c>
    </row>
    <row r="16" spans="1:36" s="36" customFormat="1" ht="15" x14ac:dyDescent="0.25">
      <c r="A16"/>
      <c r="B16"/>
      <c r="C16"/>
      <c r="D16" s="20"/>
      <c r="E16" s="17"/>
      <c r="F16" s="21"/>
      <c r="G16" s="22"/>
      <c r="H16" s="17"/>
      <c r="I16" s="21"/>
      <c r="J16" s="22"/>
      <c r="K16" s="17"/>
      <c r="L16" s="21"/>
      <c r="M16" s="22"/>
      <c r="N16" s="23"/>
      <c r="O16" s="24"/>
      <c r="P16" s="24"/>
      <c r="Q16"/>
      <c r="R16"/>
      <c r="S16" s="58"/>
      <c r="AD16" s="37"/>
      <c r="AE16" s="37"/>
      <c r="AH16" s="37"/>
      <c r="AI16" s="37"/>
      <c r="AJ16"/>
    </row>
    <row r="17" spans="1:36" s="36" customFormat="1" ht="15" x14ac:dyDescent="0.25">
      <c r="A17"/>
      <c r="B17"/>
      <c r="C17"/>
      <c r="D17" s="20"/>
      <c r="E17" s="17"/>
      <c r="F17" s="21"/>
      <c r="G17" s="22"/>
      <c r="H17" s="17"/>
      <c r="I17" s="21"/>
      <c r="J17" s="22"/>
      <c r="K17" s="17"/>
      <c r="L17" s="21"/>
      <c r="M17" s="22"/>
      <c r="N17" s="23"/>
      <c r="O17" s="24"/>
      <c r="P17" s="24"/>
      <c r="Q17"/>
      <c r="R17"/>
      <c r="S17" s="58"/>
      <c r="AD17" s="37"/>
      <c r="AE17" s="37"/>
      <c r="AH17" s="37"/>
      <c r="AI17" s="37"/>
      <c r="AJ17"/>
    </row>
    <row r="18" spans="1:36" s="36" customFormat="1" ht="15" x14ac:dyDescent="0.25">
      <c r="A18"/>
      <c r="B18"/>
      <c r="C18"/>
      <c r="D18" s="20"/>
      <c r="E18" s="17"/>
      <c r="F18" s="21"/>
      <c r="G18" s="22"/>
      <c r="H18" s="17"/>
      <c r="I18" s="21"/>
      <c r="J18" s="22"/>
      <c r="K18" s="17"/>
      <c r="L18" s="21"/>
      <c r="M18" s="22"/>
      <c r="N18" s="23"/>
      <c r="O18" s="24"/>
      <c r="P18" s="24"/>
      <c r="Q18"/>
      <c r="R18"/>
      <c r="S18" s="58"/>
      <c r="AD18" s="37"/>
      <c r="AE18" s="37"/>
      <c r="AH18" s="37"/>
      <c r="AI18" s="37"/>
      <c r="AJ18"/>
    </row>
    <row r="19" spans="1:36" s="36" customFormat="1" ht="15" x14ac:dyDescent="0.25">
      <c r="A19"/>
      <c r="B19"/>
      <c r="C19"/>
      <c r="D19" s="20"/>
      <c r="E19" s="17"/>
      <c r="F19" s="21"/>
      <c r="G19" s="22"/>
      <c r="H19" s="17"/>
      <c r="I19" s="21"/>
      <c r="J19" s="22"/>
      <c r="K19" s="17"/>
      <c r="L19" s="21"/>
      <c r="M19" s="22"/>
      <c r="N19" s="23"/>
      <c r="O19" s="24"/>
      <c r="P19" s="24"/>
      <c r="Q19"/>
      <c r="R19"/>
      <c r="S19" s="58"/>
      <c r="AD19" s="37"/>
      <c r="AE19" s="37"/>
      <c r="AH19" s="37"/>
      <c r="AI19" s="37"/>
      <c r="AJ19"/>
    </row>
    <row r="20" spans="1:36" s="36" customFormat="1" ht="15" x14ac:dyDescent="0.25">
      <c r="A20"/>
      <c r="B20"/>
      <c r="C20"/>
      <c r="D20" s="20"/>
      <c r="E20" s="17"/>
      <c r="F20" s="21"/>
      <c r="G20" s="22"/>
      <c r="H20" s="17"/>
      <c r="I20" s="21"/>
      <c r="J20" s="22"/>
      <c r="K20" s="17"/>
      <c r="L20" s="21"/>
      <c r="M20" s="22"/>
      <c r="N20" s="23"/>
      <c r="O20" s="24"/>
      <c r="P20" s="24"/>
      <c r="Q20"/>
      <c r="R20"/>
      <c r="S20" s="58"/>
      <c r="AD20" s="37"/>
      <c r="AE20" s="37"/>
      <c r="AH20" s="37"/>
      <c r="AI20" s="37"/>
      <c r="AJ20"/>
    </row>
    <row r="21" spans="1:36" s="36" customFormat="1" ht="15" x14ac:dyDescent="0.25">
      <c r="A21"/>
      <c r="B21"/>
      <c r="C21"/>
      <c r="D21" s="20"/>
      <c r="E21" s="17"/>
      <c r="F21" s="21"/>
      <c r="G21" s="22"/>
      <c r="H21" s="17"/>
      <c r="I21" s="21"/>
      <c r="J21" s="22"/>
      <c r="K21" s="17"/>
      <c r="L21" s="21"/>
      <c r="M21" s="22"/>
      <c r="N21" s="23"/>
      <c r="O21" s="24"/>
      <c r="P21" s="24"/>
      <c r="Q21"/>
      <c r="R21"/>
      <c r="S21" s="58"/>
      <c r="AD21" s="37"/>
      <c r="AE21" s="37"/>
      <c r="AH21" s="37"/>
      <c r="AI21" s="37"/>
      <c r="AJ21"/>
    </row>
    <row r="22" spans="1:36" s="36" customFormat="1" ht="15" x14ac:dyDescent="0.25">
      <c r="A22"/>
      <c r="B22"/>
      <c r="C22"/>
      <c r="D22" s="20"/>
      <c r="E22" s="17"/>
      <c r="F22" s="21"/>
      <c r="G22" s="22"/>
      <c r="H22" s="17"/>
      <c r="I22" s="21"/>
      <c r="J22" s="22"/>
      <c r="K22" s="17"/>
      <c r="L22" s="21"/>
      <c r="M22" s="22"/>
      <c r="N22" s="23"/>
      <c r="O22" s="24"/>
      <c r="P22" s="24"/>
      <c r="Q22"/>
      <c r="R22"/>
      <c r="S22" s="58"/>
      <c r="AD22" s="37"/>
      <c r="AE22" s="37"/>
      <c r="AH22" s="37"/>
      <c r="AI22" s="37"/>
      <c r="AJ22"/>
    </row>
    <row r="23" spans="1:36" s="36" customFormat="1" ht="15" x14ac:dyDescent="0.25">
      <c r="A23"/>
      <c r="B23"/>
      <c r="C23"/>
      <c r="D23" s="20"/>
      <c r="E23" s="17"/>
      <c r="F23" s="21"/>
      <c r="G23" s="22"/>
      <c r="H23" s="17"/>
      <c r="I23" s="21"/>
      <c r="J23" s="22"/>
      <c r="K23" s="17"/>
      <c r="L23" s="21"/>
      <c r="M23" s="22"/>
      <c r="N23" s="23"/>
      <c r="O23" s="24"/>
      <c r="P23" s="24"/>
      <c r="Q23"/>
      <c r="R23"/>
      <c r="S23" s="58"/>
      <c r="AD23" s="37"/>
      <c r="AE23" s="37"/>
      <c r="AH23" s="37"/>
      <c r="AI23" s="37"/>
      <c r="AJ23"/>
    </row>
    <row r="24" spans="1:36" s="36" customFormat="1" ht="15" x14ac:dyDescent="0.25">
      <c r="A24"/>
      <c r="B24"/>
      <c r="C24"/>
      <c r="D24" s="20"/>
      <c r="E24" s="17"/>
      <c r="F24" s="21"/>
      <c r="G24" s="22"/>
      <c r="H24" s="17"/>
      <c r="I24" s="21"/>
      <c r="J24" s="22"/>
      <c r="K24" s="17"/>
      <c r="L24" s="21"/>
      <c r="M24" s="22"/>
      <c r="N24" s="23"/>
      <c r="O24" s="24"/>
      <c r="P24" s="24"/>
      <c r="Q24"/>
      <c r="R24"/>
      <c r="S24" s="58"/>
      <c r="AD24" s="37"/>
      <c r="AE24" s="37"/>
      <c r="AH24" s="37"/>
      <c r="AI24" s="37"/>
      <c r="AJ24"/>
    </row>
    <row r="25" spans="1:36" s="36" customFormat="1" ht="15" x14ac:dyDescent="0.25">
      <c r="A25"/>
      <c r="B25"/>
      <c r="C25"/>
      <c r="D25" s="20"/>
      <c r="E25" s="17"/>
      <c r="F25" s="21"/>
      <c r="G25" s="22"/>
      <c r="H25" s="17"/>
      <c r="I25" s="21"/>
      <c r="J25" s="22"/>
      <c r="K25" s="17"/>
      <c r="L25" s="21"/>
      <c r="M25" s="22"/>
      <c r="N25" s="23"/>
      <c r="O25" s="24"/>
      <c r="P25" s="24"/>
      <c r="Q25"/>
      <c r="R25"/>
      <c r="S25" s="58"/>
      <c r="AD25" s="37"/>
      <c r="AE25" s="37"/>
      <c r="AH25" s="37"/>
      <c r="AI25" s="37"/>
      <c r="AJ25"/>
    </row>
    <row r="26" spans="1:36" s="36" customFormat="1" ht="15" x14ac:dyDescent="0.25">
      <c r="A26"/>
      <c r="B26"/>
      <c r="C26"/>
      <c r="D26" s="20"/>
      <c r="E26" s="17"/>
      <c r="F26" s="21"/>
      <c r="G26" s="22"/>
      <c r="H26" s="17"/>
      <c r="I26" s="21"/>
      <c r="J26" s="22"/>
      <c r="K26" s="17"/>
      <c r="L26" s="21"/>
      <c r="M26" s="22"/>
      <c r="N26" s="23"/>
      <c r="O26" s="24"/>
      <c r="P26" s="24"/>
      <c r="Q26"/>
      <c r="R26"/>
      <c r="S26" s="58"/>
      <c r="AD26" s="37"/>
      <c r="AE26" s="37"/>
      <c r="AH26" s="37"/>
      <c r="AI26" s="37"/>
      <c r="AJ26"/>
    </row>
    <row r="27" spans="1:36" s="36" customFormat="1" ht="15" x14ac:dyDescent="0.25">
      <c r="A27"/>
      <c r="B27"/>
      <c r="C27"/>
      <c r="D27" s="20"/>
      <c r="E27" s="17"/>
      <c r="F27" s="21"/>
      <c r="G27" s="22"/>
      <c r="H27" s="17"/>
      <c r="I27" s="21"/>
      <c r="J27" s="22"/>
      <c r="K27" s="17"/>
      <c r="L27" s="21"/>
      <c r="M27" s="22"/>
      <c r="N27" s="23"/>
      <c r="O27" s="24"/>
      <c r="P27" s="24"/>
      <c r="Q27"/>
      <c r="R27"/>
      <c r="S27" s="58"/>
      <c r="AD27" s="37"/>
      <c r="AE27" s="37"/>
      <c r="AH27" s="37"/>
      <c r="AI27" s="37"/>
      <c r="AJ27"/>
    </row>
    <row r="28" spans="1:36" s="36" customFormat="1" ht="15" x14ac:dyDescent="0.25">
      <c r="A28"/>
      <c r="B28"/>
      <c r="C28"/>
      <c r="D28" s="20"/>
      <c r="E28" s="17"/>
      <c r="F28" s="21"/>
      <c r="G28" s="22"/>
      <c r="H28" s="17"/>
      <c r="I28" s="21"/>
      <c r="J28" s="22"/>
      <c r="K28" s="17"/>
      <c r="L28" s="21"/>
      <c r="M28" s="22"/>
      <c r="N28" s="23"/>
      <c r="O28" s="24"/>
      <c r="P28" s="24"/>
      <c r="Q28"/>
      <c r="R28"/>
      <c r="S28" s="58"/>
      <c r="AD28" s="37"/>
      <c r="AE28" s="37"/>
      <c r="AH28" s="37"/>
      <c r="AI28" s="37"/>
      <c r="AJ28"/>
    </row>
    <row r="29" spans="1:36" s="36" customFormat="1" ht="15" x14ac:dyDescent="0.25">
      <c r="A29"/>
      <c r="B29"/>
      <c r="C29"/>
      <c r="D29" s="20"/>
      <c r="E29" s="17"/>
      <c r="F29" s="21"/>
      <c r="G29" s="22"/>
      <c r="H29" s="17"/>
      <c r="I29" s="21"/>
      <c r="J29" s="22"/>
      <c r="K29" s="17"/>
      <c r="L29" s="21"/>
      <c r="M29" s="22"/>
      <c r="N29" s="23"/>
      <c r="O29" s="24"/>
      <c r="P29" s="24"/>
      <c r="Q29"/>
      <c r="R29"/>
      <c r="S29" s="58"/>
      <c r="AD29" s="37"/>
      <c r="AE29" s="37"/>
      <c r="AH29" s="37"/>
      <c r="AI29" s="37"/>
      <c r="AJ29"/>
    </row>
    <row r="30" spans="1:36" s="36" customFormat="1" ht="15" x14ac:dyDescent="0.25">
      <c r="A30"/>
      <c r="B30"/>
      <c r="C30"/>
      <c r="D30" s="20"/>
      <c r="E30" s="17"/>
      <c r="F30" s="21"/>
      <c r="G30" s="22"/>
      <c r="H30" s="17"/>
      <c r="I30" s="21"/>
      <c r="J30" s="22"/>
      <c r="K30" s="17"/>
      <c r="L30" s="21"/>
      <c r="M30" s="22"/>
      <c r="N30" s="23"/>
      <c r="O30" s="24"/>
      <c r="P30" s="24"/>
      <c r="Q30"/>
      <c r="R30"/>
      <c r="S30" s="58"/>
      <c r="AD30" s="37"/>
      <c r="AE30" s="37"/>
      <c r="AH30" s="37"/>
      <c r="AI30" s="37"/>
      <c r="AJ30"/>
    </row>
    <row r="31" spans="1:36" s="36" customFormat="1" ht="15" x14ac:dyDescent="0.25">
      <c r="A31"/>
      <c r="B31"/>
      <c r="C31"/>
      <c r="D31" s="20"/>
      <c r="E31" s="17"/>
      <c r="F31" s="21"/>
      <c r="G31" s="22"/>
      <c r="H31" s="17"/>
      <c r="I31" s="21"/>
      <c r="J31" s="22"/>
      <c r="K31" s="17"/>
      <c r="L31" s="21"/>
      <c r="M31" s="22"/>
      <c r="N31" s="23"/>
      <c r="O31" s="24"/>
      <c r="P31" s="24"/>
      <c r="Q31"/>
      <c r="R31"/>
      <c r="S31" s="58"/>
      <c r="AD31" s="37"/>
      <c r="AE31" s="37"/>
      <c r="AH31" s="37"/>
      <c r="AI31" s="37"/>
      <c r="AJ31"/>
    </row>
    <row r="32" spans="1:36" s="36" customFormat="1" ht="15" x14ac:dyDescent="0.25">
      <c r="A32"/>
      <c r="B32"/>
      <c r="C32"/>
      <c r="D32" s="20"/>
      <c r="E32" s="17"/>
      <c r="F32" s="21"/>
      <c r="G32" s="22"/>
      <c r="H32" s="17"/>
      <c r="I32" s="21"/>
      <c r="J32" s="22"/>
      <c r="K32" s="17"/>
      <c r="L32" s="21"/>
      <c r="M32" s="22"/>
      <c r="N32" s="23"/>
      <c r="O32" s="24"/>
      <c r="P32" s="24"/>
      <c r="Q32"/>
      <c r="R32"/>
      <c r="S32" s="58"/>
      <c r="AD32" s="37"/>
      <c r="AE32" s="37"/>
      <c r="AH32" s="37"/>
      <c r="AI32" s="37"/>
      <c r="AJ32"/>
    </row>
    <row r="33" spans="1:36" s="36" customFormat="1" ht="15" x14ac:dyDescent="0.25">
      <c r="A33"/>
      <c r="B33"/>
      <c r="C33"/>
      <c r="D33" s="20"/>
      <c r="E33" s="17"/>
      <c r="F33" s="21"/>
      <c r="G33" s="22"/>
      <c r="H33" s="17"/>
      <c r="I33" s="21"/>
      <c r="J33" s="22"/>
      <c r="K33" s="17"/>
      <c r="L33" s="21"/>
      <c r="M33" s="22"/>
      <c r="N33" s="23"/>
      <c r="O33" s="24"/>
      <c r="P33" s="24"/>
      <c r="Q33"/>
      <c r="R33"/>
      <c r="S33" s="58"/>
      <c r="AD33" s="37"/>
      <c r="AE33" s="37"/>
      <c r="AH33" s="37"/>
      <c r="AI33" s="37"/>
      <c r="AJ33"/>
    </row>
    <row r="34" spans="1:36" s="36" customFormat="1" ht="15" x14ac:dyDescent="0.25">
      <c r="A34"/>
      <c r="B34"/>
      <c r="C34"/>
      <c r="D34" s="20"/>
      <c r="E34" s="17"/>
      <c r="F34" s="21"/>
      <c r="G34" s="22"/>
      <c r="H34" s="17"/>
      <c r="I34" s="21"/>
      <c r="J34" s="22"/>
      <c r="K34" s="17"/>
      <c r="L34" s="21"/>
      <c r="M34" s="22"/>
      <c r="N34" s="23"/>
      <c r="O34" s="24"/>
      <c r="P34" s="24"/>
      <c r="Q34"/>
      <c r="R34"/>
      <c r="S34" s="58"/>
      <c r="AD34" s="37"/>
      <c r="AE34" s="37"/>
      <c r="AH34" s="37"/>
      <c r="AI34" s="37"/>
      <c r="AJ34"/>
    </row>
    <row r="35" spans="1:36" s="36" customFormat="1" ht="15" x14ac:dyDescent="0.25">
      <c r="A35"/>
      <c r="B35"/>
      <c r="C35"/>
      <c r="D35" s="20"/>
      <c r="E35" s="17"/>
      <c r="F35" s="21"/>
      <c r="G35" s="22"/>
      <c r="H35" s="17"/>
      <c r="I35" s="21"/>
      <c r="J35" s="22"/>
      <c r="K35" s="17"/>
      <c r="L35" s="21"/>
      <c r="M35" s="22"/>
      <c r="N35" s="23"/>
      <c r="O35" s="24"/>
      <c r="P35" s="24"/>
      <c r="Q35"/>
      <c r="R35"/>
      <c r="S35" s="58"/>
      <c r="AD35" s="37"/>
      <c r="AE35" s="37"/>
      <c r="AH35" s="37"/>
      <c r="AI35" s="37"/>
      <c r="AJ35"/>
    </row>
    <row r="36" spans="1:36" s="36" customFormat="1" ht="15" x14ac:dyDescent="0.25">
      <c r="A36"/>
      <c r="B36"/>
      <c r="C36"/>
      <c r="D36" s="20"/>
      <c r="E36" s="17"/>
      <c r="F36" s="21"/>
      <c r="G36" s="22"/>
      <c r="H36" s="17"/>
      <c r="I36" s="21"/>
      <c r="J36" s="22"/>
      <c r="K36" s="17"/>
      <c r="L36" s="21"/>
      <c r="M36" s="22"/>
      <c r="N36" s="23"/>
      <c r="O36" s="24"/>
      <c r="P36" s="24"/>
      <c r="Q36"/>
      <c r="R36"/>
      <c r="S36" s="58"/>
      <c r="AD36" s="37"/>
      <c r="AE36" s="37"/>
      <c r="AH36" s="37"/>
      <c r="AI36" s="37"/>
      <c r="AJ36"/>
    </row>
    <row r="37" spans="1:36" s="36" customFormat="1" ht="15" x14ac:dyDescent="0.25">
      <c r="A37"/>
      <c r="B37"/>
      <c r="C37"/>
      <c r="D37" s="20"/>
      <c r="E37" s="17"/>
      <c r="F37" s="21"/>
      <c r="G37" s="22"/>
      <c r="H37" s="17"/>
      <c r="I37" s="21"/>
      <c r="J37" s="22"/>
      <c r="K37" s="17"/>
      <c r="L37" s="21"/>
      <c r="M37" s="22"/>
      <c r="N37" s="23"/>
      <c r="O37" s="24"/>
      <c r="P37" s="24"/>
      <c r="Q37"/>
      <c r="R37"/>
      <c r="S37" s="58"/>
      <c r="AD37" s="37"/>
      <c r="AE37" s="37"/>
      <c r="AH37" s="37"/>
      <c r="AI37" s="37"/>
      <c r="AJ37"/>
    </row>
    <row r="38" spans="1:36" s="36" customFormat="1" ht="15" x14ac:dyDescent="0.25">
      <c r="A38"/>
      <c r="B38"/>
      <c r="C38"/>
      <c r="D38" s="20"/>
      <c r="E38" s="17"/>
      <c r="F38" s="21"/>
      <c r="G38" s="22"/>
      <c r="H38" s="17"/>
      <c r="I38" s="21"/>
      <c r="J38" s="22"/>
      <c r="K38" s="17"/>
      <c r="L38" s="21"/>
      <c r="M38" s="22"/>
      <c r="N38" s="23"/>
      <c r="O38" s="24"/>
      <c r="P38" s="24"/>
      <c r="Q38"/>
      <c r="R38"/>
      <c r="S38" s="58"/>
      <c r="AD38" s="37"/>
      <c r="AE38" s="37"/>
      <c r="AH38" s="37"/>
      <c r="AI38" s="37"/>
      <c r="AJ38"/>
    </row>
    <row r="39" spans="1:36" s="36" customFormat="1" ht="15" x14ac:dyDescent="0.25">
      <c r="A39"/>
      <c r="B39"/>
      <c r="C39"/>
      <c r="D39" s="20"/>
      <c r="E39" s="17"/>
      <c r="F39" s="21"/>
      <c r="G39" s="22"/>
      <c r="H39" s="17"/>
      <c r="I39" s="21"/>
      <c r="J39" s="22"/>
      <c r="K39" s="17"/>
      <c r="L39" s="21"/>
      <c r="M39" s="22"/>
      <c r="N39" s="23"/>
      <c r="O39" s="24"/>
      <c r="P39" s="24"/>
      <c r="Q39"/>
      <c r="R39"/>
      <c r="S39" s="58"/>
      <c r="AD39" s="37"/>
      <c r="AE39" s="37"/>
      <c r="AH39" s="37"/>
      <c r="AI39" s="37"/>
      <c r="AJ39"/>
    </row>
    <row r="40" spans="1:36" s="36" customFormat="1" ht="15" x14ac:dyDescent="0.25">
      <c r="A40"/>
      <c r="B40"/>
      <c r="C40"/>
      <c r="D40" s="20"/>
      <c r="E40" s="17"/>
      <c r="F40" s="21"/>
      <c r="G40" s="22"/>
      <c r="H40" s="17"/>
      <c r="I40" s="21"/>
      <c r="J40" s="22"/>
      <c r="K40" s="17"/>
      <c r="L40" s="21"/>
      <c r="M40" s="22"/>
      <c r="N40" s="23"/>
      <c r="O40" s="24"/>
      <c r="P40" s="24"/>
      <c r="Q40"/>
      <c r="R40"/>
      <c r="S40" s="58"/>
      <c r="AD40" s="37"/>
      <c r="AE40" s="37"/>
      <c r="AH40" s="37"/>
      <c r="AI40" s="37"/>
      <c r="AJ40"/>
    </row>
    <row r="41" spans="1:36" s="36" customFormat="1" ht="15" x14ac:dyDescent="0.25">
      <c r="A41"/>
      <c r="B41"/>
      <c r="C41"/>
      <c r="D41" s="20"/>
      <c r="E41" s="17"/>
      <c r="F41" s="21"/>
      <c r="G41" s="22"/>
      <c r="H41" s="17"/>
      <c r="I41" s="21"/>
      <c r="J41" s="22"/>
      <c r="K41" s="17"/>
      <c r="L41" s="21"/>
      <c r="M41" s="22"/>
      <c r="N41" s="23"/>
      <c r="O41" s="24"/>
      <c r="P41" s="24"/>
      <c r="Q41"/>
      <c r="R41"/>
      <c r="S41" s="58"/>
      <c r="AD41" s="37"/>
      <c r="AE41" s="37"/>
      <c r="AH41" s="37"/>
      <c r="AI41" s="37"/>
      <c r="AJ41"/>
    </row>
    <row r="42" spans="1:36" s="36" customFormat="1" ht="15" x14ac:dyDescent="0.25">
      <c r="A42"/>
      <c r="B42"/>
      <c r="C42"/>
      <c r="D42" s="20"/>
      <c r="E42" s="17"/>
      <c r="F42" s="21"/>
      <c r="G42" s="22"/>
      <c r="H42" s="17"/>
      <c r="I42" s="21"/>
      <c r="J42" s="22"/>
      <c r="K42" s="17"/>
      <c r="L42" s="21"/>
      <c r="M42" s="22"/>
      <c r="N42" s="23"/>
      <c r="O42" s="24"/>
      <c r="P42" s="24"/>
      <c r="Q42"/>
      <c r="R42"/>
      <c r="S42" s="58"/>
      <c r="AD42" s="37"/>
      <c r="AE42" s="37"/>
      <c r="AH42" s="37"/>
      <c r="AI42" s="37"/>
      <c r="AJ42"/>
    </row>
    <row r="43" spans="1:36" s="36" customFormat="1" ht="15" x14ac:dyDescent="0.25">
      <c r="A43"/>
      <c r="B43"/>
      <c r="C43"/>
      <c r="D43" s="20"/>
      <c r="E43" s="17"/>
      <c r="F43" s="21"/>
      <c r="G43" s="22"/>
      <c r="H43" s="17"/>
      <c r="I43" s="21"/>
      <c r="J43" s="22"/>
      <c r="K43" s="17"/>
      <c r="L43" s="21"/>
      <c r="M43" s="22"/>
      <c r="N43" s="23"/>
      <c r="O43" s="24"/>
      <c r="P43" s="24"/>
      <c r="Q43"/>
      <c r="R43"/>
      <c r="S43" s="58"/>
      <c r="AD43" s="37"/>
      <c r="AE43" s="37"/>
      <c r="AH43" s="37"/>
      <c r="AI43" s="37"/>
      <c r="AJ43"/>
    </row>
    <row r="44" spans="1:36" s="36" customFormat="1" ht="15" x14ac:dyDescent="0.25">
      <c r="A44"/>
      <c r="B44"/>
      <c r="C44"/>
      <c r="D44" s="20"/>
      <c r="E44" s="17"/>
      <c r="F44" s="21"/>
      <c r="G44" s="22"/>
      <c r="H44" s="17"/>
      <c r="I44" s="21"/>
      <c r="J44" s="22"/>
      <c r="K44" s="17"/>
      <c r="L44" s="21"/>
      <c r="M44" s="22"/>
      <c r="N44" s="23"/>
      <c r="O44" s="24"/>
      <c r="P44" s="24"/>
      <c r="Q44"/>
      <c r="R44"/>
      <c r="S44" s="58"/>
      <c r="AD44" s="37"/>
      <c r="AE44" s="37"/>
      <c r="AH44" s="37"/>
      <c r="AI44" s="37"/>
      <c r="AJ44"/>
    </row>
    <row r="45" spans="1:36" s="36" customFormat="1" ht="15" x14ac:dyDescent="0.25">
      <c r="A45"/>
      <c r="B45"/>
      <c r="C45"/>
      <c r="D45" s="20"/>
      <c r="E45" s="17"/>
      <c r="F45" s="21"/>
      <c r="G45" s="22"/>
      <c r="H45" s="17"/>
      <c r="I45" s="21"/>
      <c r="J45" s="22"/>
      <c r="K45" s="17"/>
      <c r="L45" s="21"/>
      <c r="M45" s="22"/>
      <c r="N45" s="23"/>
      <c r="O45" s="24"/>
      <c r="P45" s="24"/>
      <c r="Q45"/>
      <c r="R45"/>
      <c r="S45" s="58"/>
      <c r="AD45" s="37"/>
      <c r="AE45" s="37"/>
      <c r="AH45" s="37"/>
      <c r="AI45" s="37"/>
      <c r="AJ45"/>
    </row>
    <row r="46" spans="1:36" s="36" customFormat="1" ht="15" x14ac:dyDescent="0.25">
      <c r="A46"/>
      <c r="B46"/>
      <c r="C46"/>
      <c r="D46" s="20"/>
      <c r="E46" s="17"/>
      <c r="F46" s="21"/>
      <c r="G46" s="22"/>
      <c r="H46" s="17"/>
      <c r="I46" s="21"/>
      <c r="J46" s="22"/>
      <c r="K46" s="17"/>
      <c r="L46" s="21"/>
      <c r="M46" s="22"/>
      <c r="N46" s="23"/>
      <c r="O46" s="24"/>
      <c r="P46" s="24"/>
      <c r="Q46"/>
      <c r="R46"/>
      <c r="S46" s="58"/>
      <c r="AD46" s="37"/>
      <c r="AE46" s="37"/>
      <c r="AH46" s="37"/>
      <c r="AI46" s="37"/>
      <c r="AJ46"/>
    </row>
    <row r="47" spans="1:36" s="36" customFormat="1" ht="15" x14ac:dyDescent="0.25">
      <c r="A47"/>
      <c r="B47"/>
      <c r="C47"/>
      <c r="D47" s="20"/>
      <c r="E47" s="17"/>
      <c r="F47" s="21"/>
      <c r="G47" s="22"/>
      <c r="H47" s="17"/>
      <c r="I47" s="21"/>
      <c r="J47" s="22"/>
      <c r="K47" s="17"/>
      <c r="L47" s="21"/>
      <c r="M47" s="22"/>
      <c r="N47" s="23"/>
      <c r="O47" s="24"/>
      <c r="P47" s="24"/>
      <c r="Q47"/>
      <c r="R47"/>
      <c r="S47" s="58"/>
      <c r="AD47" s="37"/>
      <c r="AE47" s="37"/>
      <c r="AH47" s="37"/>
      <c r="AI47" s="37"/>
      <c r="AJ47"/>
    </row>
    <row r="48" spans="1:36" s="36" customFormat="1" ht="15" x14ac:dyDescent="0.25">
      <c r="A48"/>
      <c r="B48"/>
      <c r="C48"/>
      <c r="D48" s="20"/>
      <c r="E48" s="17"/>
      <c r="F48" s="21"/>
      <c r="G48" s="22"/>
      <c r="H48" s="17"/>
      <c r="I48" s="21"/>
      <c r="J48" s="22"/>
      <c r="K48" s="17"/>
      <c r="L48" s="21"/>
      <c r="M48" s="22"/>
      <c r="N48" s="23"/>
      <c r="O48" s="24"/>
      <c r="P48" s="24"/>
      <c r="Q48"/>
      <c r="R48"/>
      <c r="S48" s="58"/>
      <c r="AD48" s="37"/>
      <c r="AE48" s="37"/>
      <c r="AH48" s="37"/>
      <c r="AI48" s="37"/>
      <c r="AJ48"/>
    </row>
    <row r="49" spans="1:36" s="36" customFormat="1" ht="15" x14ac:dyDescent="0.25">
      <c r="A49"/>
      <c r="B49"/>
      <c r="C49"/>
      <c r="D49" s="20"/>
      <c r="E49" s="17"/>
      <c r="F49" s="21"/>
      <c r="G49" s="22"/>
      <c r="H49" s="17"/>
      <c r="I49" s="21"/>
      <c r="J49" s="22"/>
      <c r="K49" s="17"/>
      <c r="L49" s="21"/>
      <c r="M49" s="22"/>
      <c r="N49" s="23"/>
      <c r="O49" s="24"/>
      <c r="P49" s="24"/>
      <c r="Q49"/>
      <c r="R49"/>
      <c r="S49" s="58"/>
      <c r="AD49" s="37"/>
      <c r="AE49" s="37"/>
      <c r="AH49" s="37"/>
      <c r="AI49" s="37"/>
      <c r="AJ49"/>
    </row>
    <row r="50" spans="1:36" s="36" customFormat="1" ht="15" x14ac:dyDescent="0.25">
      <c r="A50"/>
      <c r="B50"/>
      <c r="C50"/>
      <c r="D50" s="20"/>
      <c r="E50" s="17"/>
      <c r="F50" s="21"/>
      <c r="G50" s="22"/>
      <c r="H50" s="17"/>
      <c r="I50" s="21"/>
      <c r="J50" s="22"/>
      <c r="K50" s="17"/>
      <c r="L50" s="21"/>
      <c r="M50" s="22"/>
      <c r="N50" s="23"/>
      <c r="O50" s="24"/>
      <c r="P50" s="24"/>
      <c r="Q50"/>
      <c r="R50"/>
      <c r="S50" s="58"/>
      <c r="AD50" s="37"/>
      <c r="AE50" s="37"/>
      <c r="AH50" s="37"/>
      <c r="AI50" s="37"/>
      <c r="AJ50"/>
    </row>
    <row r="51" spans="1:36" s="36" customFormat="1" ht="15" x14ac:dyDescent="0.25">
      <c r="A51"/>
      <c r="B51"/>
      <c r="C51"/>
      <c r="D51" s="20"/>
      <c r="E51" s="17"/>
      <c r="F51" s="21"/>
      <c r="G51" s="22"/>
      <c r="H51" s="17"/>
      <c r="I51" s="21"/>
      <c r="J51" s="22"/>
      <c r="K51" s="17"/>
      <c r="L51" s="21"/>
      <c r="M51" s="22"/>
      <c r="N51" s="23"/>
      <c r="O51" s="24"/>
      <c r="P51" s="24"/>
      <c r="Q51"/>
      <c r="R51"/>
      <c r="S51" s="58"/>
      <c r="AD51" s="37"/>
      <c r="AE51" s="37"/>
      <c r="AH51" s="37"/>
      <c r="AI51" s="37"/>
      <c r="AJ51"/>
    </row>
    <row r="52" spans="1:36" s="36" customFormat="1" ht="15" x14ac:dyDescent="0.25">
      <c r="A52"/>
      <c r="B52"/>
      <c r="C52"/>
      <c r="D52" s="20"/>
      <c r="E52" s="17"/>
      <c r="F52" s="21"/>
      <c r="G52" s="22"/>
      <c r="H52" s="17"/>
      <c r="I52" s="21"/>
      <c r="J52" s="22"/>
      <c r="K52" s="17"/>
      <c r="L52" s="21"/>
      <c r="M52" s="22"/>
      <c r="N52" s="23"/>
      <c r="O52" s="24"/>
      <c r="P52" s="24"/>
      <c r="Q52"/>
      <c r="R52"/>
      <c r="S52" s="58"/>
      <c r="AD52" s="37"/>
      <c r="AE52" s="37"/>
      <c r="AH52" s="37"/>
      <c r="AI52" s="37"/>
      <c r="AJ52"/>
    </row>
    <row r="53" spans="1:36" s="36" customFormat="1" ht="15" x14ac:dyDescent="0.25">
      <c r="A53"/>
      <c r="B53"/>
      <c r="C53"/>
      <c r="D53" s="20"/>
      <c r="E53" s="17"/>
      <c r="F53" s="21"/>
      <c r="G53" s="22"/>
      <c r="H53" s="17"/>
      <c r="I53" s="21"/>
      <c r="J53" s="22"/>
      <c r="K53" s="17"/>
      <c r="L53" s="21"/>
      <c r="M53" s="22"/>
      <c r="N53" s="23"/>
      <c r="O53" s="24"/>
      <c r="P53" s="24"/>
      <c r="Q53"/>
      <c r="R53"/>
      <c r="S53" s="58"/>
      <c r="AD53" s="37"/>
      <c r="AE53" s="37"/>
      <c r="AH53" s="37"/>
      <c r="AI53" s="37"/>
      <c r="AJ53"/>
    </row>
    <row r="54" spans="1:36" s="36" customFormat="1" ht="15" x14ac:dyDescent="0.25">
      <c r="A54"/>
      <c r="B54"/>
      <c r="C54"/>
      <c r="D54" s="20"/>
      <c r="E54" s="17"/>
      <c r="F54" s="21"/>
      <c r="G54" s="22"/>
      <c r="H54" s="17"/>
      <c r="I54" s="21"/>
      <c r="J54" s="22"/>
      <c r="K54" s="17"/>
      <c r="L54" s="21"/>
      <c r="M54" s="22"/>
      <c r="N54" s="23"/>
      <c r="O54" s="24"/>
      <c r="P54" s="24"/>
      <c r="Q54"/>
      <c r="R54"/>
      <c r="S54" s="58"/>
      <c r="AD54" s="37"/>
      <c r="AE54" s="37"/>
      <c r="AH54" s="37"/>
      <c r="AI54" s="37"/>
      <c r="AJ54"/>
    </row>
    <row r="55" spans="1:36" s="36" customFormat="1" ht="15" x14ac:dyDescent="0.25">
      <c r="A55"/>
      <c r="B55"/>
      <c r="C55"/>
      <c r="D55" s="20"/>
      <c r="E55" s="17"/>
      <c r="F55" s="21"/>
      <c r="G55" s="22"/>
      <c r="H55" s="17"/>
      <c r="I55" s="21"/>
      <c r="J55" s="22"/>
      <c r="K55" s="17"/>
      <c r="L55" s="21"/>
      <c r="M55" s="22"/>
      <c r="N55" s="23"/>
      <c r="O55" s="24"/>
      <c r="P55" s="24"/>
      <c r="Q55"/>
      <c r="R55"/>
      <c r="S55" s="58"/>
      <c r="AD55" s="37"/>
      <c r="AE55" s="37"/>
      <c r="AH55" s="37"/>
      <c r="AI55" s="37"/>
      <c r="AJ55"/>
    </row>
    <row r="56" spans="1:36" s="36" customFormat="1" ht="15" x14ac:dyDescent="0.25">
      <c r="A56"/>
      <c r="B56"/>
      <c r="C56"/>
      <c r="D56" s="20"/>
      <c r="E56" s="17"/>
      <c r="F56" s="21"/>
      <c r="G56" s="22"/>
      <c r="H56" s="17"/>
      <c r="I56" s="21"/>
      <c r="J56" s="22"/>
      <c r="K56" s="17"/>
      <c r="L56" s="21"/>
      <c r="M56" s="22"/>
      <c r="N56" s="23"/>
      <c r="O56" s="24"/>
      <c r="P56" s="24"/>
      <c r="Q56"/>
      <c r="R56"/>
      <c r="S56" s="58"/>
      <c r="AD56" s="37"/>
      <c r="AE56" s="37"/>
      <c r="AH56" s="37"/>
      <c r="AI56" s="37"/>
      <c r="AJ56"/>
    </row>
    <row r="57" spans="1:36" s="36" customFormat="1" ht="15" x14ac:dyDescent="0.25">
      <c r="A57"/>
      <c r="B57"/>
      <c r="C57"/>
      <c r="D57" s="20"/>
      <c r="E57" s="17"/>
      <c r="F57" s="21"/>
      <c r="G57" s="22"/>
      <c r="H57" s="17"/>
      <c r="I57" s="21"/>
      <c r="J57" s="22"/>
      <c r="K57" s="17"/>
      <c r="L57" s="21"/>
      <c r="M57" s="22"/>
      <c r="N57" s="23"/>
      <c r="O57" s="24"/>
      <c r="P57" s="24"/>
      <c r="Q57"/>
      <c r="R57"/>
      <c r="S57" s="58"/>
      <c r="AD57" s="37"/>
      <c r="AE57" s="37"/>
      <c r="AH57" s="37"/>
      <c r="AI57" s="37"/>
      <c r="AJ57"/>
    </row>
    <row r="58" spans="1:36" s="36" customFormat="1" ht="15" x14ac:dyDescent="0.25">
      <c r="A58"/>
      <c r="B58"/>
      <c r="C58"/>
      <c r="D58" s="20"/>
      <c r="E58" s="17"/>
      <c r="F58" s="21"/>
      <c r="G58" s="22"/>
      <c r="H58" s="17"/>
      <c r="I58" s="21"/>
      <c r="J58" s="22"/>
      <c r="K58" s="17"/>
      <c r="L58" s="21"/>
      <c r="M58" s="22"/>
      <c r="N58" s="23"/>
      <c r="O58" s="24"/>
      <c r="P58" s="24"/>
      <c r="Q58"/>
      <c r="R58"/>
      <c r="S58" s="58"/>
      <c r="AD58" s="37"/>
      <c r="AE58" s="37"/>
      <c r="AH58" s="37"/>
      <c r="AI58" s="37"/>
      <c r="AJ58"/>
    </row>
    <row r="59" spans="1:36" s="36" customFormat="1" ht="15" x14ac:dyDescent="0.25">
      <c r="A59"/>
      <c r="B59"/>
      <c r="C59"/>
      <c r="D59" s="20"/>
      <c r="E59" s="17"/>
      <c r="F59" s="21"/>
      <c r="G59" s="22"/>
      <c r="H59" s="17"/>
      <c r="I59" s="21"/>
      <c r="J59" s="22"/>
      <c r="K59" s="17"/>
      <c r="L59" s="21"/>
      <c r="M59" s="22"/>
      <c r="N59" s="23"/>
      <c r="O59" s="24"/>
      <c r="P59" s="24"/>
      <c r="Q59"/>
      <c r="R59"/>
      <c r="S59" s="58"/>
      <c r="AD59" s="37"/>
      <c r="AE59" s="37"/>
      <c r="AH59" s="37"/>
      <c r="AI59" s="37"/>
      <c r="AJ59"/>
    </row>
    <row r="60" spans="1:36" s="36" customFormat="1" ht="15" x14ac:dyDescent="0.25">
      <c r="A60"/>
      <c r="B60"/>
      <c r="C60"/>
      <c r="D60" s="20"/>
      <c r="E60" s="17"/>
      <c r="F60" s="21"/>
      <c r="G60" s="22"/>
      <c r="H60" s="17"/>
      <c r="I60" s="21"/>
      <c r="J60" s="22"/>
      <c r="K60" s="17"/>
      <c r="L60" s="21"/>
      <c r="M60" s="22"/>
      <c r="N60" s="23"/>
      <c r="O60" s="24"/>
      <c r="P60" s="24"/>
      <c r="Q60"/>
      <c r="R60"/>
      <c r="S60" s="58"/>
      <c r="AD60" s="37"/>
      <c r="AE60" s="37"/>
      <c r="AH60" s="37"/>
      <c r="AI60" s="37"/>
      <c r="AJ60"/>
    </row>
    <row r="61" spans="1:36" s="36" customFormat="1" ht="15" x14ac:dyDescent="0.25">
      <c r="A61"/>
      <c r="B61"/>
      <c r="C61"/>
      <c r="D61" s="20"/>
      <c r="E61" s="17"/>
      <c r="F61" s="21"/>
      <c r="G61" s="22"/>
      <c r="H61" s="17"/>
      <c r="I61" s="21"/>
      <c r="J61" s="22"/>
      <c r="K61" s="17"/>
      <c r="L61" s="21"/>
      <c r="M61" s="22"/>
      <c r="N61" s="23"/>
      <c r="O61" s="24"/>
      <c r="P61" s="24"/>
      <c r="Q61"/>
      <c r="R61"/>
      <c r="S61" s="58"/>
      <c r="AD61" s="37"/>
      <c r="AE61" s="37"/>
      <c r="AH61" s="37"/>
      <c r="AI61" s="37"/>
      <c r="AJ61"/>
    </row>
    <row r="62" spans="1:36" s="36" customFormat="1" ht="15" x14ac:dyDescent="0.25">
      <c r="A62"/>
      <c r="B62"/>
      <c r="C62"/>
      <c r="D62" s="20"/>
      <c r="E62" s="17"/>
      <c r="F62" s="21"/>
      <c r="G62" s="22"/>
      <c r="H62" s="17"/>
      <c r="I62" s="21"/>
      <c r="J62" s="22"/>
      <c r="K62" s="17"/>
      <c r="L62" s="21"/>
      <c r="M62" s="22"/>
      <c r="N62" s="23"/>
      <c r="O62" s="24"/>
      <c r="P62" s="24"/>
      <c r="Q62"/>
      <c r="R62"/>
      <c r="S62" s="58"/>
      <c r="AD62" s="37"/>
      <c r="AE62" s="37"/>
      <c r="AH62" s="37"/>
      <c r="AI62" s="37"/>
      <c r="AJ62"/>
    </row>
    <row r="63" spans="1:36" s="36" customFormat="1" ht="15" x14ac:dyDescent="0.25">
      <c r="A63"/>
      <c r="B63"/>
      <c r="C63"/>
      <c r="D63" s="20"/>
      <c r="E63" s="17"/>
      <c r="F63" s="21"/>
      <c r="G63" s="22"/>
      <c r="H63" s="17"/>
      <c r="I63" s="21"/>
      <c r="J63" s="22"/>
      <c r="K63" s="17"/>
      <c r="L63" s="21"/>
      <c r="M63" s="22"/>
      <c r="N63" s="23"/>
      <c r="O63" s="24"/>
      <c r="P63" s="24"/>
      <c r="Q63"/>
      <c r="R63"/>
      <c r="S63" s="58"/>
      <c r="AD63" s="37"/>
      <c r="AE63" s="37"/>
      <c r="AH63" s="37"/>
      <c r="AI63" s="37"/>
      <c r="AJ63"/>
    </row>
    <row r="64" spans="1:36" s="36" customFormat="1" ht="15" x14ac:dyDescent="0.25">
      <c r="A64"/>
      <c r="B64"/>
      <c r="C64"/>
      <c r="D64" s="20"/>
      <c r="E64" s="17"/>
      <c r="F64" s="21"/>
      <c r="G64" s="22"/>
      <c r="H64" s="17"/>
      <c r="I64" s="21"/>
      <c r="J64" s="22"/>
      <c r="K64" s="17"/>
      <c r="L64" s="21"/>
      <c r="M64" s="22"/>
      <c r="N64" s="23"/>
      <c r="O64" s="24"/>
      <c r="P64" s="24"/>
      <c r="Q64"/>
      <c r="R64"/>
      <c r="S64" s="58"/>
      <c r="AD64" s="37"/>
      <c r="AE64" s="37"/>
      <c r="AH64" s="37"/>
      <c r="AI64" s="37"/>
      <c r="AJ64"/>
    </row>
    <row r="65" spans="1:36" s="36" customFormat="1" ht="15" x14ac:dyDescent="0.25">
      <c r="A65"/>
      <c r="B65"/>
      <c r="C65"/>
      <c r="D65" s="20"/>
      <c r="E65" s="17"/>
      <c r="F65" s="21"/>
      <c r="G65" s="22"/>
      <c r="H65" s="17"/>
      <c r="I65" s="21"/>
      <c r="J65" s="22"/>
      <c r="K65" s="17"/>
      <c r="L65" s="21"/>
      <c r="M65" s="22"/>
      <c r="N65" s="23"/>
      <c r="O65" s="24"/>
      <c r="P65" s="24"/>
      <c r="Q65"/>
      <c r="R65"/>
      <c r="S65" s="58"/>
      <c r="AD65" s="37"/>
      <c r="AE65" s="37"/>
      <c r="AH65" s="37"/>
      <c r="AI65" s="37"/>
      <c r="AJ65"/>
    </row>
    <row r="66" spans="1:36" s="36" customFormat="1" ht="15" x14ac:dyDescent="0.25">
      <c r="A66"/>
      <c r="B66"/>
      <c r="C66"/>
      <c r="D66" s="20"/>
      <c r="E66" s="17"/>
      <c r="F66" s="21"/>
      <c r="G66" s="22"/>
      <c r="H66" s="17"/>
      <c r="I66" s="21"/>
      <c r="J66" s="22"/>
      <c r="K66" s="17"/>
      <c r="L66" s="21"/>
      <c r="M66" s="22"/>
      <c r="N66" s="23"/>
      <c r="O66" s="24"/>
      <c r="P66" s="24"/>
      <c r="Q66"/>
      <c r="R66"/>
      <c r="S66" s="58"/>
      <c r="AD66" s="37"/>
      <c r="AE66" s="37"/>
      <c r="AH66" s="37"/>
      <c r="AI66" s="37"/>
      <c r="AJ66"/>
    </row>
    <row r="67" spans="1:36" s="36" customFormat="1" ht="15" x14ac:dyDescent="0.25">
      <c r="A67"/>
      <c r="B67"/>
      <c r="C67"/>
      <c r="D67" s="20"/>
      <c r="E67" s="17"/>
      <c r="F67" s="21"/>
      <c r="G67" s="22"/>
      <c r="H67" s="17"/>
      <c r="I67" s="21"/>
      <c r="J67" s="22"/>
      <c r="K67" s="17"/>
      <c r="L67" s="21"/>
      <c r="M67" s="22"/>
      <c r="N67" s="23"/>
      <c r="O67" s="24"/>
      <c r="P67" s="24"/>
      <c r="Q67"/>
      <c r="R67"/>
      <c r="S67" s="58"/>
      <c r="AD67" s="37"/>
      <c r="AE67" s="37"/>
      <c r="AH67" s="37"/>
      <c r="AI67" s="37"/>
      <c r="AJ67"/>
    </row>
    <row r="68" spans="1:36" s="36" customFormat="1" ht="15" x14ac:dyDescent="0.25">
      <c r="A68"/>
      <c r="B68"/>
      <c r="C68"/>
      <c r="D68" s="20"/>
      <c r="E68" s="17"/>
      <c r="F68" s="21"/>
      <c r="G68" s="22"/>
      <c r="H68" s="17"/>
      <c r="I68" s="21"/>
      <c r="J68" s="22"/>
      <c r="K68" s="17"/>
      <c r="L68" s="21"/>
      <c r="M68" s="22"/>
      <c r="N68" s="23"/>
      <c r="O68" s="24"/>
      <c r="P68" s="24"/>
      <c r="Q68"/>
      <c r="R68"/>
      <c r="S68" s="58"/>
      <c r="AD68" s="37"/>
      <c r="AE68" s="37"/>
      <c r="AH68" s="37"/>
      <c r="AI68" s="37"/>
      <c r="AJ68"/>
    </row>
    <row r="69" spans="1:36" s="36" customFormat="1" ht="15" x14ac:dyDescent="0.25">
      <c r="A69"/>
      <c r="B69"/>
      <c r="C69"/>
      <c r="D69" s="20"/>
      <c r="E69" s="17"/>
      <c r="F69" s="21"/>
      <c r="G69" s="22"/>
      <c r="H69" s="17"/>
      <c r="I69" s="21"/>
      <c r="J69" s="22"/>
      <c r="K69" s="17"/>
      <c r="L69" s="21"/>
      <c r="M69" s="22"/>
      <c r="N69" s="23"/>
      <c r="O69" s="24"/>
      <c r="P69" s="24"/>
      <c r="Q69"/>
      <c r="R69"/>
      <c r="S69" s="58"/>
      <c r="AD69" s="37"/>
      <c r="AE69" s="37"/>
      <c r="AH69" s="37"/>
      <c r="AI69" s="37"/>
      <c r="AJ69"/>
    </row>
    <row r="70" spans="1:36" s="36" customFormat="1" ht="15" x14ac:dyDescent="0.25">
      <c r="A70"/>
      <c r="B70"/>
      <c r="C70"/>
      <c r="D70" s="20"/>
      <c r="E70" s="17"/>
      <c r="F70" s="21"/>
      <c r="G70" s="22"/>
      <c r="H70" s="17"/>
      <c r="I70" s="21"/>
      <c r="J70" s="22"/>
      <c r="K70" s="17"/>
      <c r="L70" s="21"/>
      <c r="M70" s="22"/>
      <c r="N70" s="23"/>
      <c r="O70" s="24"/>
      <c r="P70" s="24"/>
      <c r="Q70"/>
      <c r="R70"/>
      <c r="S70" s="58"/>
      <c r="AD70" s="37"/>
      <c r="AE70" s="37"/>
      <c r="AH70" s="37"/>
      <c r="AI70" s="37"/>
      <c r="AJ70"/>
    </row>
    <row r="71" spans="1:36" s="36" customFormat="1" ht="15" x14ac:dyDescent="0.25">
      <c r="A71"/>
      <c r="B71"/>
      <c r="C71"/>
      <c r="D71" s="20"/>
      <c r="E71" s="17"/>
      <c r="F71" s="21"/>
      <c r="G71" s="22"/>
      <c r="H71" s="17"/>
      <c r="I71" s="21"/>
      <c r="J71" s="22"/>
      <c r="K71" s="17"/>
      <c r="L71" s="21"/>
      <c r="M71" s="22"/>
      <c r="N71" s="23"/>
      <c r="O71" s="24"/>
      <c r="P71" s="24"/>
      <c r="Q71"/>
      <c r="R71"/>
      <c r="S71" s="58"/>
      <c r="AD71" s="37"/>
      <c r="AE71" s="37"/>
      <c r="AH71" s="37"/>
      <c r="AI71" s="37"/>
      <c r="AJ71"/>
    </row>
    <row r="72" spans="1:36" s="36" customFormat="1" ht="15" x14ac:dyDescent="0.25">
      <c r="A72"/>
      <c r="B72"/>
      <c r="C72"/>
      <c r="D72" s="20"/>
      <c r="E72" s="17"/>
      <c r="F72" s="21"/>
      <c r="G72" s="22"/>
      <c r="H72" s="17"/>
      <c r="I72" s="21"/>
      <c r="J72" s="22"/>
      <c r="K72" s="17"/>
      <c r="L72" s="21"/>
      <c r="M72" s="22"/>
      <c r="N72" s="23"/>
      <c r="O72" s="24"/>
      <c r="P72" s="24"/>
      <c r="Q72"/>
      <c r="R72"/>
      <c r="S72" s="58"/>
      <c r="AD72" s="37"/>
      <c r="AE72" s="37"/>
      <c r="AH72" s="37"/>
      <c r="AI72" s="37"/>
      <c r="AJ72"/>
    </row>
    <row r="73" spans="1:36" s="36" customFormat="1" ht="15" x14ac:dyDescent="0.25">
      <c r="A73"/>
      <c r="B73"/>
      <c r="C73"/>
      <c r="D73" s="20"/>
      <c r="E73" s="17"/>
      <c r="F73" s="21"/>
      <c r="G73" s="22"/>
      <c r="H73" s="17"/>
      <c r="I73" s="21"/>
      <c r="J73" s="22"/>
      <c r="K73" s="17"/>
      <c r="L73" s="21"/>
      <c r="M73" s="22"/>
      <c r="N73" s="23"/>
      <c r="O73" s="24"/>
      <c r="P73" s="24"/>
      <c r="Q73"/>
      <c r="R73"/>
      <c r="S73" s="58"/>
      <c r="AD73" s="37"/>
      <c r="AE73" s="37"/>
      <c r="AH73" s="37"/>
      <c r="AI73" s="37"/>
      <c r="AJ73"/>
    </row>
    <row r="74" spans="1:36" s="36" customFormat="1" ht="15" x14ac:dyDescent="0.25">
      <c r="A74"/>
      <c r="B74"/>
      <c r="C74"/>
      <c r="D74" s="20"/>
      <c r="E74" s="17"/>
      <c r="F74" s="21"/>
      <c r="G74" s="22"/>
      <c r="H74" s="17"/>
      <c r="I74" s="21"/>
      <c r="J74" s="22"/>
      <c r="K74" s="17"/>
      <c r="L74" s="21"/>
      <c r="M74" s="22"/>
      <c r="N74" s="23"/>
      <c r="O74" s="24"/>
      <c r="P74" s="24"/>
      <c r="Q74"/>
      <c r="R74"/>
      <c r="S74" s="58"/>
      <c r="AD74" s="37"/>
      <c r="AE74" s="37"/>
      <c r="AH74" s="37"/>
      <c r="AI74" s="37"/>
      <c r="AJ74"/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 s="58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 s="58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 s="58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 s="58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 s="58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 s="58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 s="58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 s="58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 s="58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 s="58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 s="5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 s="58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 s="58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 s="58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 s="58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58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58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58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58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58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5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58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58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58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58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58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58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58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58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58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5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58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 s="29"/>
      <c r="B247" s="29"/>
      <c r="C247" s="29"/>
      <c r="D247" s="30"/>
      <c r="E247" s="31"/>
      <c r="F247" s="32"/>
      <c r="G247" s="33"/>
      <c r="H247" s="31"/>
      <c r="I247" s="32"/>
      <c r="J247" s="33"/>
      <c r="K247" s="31"/>
      <c r="L247" s="32"/>
      <c r="M247" s="33"/>
      <c r="N247" s="34"/>
      <c r="O247" s="35"/>
      <c r="P247" s="35"/>
      <c r="Q247" s="29"/>
      <c r="R247" s="29"/>
      <c r="S247" s="61"/>
      <c r="AD247" s="37"/>
      <c r="AE247" s="37"/>
      <c r="AF247" s="29"/>
      <c r="AG247" s="29"/>
      <c r="AH247" s="48"/>
      <c r="AI247" s="37"/>
      <c r="AJ247" s="29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7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7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7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2021-11-12T16:23:04Z</dcterms:modified>
</cp:coreProperties>
</file>