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339" i="3" l="1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BL339" i="3" s="1"/>
  <c r="AL339" i="3"/>
  <c r="AM339" i="3"/>
  <c r="AN339" i="3"/>
  <c r="AO339" i="3"/>
  <c r="BJ339" i="3" s="1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K339" i="3"/>
  <c r="BM339" i="3"/>
  <c r="BN339" i="3"/>
  <c r="M340" i="3"/>
  <c r="BN340" i="3" s="1"/>
  <c r="N340" i="3"/>
  <c r="O340" i="3"/>
  <c r="P340" i="3"/>
  <c r="Q340" i="3"/>
  <c r="BJ340" i="3" s="1"/>
  <c r="R340" i="3"/>
  <c r="S340" i="3"/>
  <c r="BM340" i="3" s="1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BL340" i="3" s="1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K340" i="3"/>
  <c r="M341" i="3"/>
  <c r="BK341" i="3" s="1"/>
  <c r="N341" i="3"/>
  <c r="O341" i="3"/>
  <c r="BL341" i="3" s="1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BJ341" i="3" s="1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M341" i="3"/>
  <c r="BN341" i="3"/>
  <c r="M342" i="3"/>
  <c r="BN342" i="3" s="1"/>
  <c r="N342" i="3"/>
  <c r="O342" i="3"/>
  <c r="P342" i="3"/>
  <c r="Q342" i="3"/>
  <c r="BJ342" i="3" s="1"/>
  <c r="R342" i="3"/>
  <c r="S342" i="3"/>
  <c r="BM342" i="3" s="1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BL342" i="3" s="1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K342" i="3"/>
  <c r="M343" i="3"/>
  <c r="BK343" i="3" s="1"/>
  <c r="N343" i="3"/>
  <c r="O343" i="3"/>
  <c r="BL343" i="3" s="1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J343" i="3" s="1"/>
  <c r="BB343" i="3"/>
  <c r="BC343" i="3"/>
  <c r="BD343" i="3"/>
  <c r="BE343" i="3"/>
  <c r="BF343" i="3"/>
  <c r="BG343" i="3"/>
  <c r="BH343" i="3"/>
  <c r="BI343" i="3"/>
  <c r="BM343" i="3"/>
  <c r="BN343" i="3"/>
  <c r="M344" i="3"/>
  <c r="BN344" i="3" s="1"/>
  <c r="N344" i="3"/>
  <c r="O344" i="3"/>
  <c r="P344" i="3"/>
  <c r="Q344" i="3"/>
  <c r="BJ344" i="3" s="1"/>
  <c r="R344" i="3"/>
  <c r="S344" i="3"/>
  <c r="BM344" i="3" s="1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L344" i="3" s="1"/>
  <c r="BH344" i="3"/>
  <c r="BI344" i="3"/>
  <c r="BK344" i="3"/>
  <c r="M345" i="3"/>
  <c r="BK345" i="3" s="1"/>
  <c r="N345" i="3"/>
  <c r="O345" i="3"/>
  <c r="BL345" i="3" s="1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J345" i="3" s="1"/>
  <c r="BB345" i="3"/>
  <c r="BC345" i="3"/>
  <c r="BD345" i="3"/>
  <c r="BE345" i="3"/>
  <c r="BF345" i="3"/>
  <c r="BG345" i="3"/>
  <c r="BH345" i="3"/>
  <c r="BI345" i="3"/>
  <c r="BM345" i="3"/>
  <c r="BN345" i="3"/>
  <c r="M346" i="3"/>
  <c r="BN346" i="3" s="1"/>
  <c r="N346" i="3"/>
  <c r="O346" i="3"/>
  <c r="P346" i="3"/>
  <c r="Q346" i="3"/>
  <c r="BJ346" i="3" s="1"/>
  <c r="R346" i="3"/>
  <c r="S346" i="3"/>
  <c r="BM346" i="3" s="1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L346" i="3" s="1"/>
  <c r="BH346" i="3"/>
  <c r="BI346" i="3"/>
  <c r="BK346" i="3"/>
  <c r="M347" i="3"/>
  <c r="BK347" i="3" s="1"/>
  <c r="N347" i="3"/>
  <c r="O347" i="3"/>
  <c r="BL347" i="3" s="1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BJ347" i="3" s="1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M347" i="3"/>
  <c r="BN347" i="3"/>
  <c r="M348" i="3"/>
  <c r="BN348" i="3" s="1"/>
  <c r="N348" i="3"/>
  <c r="O348" i="3"/>
  <c r="BL348" i="3" s="1"/>
  <c r="P348" i="3"/>
  <c r="Q348" i="3"/>
  <c r="BJ348" i="3" s="1"/>
  <c r="R348" i="3"/>
  <c r="S348" i="3"/>
  <c r="BM348" i="3" s="1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K348" i="3"/>
  <c r="M349" i="3"/>
  <c r="BN349" i="3" s="1"/>
  <c r="N349" i="3"/>
  <c r="O349" i="3"/>
  <c r="BL349" i="3" s="1"/>
  <c r="P349" i="3"/>
  <c r="Q349" i="3"/>
  <c r="BJ349" i="3" s="1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M349" i="3"/>
  <c r="M350" i="3"/>
  <c r="BN350" i="3" s="1"/>
  <c r="N350" i="3"/>
  <c r="O350" i="3"/>
  <c r="BL350" i="3" s="1"/>
  <c r="P350" i="3"/>
  <c r="Q350" i="3"/>
  <c r="BJ350" i="3" s="1"/>
  <c r="R350" i="3"/>
  <c r="S350" i="3"/>
  <c r="BM350" i="3" s="1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K350" i="3"/>
  <c r="M351" i="3"/>
  <c r="BN351" i="3" s="1"/>
  <c r="N351" i="3"/>
  <c r="O351" i="3"/>
  <c r="BL351" i="3" s="1"/>
  <c r="P351" i="3"/>
  <c r="Q351" i="3"/>
  <c r="BJ351" i="3" s="1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M351" i="3"/>
  <c r="M352" i="3"/>
  <c r="BN352" i="3" s="1"/>
  <c r="N352" i="3"/>
  <c r="O352" i="3"/>
  <c r="BL352" i="3" s="1"/>
  <c r="P352" i="3"/>
  <c r="Q352" i="3"/>
  <c r="BJ352" i="3" s="1"/>
  <c r="R352" i="3"/>
  <c r="S352" i="3"/>
  <c r="BM352" i="3" s="1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K352" i="3"/>
  <c r="M353" i="3"/>
  <c r="BN353" i="3" s="1"/>
  <c r="N353" i="3"/>
  <c r="O353" i="3"/>
  <c r="BL353" i="3" s="1"/>
  <c r="P353" i="3"/>
  <c r="Q353" i="3"/>
  <c r="BJ353" i="3" s="1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M353" i="3"/>
  <c r="M354" i="3"/>
  <c r="BN354" i="3" s="1"/>
  <c r="N354" i="3"/>
  <c r="O354" i="3"/>
  <c r="BL354" i="3" s="1"/>
  <c r="P354" i="3"/>
  <c r="Q354" i="3"/>
  <c r="BJ354" i="3" s="1"/>
  <c r="R354" i="3"/>
  <c r="S354" i="3"/>
  <c r="BM354" i="3" s="1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K354" i="3"/>
  <c r="M355" i="3"/>
  <c r="BN355" i="3" s="1"/>
  <c r="N355" i="3"/>
  <c r="O355" i="3"/>
  <c r="BL355" i="3" s="1"/>
  <c r="P355" i="3"/>
  <c r="Q355" i="3"/>
  <c r="BJ355" i="3" s="1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M355" i="3"/>
  <c r="M356" i="3"/>
  <c r="BN356" i="3" s="1"/>
  <c r="N356" i="3"/>
  <c r="O356" i="3"/>
  <c r="BL356" i="3" s="1"/>
  <c r="P356" i="3"/>
  <c r="Q356" i="3"/>
  <c r="BJ356" i="3" s="1"/>
  <c r="R356" i="3"/>
  <c r="S356" i="3"/>
  <c r="BM356" i="3" s="1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K356" i="3"/>
  <c r="M357" i="3"/>
  <c r="BN357" i="3" s="1"/>
  <c r="N357" i="3"/>
  <c r="O357" i="3"/>
  <c r="BL357" i="3" s="1"/>
  <c r="P357" i="3"/>
  <c r="Q357" i="3"/>
  <c r="BJ357" i="3" s="1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M357" i="3"/>
  <c r="M358" i="3"/>
  <c r="BN358" i="3" s="1"/>
  <c r="N358" i="3"/>
  <c r="O358" i="3"/>
  <c r="BL358" i="3" s="1"/>
  <c r="P358" i="3"/>
  <c r="Q358" i="3"/>
  <c r="BJ358" i="3" s="1"/>
  <c r="R358" i="3"/>
  <c r="S358" i="3"/>
  <c r="BM358" i="3" s="1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K358" i="3"/>
  <c r="M359" i="3"/>
  <c r="BN359" i="3" s="1"/>
  <c r="N359" i="3"/>
  <c r="O359" i="3"/>
  <c r="BL359" i="3" s="1"/>
  <c r="P359" i="3"/>
  <c r="Q359" i="3"/>
  <c r="BJ359" i="3" s="1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M359" i="3"/>
  <c r="M360" i="3"/>
  <c r="BN360" i="3" s="1"/>
  <c r="N360" i="3"/>
  <c r="O360" i="3"/>
  <c r="BL360" i="3" s="1"/>
  <c r="P360" i="3"/>
  <c r="Q360" i="3"/>
  <c r="BJ360" i="3" s="1"/>
  <c r="R360" i="3"/>
  <c r="S360" i="3"/>
  <c r="BM360" i="3" s="1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K360" i="3"/>
  <c r="M361" i="3"/>
  <c r="BN361" i="3" s="1"/>
  <c r="N361" i="3"/>
  <c r="O361" i="3"/>
  <c r="BL361" i="3" s="1"/>
  <c r="P361" i="3"/>
  <c r="Q361" i="3"/>
  <c r="BJ361" i="3" s="1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M361" i="3"/>
  <c r="M362" i="3"/>
  <c r="BN362" i="3" s="1"/>
  <c r="N362" i="3"/>
  <c r="O362" i="3"/>
  <c r="BL362" i="3" s="1"/>
  <c r="P362" i="3"/>
  <c r="Q362" i="3"/>
  <c r="BJ362" i="3" s="1"/>
  <c r="R362" i="3"/>
  <c r="S362" i="3"/>
  <c r="BM362" i="3" s="1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K362" i="3"/>
  <c r="M363" i="3"/>
  <c r="BN363" i="3" s="1"/>
  <c r="N363" i="3"/>
  <c r="O363" i="3"/>
  <c r="BL363" i="3" s="1"/>
  <c r="P363" i="3"/>
  <c r="Q363" i="3"/>
  <c r="BJ363" i="3" s="1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M363" i="3"/>
  <c r="M364" i="3"/>
  <c r="BN364" i="3" s="1"/>
  <c r="N364" i="3"/>
  <c r="O364" i="3"/>
  <c r="BL364" i="3" s="1"/>
  <c r="P364" i="3"/>
  <c r="Q364" i="3"/>
  <c r="BJ364" i="3" s="1"/>
  <c r="R364" i="3"/>
  <c r="S364" i="3"/>
  <c r="BM364" i="3" s="1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K364" i="3"/>
  <c r="M365" i="3"/>
  <c r="BN365" i="3" s="1"/>
  <c r="N365" i="3"/>
  <c r="O365" i="3"/>
  <c r="BL365" i="3" s="1"/>
  <c r="P365" i="3"/>
  <c r="Q365" i="3"/>
  <c r="BJ365" i="3" s="1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M365" i="3"/>
  <c r="M366" i="3"/>
  <c r="BN366" i="3" s="1"/>
  <c r="N366" i="3"/>
  <c r="O366" i="3"/>
  <c r="BL366" i="3" s="1"/>
  <c r="P366" i="3"/>
  <c r="Q366" i="3"/>
  <c r="BJ366" i="3" s="1"/>
  <c r="R366" i="3"/>
  <c r="S366" i="3"/>
  <c r="BM366" i="3" s="1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K366" i="3"/>
  <c r="M367" i="3"/>
  <c r="BN367" i="3" s="1"/>
  <c r="N367" i="3"/>
  <c r="O367" i="3"/>
  <c r="BL367" i="3" s="1"/>
  <c r="P367" i="3"/>
  <c r="Q367" i="3"/>
  <c r="BJ367" i="3" s="1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M367" i="3"/>
  <c r="M368" i="3"/>
  <c r="BN368" i="3" s="1"/>
  <c r="N368" i="3"/>
  <c r="O368" i="3"/>
  <c r="BL368" i="3" s="1"/>
  <c r="P368" i="3"/>
  <c r="Q368" i="3"/>
  <c r="BJ368" i="3" s="1"/>
  <c r="R368" i="3"/>
  <c r="S368" i="3"/>
  <c r="BM368" i="3" s="1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K368" i="3"/>
  <c r="M369" i="3"/>
  <c r="BN369" i="3" s="1"/>
  <c r="N369" i="3"/>
  <c r="O369" i="3"/>
  <c r="BL369" i="3" s="1"/>
  <c r="P369" i="3"/>
  <c r="Q369" i="3"/>
  <c r="BJ369" i="3" s="1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M369" i="3"/>
  <c r="M370" i="3"/>
  <c r="BN370" i="3" s="1"/>
  <c r="N370" i="3"/>
  <c r="O370" i="3"/>
  <c r="BL370" i="3" s="1"/>
  <c r="P370" i="3"/>
  <c r="Q370" i="3"/>
  <c r="BJ370" i="3" s="1"/>
  <c r="R370" i="3"/>
  <c r="S370" i="3"/>
  <c r="BM370" i="3" s="1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A370" i="3"/>
  <c r="BB370" i="3"/>
  <c r="BC370" i="3"/>
  <c r="BD370" i="3"/>
  <c r="BE370" i="3"/>
  <c r="BF370" i="3"/>
  <c r="BG370" i="3"/>
  <c r="BH370" i="3"/>
  <c r="BI370" i="3"/>
  <c r="BK370" i="3"/>
  <c r="M371" i="3"/>
  <c r="BN371" i="3" s="1"/>
  <c r="N371" i="3"/>
  <c r="O371" i="3"/>
  <c r="BL371" i="3" s="1"/>
  <c r="P371" i="3"/>
  <c r="Q371" i="3"/>
  <c r="BJ371" i="3" s="1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F371" i="3"/>
  <c r="BG371" i="3"/>
  <c r="BH371" i="3"/>
  <c r="BI371" i="3"/>
  <c r="BM371" i="3"/>
  <c r="M372" i="3"/>
  <c r="BN372" i="3" s="1"/>
  <c r="N372" i="3"/>
  <c r="O372" i="3"/>
  <c r="BL372" i="3" s="1"/>
  <c r="P372" i="3"/>
  <c r="Q372" i="3"/>
  <c r="BJ372" i="3" s="1"/>
  <c r="R372" i="3"/>
  <c r="S372" i="3"/>
  <c r="BM372" i="3" s="1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BK372" i="3"/>
  <c r="M373" i="3"/>
  <c r="BN373" i="3" s="1"/>
  <c r="N373" i="3"/>
  <c r="O373" i="3"/>
  <c r="BL373" i="3" s="1"/>
  <c r="P373" i="3"/>
  <c r="Q373" i="3"/>
  <c r="BJ373" i="3" s="1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M373" i="3"/>
  <c r="M374" i="3"/>
  <c r="BN374" i="3" s="1"/>
  <c r="N374" i="3"/>
  <c r="O374" i="3"/>
  <c r="BL374" i="3" s="1"/>
  <c r="P374" i="3"/>
  <c r="Q374" i="3"/>
  <c r="BJ374" i="3" s="1"/>
  <c r="R374" i="3"/>
  <c r="S374" i="3"/>
  <c r="BM374" i="3" s="1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AZ374" i="3"/>
  <c r="BA374" i="3"/>
  <c r="BB374" i="3"/>
  <c r="BC374" i="3"/>
  <c r="BD374" i="3"/>
  <c r="BE374" i="3"/>
  <c r="BF374" i="3"/>
  <c r="BG374" i="3"/>
  <c r="BH374" i="3"/>
  <c r="BI374" i="3"/>
  <c r="BK374" i="3"/>
  <c r="M375" i="3"/>
  <c r="BN375" i="3" s="1"/>
  <c r="N375" i="3"/>
  <c r="O375" i="3"/>
  <c r="BL375" i="3" s="1"/>
  <c r="P375" i="3"/>
  <c r="Q375" i="3"/>
  <c r="BJ375" i="3" s="1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F375" i="3"/>
  <c r="BG375" i="3"/>
  <c r="BH375" i="3"/>
  <c r="BI375" i="3"/>
  <c r="BM375" i="3"/>
  <c r="M376" i="3"/>
  <c r="BN376" i="3" s="1"/>
  <c r="N376" i="3"/>
  <c r="O376" i="3"/>
  <c r="BL376" i="3" s="1"/>
  <c r="P376" i="3"/>
  <c r="Q376" i="3"/>
  <c r="BJ376" i="3" s="1"/>
  <c r="R376" i="3"/>
  <c r="S376" i="3"/>
  <c r="BM376" i="3" s="1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AZ376" i="3"/>
  <c r="BA376" i="3"/>
  <c r="BB376" i="3"/>
  <c r="BC376" i="3"/>
  <c r="BD376" i="3"/>
  <c r="BE376" i="3"/>
  <c r="BF376" i="3"/>
  <c r="BG376" i="3"/>
  <c r="BH376" i="3"/>
  <c r="BI376" i="3"/>
  <c r="BK376" i="3"/>
  <c r="M377" i="3"/>
  <c r="BN377" i="3" s="1"/>
  <c r="N377" i="3"/>
  <c r="O377" i="3"/>
  <c r="BL377" i="3" s="1"/>
  <c r="P377" i="3"/>
  <c r="Q377" i="3"/>
  <c r="BJ377" i="3" s="1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F377" i="3"/>
  <c r="BG377" i="3"/>
  <c r="BH377" i="3"/>
  <c r="BI377" i="3"/>
  <c r="BM377" i="3"/>
  <c r="M378" i="3"/>
  <c r="BN378" i="3" s="1"/>
  <c r="N378" i="3"/>
  <c r="O378" i="3"/>
  <c r="BL378" i="3" s="1"/>
  <c r="P378" i="3"/>
  <c r="Q378" i="3"/>
  <c r="BJ378" i="3" s="1"/>
  <c r="R378" i="3"/>
  <c r="S378" i="3"/>
  <c r="BM378" i="3" s="1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AZ378" i="3"/>
  <c r="BA378" i="3"/>
  <c r="BB378" i="3"/>
  <c r="BC378" i="3"/>
  <c r="BD378" i="3"/>
  <c r="BE378" i="3"/>
  <c r="BF378" i="3"/>
  <c r="BG378" i="3"/>
  <c r="BH378" i="3"/>
  <c r="BI378" i="3"/>
  <c r="BK378" i="3"/>
  <c r="M379" i="3"/>
  <c r="BN379" i="3" s="1"/>
  <c r="N379" i="3"/>
  <c r="O379" i="3"/>
  <c r="BL379" i="3" s="1"/>
  <c r="P379" i="3"/>
  <c r="Q379" i="3"/>
  <c r="BJ379" i="3" s="1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F379" i="3"/>
  <c r="BG379" i="3"/>
  <c r="BH379" i="3"/>
  <c r="BI379" i="3"/>
  <c r="BM379" i="3"/>
  <c r="M380" i="3"/>
  <c r="BN380" i="3" s="1"/>
  <c r="N380" i="3"/>
  <c r="O380" i="3"/>
  <c r="BL380" i="3" s="1"/>
  <c r="P380" i="3"/>
  <c r="Q380" i="3"/>
  <c r="BJ380" i="3" s="1"/>
  <c r="R380" i="3"/>
  <c r="S380" i="3"/>
  <c r="BM380" i="3" s="1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AZ380" i="3"/>
  <c r="BA380" i="3"/>
  <c r="BB380" i="3"/>
  <c r="BC380" i="3"/>
  <c r="BD380" i="3"/>
  <c r="BE380" i="3"/>
  <c r="BF380" i="3"/>
  <c r="BG380" i="3"/>
  <c r="BH380" i="3"/>
  <c r="BI380" i="3"/>
  <c r="BK380" i="3"/>
  <c r="M381" i="3"/>
  <c r="BN381" i="3" s="1"/>
  <c r="N381" i="3"/>
  <c r="O381" i="3"/>
  <c r="P381" i="3"/>
  <c r="Q381" i="3"/>
  <c r="BJ381" i="3" s="1"/>
  <c r="R381" i="3"/>
  <c r="S381" i="3"/>
  <c r="T381" i="3"/>
  <c r="U381" i="3"/>
  <c r="BL381" i="3" s="1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M381" i="3"/>
  <c r="M382" i="3"/>
  <c r="N382" i="3"/>
  <c r="O382" i="3"/>
  <c r="BL382" i="3" s="1"/>
  <c r="P382" i="3"/>
  <c r="Q382" i="3"/>
  <c r="R382" i="3"/>
  <c r="S382" i="3"/>
  <c r="BM382" i="3" s="1"/>
  <c r="T382" i="3"/>
  <c r="U382" i="3"/>
  <c r="V382" i="3"/>
  <c r="W382" i="3"/>
  <c r="BJ382" i="3" s="1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BK382" i="3"/>
  <c r="M383" i="3"/>
  <c r="BN383" i="3" s="1"/>
  <c r="N383" i="3"/>
  <c r="O383" i="3"/>
  <c r="P383" i="3"/>
  <c r="Q383" i="3"/>
  <c r="BJ383" i="3" s="1"/>
  <c r="R383" i="3"/>
  <c r="S383" i="3"/>
  <c r="T383" i="3"/>
  <c r="U383" i="3"/>
  <c r="BL383" i="3" s="1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M383" i="3"/>
  <c r="M384" i="3"/>
  <c r="N384" i="3"/>
  <c r="O384" i="3"/>
  <c r="BL384" i="3" s="1"/>
  <c r="P384" i="3"/>
  <c r="Q384" i="3"/>
  <c r="R384" i="3"/>
  <c r="S384" i="3"/>
  <c r="BM384" i="3" s="1"/>
  <c r="T384" i="3"/>
  <c r="U384" i="3"/>
  <c r="V384" i="3"/>
  <c r="W384" i="3"/>
  <c r="BJ384" i="3" s="1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AZ384" i="3"/>
  <c r="BA384" i="3"/>
  <c r="BB384" i="3"/>
  <c r="BC384" i="3"/>
  <c r="BD384" i="3"/>
  <c r="BE384" i="3"/>
  <c r="BF384" i="3"/>
  <c r="BG384" i="3"/>
  <c r="BH384" i="3"/>
  <c r="BI384" i="3"/>
  <c r="BK384" i="3"/>
  <c r="M385" i="3"/>
  <c r="BN385" i="3" s="1"/>
  <c r="N385" i="3"/>
  <c r="O385" i="3"/>
  <c r="P385" i="3"/>
  <c r="Q385" i="3"/>
  <c r="BJ385" i="3" s="1"/>
  <c r="R385" i="3"/>
  <c r="S385" i="3"/>
  <c r="T385" i="3"/>
  <c r="U385" i="3"/>
  <c r="BL385" i="3" s="1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M385" i="3"/>
  <c r="M386" i="3"/>
  <c r="N386" i="3"/>
  <c r="O386" i="3"/>
  <c r="BL386" i="3" s="1"/>
  <c r="P386" i="3"/>
  <c r="Q386" i="3"/>
  <c r="R386" i="3"/>
  <c r="S386" i="3"/>
  <c r="BM386" i="3" s="1"/>
  <c r="T386" i="3"/>
  <c r="U386" i="3"/>
  <c r="V386" i="3"/>
  <c r="W386" i="3"/>
  <c r="BJ386" i="3" s="1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AZ386" i="3"/>
  <c r="BA386" i="3"/>
  <c r="BB386" i="3"/>
  <c r="BC386" i="3"/>
  <c r="BD386" i="3"/>
  <c r="BE386" i="3"/>
  <c r="BF386" i="3"/>
  <c r="BG386" i="3"/>
  <c r="BH386" i="3"/>
  <c r="BI386" i="3"/>
  <c r="BK386" i="3"/>
  <c r="M387" i="3"/>
  <c r="BN387" i="3" s="1"/>
  <c r="N387" i="3"/>
  <c r="O387" i="3"/>
  <c r="P387" i="3"/>
  <c r="Q387" i="3"/>
  <c r="BJ387" i="3" s="1"/>
  <c r="R387" i="3"/>
  <c r="S387" i="3"/>
  <c r="T387" i="3"/>
  <c r="U387" i="3"/>
  <c r="BL387" i="3" s="1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F387" i="3"/>
  <c r="BG387" i="3"/>
  <c r="BH387" i="3"/>
  <c r="BI387" i="3"/>
  <c r="BM387" i="3"/>
  <c r="M388" i="3"/>
  <c r="BN388" i="3" s="1"/>
  <c r="N388" i="3"/>
  <c r="O388" i="3"/>
  <c r="BL388" i="3" s="1"/>
  <c r="P388" i="3"/>
  <c r="Q388" i="3"/>
  <c r="BJ388" i="3" s="1"/>
  <c r="R388" i="3"/>
  <c r="S388" i="3"/>
  <c r="BM388" i="3" s="1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D388" i="3"/>
  <c r="BE388" i="3"/>
  <c r="BF388" i="3"/>
  <c r="BG388" i="3"/>
  <c r="BH388" i="3"/>
  <c r="BI388" i="3"/>
  <c r="BK388" i="3"/>
  <c r="M389" i="3"/>
  <c r="BN389" i="3" s="1"/>
  <c r="N389" i="3"/>
  <c r="O389" i="3"/>
  <c r="BL389" i="3" s="1"/>
  <c r="P389" i="3"/>
  <c r="Q389" i="3"/>
  <c r="BJ389" i="3" s="1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F389" i="3"/>
  <c r="BG389" i="3"/>
  <c r="BH389" i="3"/>
  <c r="BI389" i="3"/>
  <c r="BM389" i="3"/>
  <c r="M390" i="3"/>
  <c r="BN390" i="3" s="1"/>
  <c r="N390" i="3"/>
  <c r="O390" i="3"/>
  <c r="BL390" i="3" s="1"/>
  <c r="P390" i="3"/>
  <c r="Q390" i="3"/>
  <c r="BJ390" i="3" s="1"/>
  <c r="R390" i="3"/>
  <c r="S390" i="3"/>
  <c r="BM390" i="3" s="1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K390" i="3"/>
  <c r="M391" i="3"/>
  <c r="BN391" i="3" s="1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M391" i="3" s="1"/>
  <c r="BB391" i="3"/>
  <c r="BC391" i="3"/>
  <c r="BD391" i="3"/>
  <c r="BE391" i="3"/>
  <c r="BF391" i="3"/>
  <c r="BG391" i="3"/>
  <c r="BH391" i="3"/>
  <c r="BI391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M393" i="3"/>
  <c r="BK393" i="3" s="1"/>
  <c r="N393" i="3"/>
  <c r="O393" i="3"/>
  <c r="P393" i="3"/>
  <c r="Q393" i="3"/>
  <c r="R393" i="3"/>
  <c r="S393" i="3"/>
  <c r="T393" i="3"/>
  <c r="U393" i="3"/>
  <c r="BM393" i="3" s="1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K394" i="3"/>
  <c r="BM394" i="3"/>
  <c r="M395" i="3"/>
  <c r="BK395" i="3" s="1"/>
  <c r="N395" i="3"/>
  <c r="O395" i="3"/>
  <c r="P395" i="3"/>
  <c r="Q395" i="3"/>
  <c r="R395" i="3"/>
  <c r="S395" i="3"/>
  <c r="BM395" i="3" s="1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BL395" i="3"/>
  <c r="M396" i="3"/>
  <c r="N396" i="3"/>
  <c r="O396" i="3"/>
  <c r="P396" i="3"/>
  <c r="Q396" i="3"/>
  <c r="BJ396" i="3" s="1"/>
  <c r="R396" i="3"/>
  <c r="S396" i="3"/>
  <c r="BM396" i="3" s="1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BK396" i="3"/>
  <c r="BN396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BL397" i="3" s="1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BK397" i="3"/>
  <c r="BM397" i="3"/>
  <c r="M398" i="3"/>
  <c r="N398" i="3"/>
  <c r="BN398" i="3" s="1"/>
  <c r="O398" i="3"/>
  <c r="P398" i="3"/>
  <c r="Q398" i="3"/>
  <c r="R398" i="3"/>
  <c r="S398" i="3"/>
  <c r="T398" i="3"/>
  <c r="U398" i="3"/>
  <c r="V398" i="3"/>
  <c r="BM398" i="3" s="1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BJ398" i="3"/>
  <c r="M399" i="3"/>
  <c r="BK399" i="3" s="1"/>
  <c r="N399" i="3"/>
  <c r="O399" i="3"/>
  <c r="BL399" i="3" s="1"/>
  <c r="P399" i="3"/>
  <c r="Q399" i="3"/>
  <c r="BJ399" i="3" s="1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BM399" i="3"/>
  <c r="M400" i="3"/>
  <c r="BN400" i="3" s="1"/>
  <c r="N400" i="3"/>
  <c r="O400" i="3"/>
  <c r="BL400" i="3" s="1"/>
  <c r="P400" i="3"/>
  <c r="Q400" i="3"/>
  <c r="BJ400" i="3" s="1"/>
  <c r="R400" i="3"/>
  <c r="S400" i="3"/>
  <c r="BM400" i="3" s="1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BK400" i="3"/>
  <c r="M401" i="3"/>
  <c r="BK401" i="3" s="1"/>
  <c r="N401" i="3"/>
  <c r="O401" i="3"/>
  <c r="BL401" i="3" s="1"/>
  <c r="P401" i="3"/>
  <c r="Q401" i="3"/>
  <c r="BJ401" i="3" s="1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M401" i="3"/>
  <c r="M402" i="3"/>
  <c r="BN402" i="3" s="1"/>
  <c r="N402" i="3"/>
  <c r="O402" i="3"/>
  <c r="BL402" i="3" s="1"/>
  <c r="P402" i="3"/>
  <c r="Q402" i="3"/>
  <c r="BJ402" i="3" s="1"/>
  <c r="R402" i="3"/>
  <c r="S402" i="3"/>
  <c r="BM402" i="3" s="1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BK402" i="3"/>
  <c r="M403" i="3"/>
  <c r="BK403" i="3" s="1"/>
  <c r="N403" i="3"/>
  <c r="O403" i="3"/>
  <c r="BL403" i="3" s="1"/>
  <c r="P403" i="3"/>
  <c r="Q403" i="3"/>
  <c r="BJ403" i="3" s="1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BM403" i="3"/>
  <c r="M404" i="3"/>
  <c r="BN404" i="3" s="1"/>
  <c r="N404" i="3"/>
  <c r="O404" i="3"/>
  <c r="BL404" i="3" s="1"/>
  <c r="P404" i="3"/>
  <c r="Q404" i="3"/>
  <c r="BJ404" i="3" s="1"/>
  <c r="R404" i="3"/>
  <c r="S404" i="3"/>
  <c r="BM404" i="3" s="1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BK404" i="3"/>
  <c r="M405" i="3"/>
  <c r="BK405" i="3" s="1"/>
  <c r="N405" i="3"/>
  <c r="O405" i="3"/>
  <c r="BL405" i="3" s="1"/>
  <c r="P405" i="3"/>
  <c r="Q405" i="3"/>
  <c r="BJ405" i="3" s="1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BM405" i="3"/>
  <c r="M406" i="3"/>
  <c r="BN406" i="3" s="1"/>
  <c r="N406" i="3"/>
  <c r="O406" i="3"/>
  <c r="BL406" i="3" s="1"/>
  <c r="P406" i="3"/>
  <c r="Q406" i="3"/>
  <c r="BJ406" i="3" s="1"/>
  <c r="R406" i="3"/>
  <c r="S406" i="3"/>
  <c r="BM406" i="3" s="1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BK406" i="3"/>
  <c r="M407" i="3"/>
  <c r="BK407" i="3" s="1"/>
  <c r="N407" i="3"/>
  <c r="O407" i="3"/>
  <c r="BL407" i="3" s="1"/>
  <c r="P407" i="3"/>
  <c r="Q407" i="3"/>
  <c r="BJ407" i="3" s="1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BM407" i="3"/>
  <c r="M408" i="3"/>
  <c r="BN408" i="3" s="1"/>
  <c r="N408" i="3"/>
  <c r="O408" i="3"/>
  <c r="BL408" i="3" s="1"/>
  <c r="P408" i="3"/>
  <c r="Q408" i="3"/>
  <c r="BJ408" i="3" s="1"/>
  <c r="R408" i="3"/>
  <c r="S408" i="3"/>
  <c r="BM408" i="3" s="1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BK408" i="3"/>
  <c r="M409" i="3"/>
  <c r="BK409" i="3" s="1"/>
  <c r="N409" i="3"/>
  <c r="O409" i="3"/>
  <c r="BL409" i="3" s="1"/>
  <c r="P409" i="3"/>
  <c r="Q409" i="3"/>
  <c r="BJ409" i="3" s="1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BM409" i="3"/>
  <c r="M410" i="3"/>
  <c r="BN410" i="3" s="1"/>
  <c r="N410" i="3"/>
  <c r="O410" i="3"/>
  <c r="BL410" i="3" s="1"/>
  <c r="P410" i="3"/>
  <c r="Q410" i="3"/>
  <c r="BJ410" i="3" s="1"/>
  <c r="R410" i="3"/>
  <c r="S410" i="3"/>
  <c r="BM410" i="3" s="1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BK410" i="3"/>
  <c r="M411" i="3"/>
  <c r="BK411" i="3" s="1"/>
  <c r="N411" i="3"/>
  <c r="O411" i="3"/>
  <c r="BL411" i="3" s="1"/>
  <c r="P411" i="3"/>
  <c r="Q411" i="3"/>
  <c r="BJ411" i="3" s="1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BM411" i="3"/>
  <c r="M412" i="3"/>
  <c r="BN412" i="3" s="1"/>
  <c r="N412" i="3"/>
  <c r="O412" i="3"/>
  <c r="BL412" i="3" s="1"/>
  <c r="P412" i="3"/>
  <c r="Q412" i="3"/>
  <c r="BJ412" i="3" s="1"/>
  <c r="R412" i="3"/>
  <c r="S412" i="3"/>
  <c r="BM412" i="3" s="1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BK412" i="3"/>
  <c r="M413" i="3"/>
  <c r="BK413" i="3" s="1"/>
  <c r="N413" i="3"/>
  <c r="O413" i="3"/>
  <c r="BL413" i="3" s="1"/>
  <c r="P413" i="3"/>
  <c r="Q413" i="3"/>
  <c r="BJ413" i="3" s="1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I413" i="3"/>
  <c r="BM413" i="3"/>
  <c r="M414" i="3"/>
  <c r="BN414" i="3" s="1"/>
  <c r="N414" i="3"/>
  <c r="O414" i="3"/>
  <c r="BL414" i="3" s="1"/>
  <c r="P414" i="3"/>
  <c r="Q414" i="3"/>
  <c r="BJ414" i="3" s="1"/>
  <c r="R414" i="3"/>
  <c r="S414" i="3"/>
  <c r="BM414" i="3" s="1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BK414" i="3"/>
  <c r="M415" i="3"/>
  <c r="BK415" i="3" s="1"/>
  <c r="N415" i="3"/>
  <c r="O415" i="3"/>
  <c r="BL415" i="3" s="1"/>
  <c r="P415" i="3"/>
  <c r="Q415" i="3"/>
  <c r="BJ415" i="3" s="1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BM415" i="3"/>
  <c r="M416" i="3"/>
  <c r="BN416" i="3" s="1"/>
  <c r="N416" i="3"/>
  <c r="O416" i="3"/>
  <c r="BL416" i="3" s="1"/>
  <c r="P416" i="3"/>
  <c r="Q416" i="3"/>
  <c r="BJ416" i="3" s="1"/>
  <c r="R416" i="3"/>
  <c r="S416" i="3"/>
  <c r="BM416" i="3" s="1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BK416" i="3"/>
  <c r="M417" i="3"/>
  <c r="BK417" i="3" s="1"/>
  <c r="N417" i="3"/>
  <c r="O417" i="3"/>
  <c r="BL417" i="3" s="1"/>
  <c r="P417" i="3"/>
  <c r="Q417" i="3"/>
  <c r="BJ417" i="3" s="1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BM417" i="3"/>
  <c r="M418" i="3"/>
  <c r="BN418" i="3" s="1"/>
  <c r="N418" i="3"/>
  <c r="O418" i="3"/>
  <c r="BL418" i="3" s="1"/>
  <c r="P418" i="3"/>
  <c r="Q418" i="3"/>
  <c r="BJ418" i="3" s="1"/>
  <c r="R418" i="3"/>
  <c r="S418" i="3"/>
  <c r="BM418" i="3" s="1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BI418" i="3"/>
  <c r="BK418" i="3"/>
  <c r="M419" i="3"/>
  <c r="BK419" i="3" s="1"/>
  <c r="N419" i="3"/>
  <c r="O419" i="3"/>
  <c r="BL419" i="3" s="1"/>
  <c r="P419" i="3"/>
  <c r="Q419" i="3"/>
  <c r="BJ419" i="3" s="1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BM419" i="3"/>
  <c r="M420" i="3"/>
  <c r="BN420" i="3" s="1"/>
  <c r="N420" i="3"/>
  <c r="O420" i="3"/>
  <c r="BL420" i="3" s="1"/>
  <c r="P420" i="3"/>
  <c r="Q420" i="3"/>
  <c r="BJ420" i="3" s="1"/>
  <c r="R420" i="3"/>
  <c r="S420" i="3"/>
  <c r="BM420" i="3" s="1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BK420" i="3"/>
  <c r="M421" i="3"/>
  <c r="BK421" i="3" s="1"/>
  <c r="N421" i="3"/>
  <c r="O421" i="3"/>
  <c r="BL421" i="3" s="1"/>
  <c r="P421" i="3"/>
  <c r="Q421" i="3"/>
  <c r="BJ421" i="3" s="1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BM421" i="3"/>
  <c r="M422" i="3"/>
  <c r="BN422" i="3" s="1"/>
  <c r="N422" i="3"/>
  <c r="O422" i="3"/>
  <c r="BL422" i="3" s="1"/>
  <c r="P422" i="3"/>
  <c r="Q422" i="3"/>
  <c r="BJ422" i="3" s="1"/>
  <c r="R422" i="3"/>
  <c r="S422" i="3"/>
  <c r="BM422" i="3" s="1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A422" i="3"/>
  <c r="BB422" i="3"/>
  <c r="BC422" i="3"/>
  <c r="BD422" i="3"/>
  <c r="BE422" i="3"/>
  <c r="BF422" i="3"/>
  <c r="BG422" i="3"/>
  <c r="BH422" i="3"/>
  <c r="BI422" i="3"/>
  <c r="BK422" i="3"/>
  <c r="M423" i="3"/>
  <c r="BK423" i="3" s="1"/>
  <c r="N423" i="3"/>
  <c r="O423" i="3"/>
  <c r="BL423" i="3" s="1"/>
  <c r="P423" i="3"/>
  <c r="Q423" i="3"/>
  <c r="BJ423" i="3" s="1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M423" i="3"/>
  <c r="M424" i="3"/>
  <c r="BN424" i="3" s="1"/>
  <c r="N424" i="3"/>
  <c r="O424" i="3"/>
  <c r="BL424" i="3" s="1"/>
  <c r="P424" i="3"/>
  <c r="Q424" i="3"/>
  <c r="BJ424" i="3" s="1"/>
  <c r="R424" i="3"/>
  <c r="S424" i="3"/>
  <c r="BM424" i="3" s="1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K424" i="3"/>
  <c r="M425" i="3"/>
  <c r="BK425" i="3" s="1"/>
  <c r="N425" i="3"/>
  <c r="O425" i="3"/>
  <c r="BL425" i="3" s="1"/>
  <c r="P425" i="3"/>
  <c r="Q425" i="3"/>
  <c r="BJ425" i="3" s="1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BM425" i="3"/>
  <c r="M426" i="3"/>
  <c r="BN426" i="3" s="1"/>
  <c r="N426" i="3"/>
  <c r="O426" i="3"/>
  <c r="BL426" i="3" s="1"/>
  <c r="P426" i="3"/>
  <c r="Q426" i="3"/>
  <c r="BJ426" i="3" s="1"/>
  <c r="R426" i="3"/>
  <c r="S426" i="3"/>
  <c r="BM426" i="3" s="1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BK426" i="3"/>
  <c r="M427" i="3"/>
  <c r="BK427" i="3" s="1"/>
  <c r="N427" i="3"/>
  <c r="O427" i="3"/>
  <c r="BL427" i="3" s="1"/>
  <c r="P427" i="3"/>
  <c r="Q427" i="3"/>
  <c r="BJ427" i="3" s="1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BM427" i="3"/>
  <c r="M428" i="3"/>
  <c r="BN428" i="3" s="1"/>
  <c r="N428" i="3"/>
  <c r="O428" i="3"/>
  <c r="BL428" i="3" s="1"/>
  <c r="P428" i="3"/>
  <c r="Q428" i="3"/>
  <c r="BJ428" i="3" s="1"/>
  <c r="R428" i="3"/>
  <c r="S428" i="3"/>
  <c r="BM428" i="3" s="1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BK428" i="3"/>
  <c r="M429" i="3"/>
  <c r="BK429" i="3" s="1"/>
  <c r="N429" i="3"/>
  <c r="O429" i="3"/>
  <c r="BL429" i="3" s="1"/>
  <c r="P429" i="3"/>
  <c r="Q429" i="3"/>
  <c r="BJ429" i="3" s="1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BM429" i="3"/>
  <c r="M430" i="3"/>
  <c r="BN430" i="3" s="1"/>
  <c r="N430" i="3"/>
  <c r="O430" i="3"/>
  <c r="BL430" i="3" s="1"/>
  <c r="P430" i="3"/>
  <c r="Q430" i="3"/>
  <c r="BJ430" i="3" s="1"/>
  <c r="R430" i="3"/>
  <c r="S430" i="3"/>
  <c r="BM430" i="3" s="1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K430" i="3"/>
  <c r="M431" i="3"/>
  <c r="BK431" i="3" s="1"/>
  <c r="N431" i="3"/>
  <c r="O431" i="3"/>
  <c r="BL431" i="3" s="1"/>
  <c r="P431" i="3"/>
  <c r="Q431" i="3"/>
  <c r="BJ431" i="3" s="1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M431" i="3"/>
  <c r="M432" i="3"/>
  <c r="BN432" i="3" s="1"/>
  <c r="N432" i="3"/>
  <c r="O432" i="3"/>
  <c r="BL432" i="3" s="1"/>
  <c r="P432" i="3"/>
  <c r="Q432" i="3"/>
  <c r="BJ432" i="3" s="1"/>
  <c r="R432" i="3"/>
  <c r="S432" i="3"/>
  <c r="BM432" i="3" s="1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BK432" i="3"/>
  <c r="M433" i="3"/>
  <c r="BK433" i="3" s="1"/>
  <c r="N433" i="3"/>
  <c r="O433" i="3"/>
  <c r="BL433" i="3" s="1"/>
  <c r="P433" i="3"/>
  <c r="Q433" i="3"/>
  <c r="BJ433" i="3" s="1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M433" i="3"/>
  <c r="M434" i="3"/>
  <c r="BN434" i="3" s="1"/>
  <c r="N434" i="3"/>
  <c r="O434" i="3"/>
  <c r="BL434" i="3" s="1"/>
  <c r="P434" i="3"/>
  <c r="Q434" i="3"/>
  <c r="BJ434" i="3" s="1"/>
  <c r="R434" i="3"/>
  <c r="S434" i="3"/>
  <c r="BM434" i="3" s="1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K434" i="3"/>
  <c r="M435" i="3"/>
  <c r="BK435" i="3" s="1"/>
  <c r="N435" i="3"/>
  <c r="O435" i="3"/>
  <c r="BL435" i="3" s="1"/>
  <c r="P435" i="3"/>
  <c r="Q435" i="3"/>
  <c r="BJ435" i="3" s="1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BM435" i="3"/>
  <c r="M436" i="3"/>
  <c r="BN436" i="3" s="1"/>
  <c r="N436" i="3"/>
  <c r="O436" i="3"/>
  <c r="BL436" i="3" s="1"/>
  <c r="P436" i="3"/>
  <c r="Q436" i="3"/>
  <c r="BJ436" i="3" s="1"/>
  <c r="R436" i="3"/>
  <c r="S436" i="3"/>
  <c r="BM436" i="3" s="1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BK436" i="3"/>
  <c r="M437" i="3"/>
  <c r="BK437" i="3" s="1"/>
  <c r="N437" i="3"/>
  <c r="O437" i="3"/>
  <c r="BL437" i="3" s="1"/>
  <c r="P437" i="3"/>
  <c r="Q437" i="3"/>
  <c r="BJ437" i="3" s="1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BM437" i="3"/>
  <c r="M438" i="3"/>
  <c r="BN438" i="3" s="1"/>
  <c r="N438" i="3"/>
  <c r="O438" i="3"/>
  <c r="BL438" i="3" s="1"/>
  <c r="P438" i="3"/>
  <c r="Q438" i="3"/>
  <c r="BJ438" i="3" s="1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K438" i="3"/>
  <c r="BM438" i="3"/>
  <c r="M439" i="3"/>
  <c r="BN439" i="3" s="1"/>
  <c r="N439" i="3"/>
  <c r="O439" i="3"/>
  <c r="BL439" i="3" s="1"/>
  <c r="P439" i="3"/>
  <c r="Q439" i="3"/>
  <c r="BJ439" i="3" s="1"/>
  <c r="R439" i="3"/>
  <c r="S439" i="3"/>
  <c r="BM439" i="3" s="1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BK439" i="3"/>
  <c r="M440" i="3"/>
  <c r="BN440" i="3" s="1"/>
  <c r="N440" i="3"/>
  <c r="O440" i="3"/>
  <c r="BL440" i="3" s="1"/>
  <c r="P440" i="3"/>
  <c r="Q440" i="3"/>
  <c r="BJ440" i="3" s="1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M440" i="3"/>
  <c r="M441" i="3"/>
  <c r="BN441" i="3" s="1"/>
  <c r="N441" i="3"/>
  <c r="O441" i="3"/>
  <c r="BL441" i="3" s="1"/>
  <c r="P441" i="3"/>
  <c r="Q441" i="3"/>
  <c r="BJ441" i="3" s="1"/>
  <c r="R441" i="3"/>
  <c r="S441" i="3"/>
  <c r="BM441" i="3" s="1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BK441" i="3"/>
  <c r="M442" i="3"/>
  <c r="BN442" i="3" s="1"/>
  <c r="N442" i="3"/>
  <c r="O442" i="3"/>
  <c r="BL442" i="3" s="1"/>
  <c r="P442" i="3"/>
  <c r="Q442" i="3"/>
  <c r="BJ442" i="3" s="1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BM442" i="3"/>
  <c r="M443" i="3"/>
  <c r="BN443" i="3" s="1"/>
  <c r="N443" i="3"/>
  <c r="O443" i="3"/>
  <c r="BL443" i="3" s="1"/>
  <c r="P443" i="3"/>
  <c r="Q443" i="3"/>
  <c r="BJ443" i="3" s="1"/>
  <c r="R443" i="3"/>
  <c r="S443" i="3"/>
  <c r="BM443" i="3" s="1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BK443" i="3"/>
  <c r="M444" i="3"/>
  <c r="BN444" i="3" s="1"/>
  <c r="N444" i="3"/>
  <c r="O444" i="3"/>
  <c r="BL444" i="3" s="1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BI444" i="3"/>
  <c r="BM444" i="3"/>
  <c r="M445" i="3"/>
  <c r="BN445" i="3" s="1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K445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BM446" i="3" s="1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BK446" i="3"/>
  <c r="M447" i="3"/>
  <c r="BK447" i="3" s="1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M447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K448" i="3"/>
  <c r="BM448" i="3"/>
  <c r="M449" i="3"/>
  <c r="BK449" i="3" s="1"/>
  <c r="N449" i="3"/>
  <c r="O449" i="3"/>
  <c r="P449" i="3"/>
  <c r="Q449" i="3"/>
  <c r="R449" i="3"/>
  <c r="S449" i="3"/>
  <c r="T449" i="3"/>
  <c r="U449" i="3"/>
  <c r="BM449" i="3" s="1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BL450" i="3" s="1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BK450" i="3"/>
  <c r="BM450" i="3"/>
  <c r="M451" i="3"/>
  <c r="N451" i="3"/>
  <c r="BN451" i="3" s="1"/>
  <c r="O451" i="3"/>
  <c r="P451" i="3"/>
  <c r="Q451" i="3"/>
  <c r="R451" i="3"/>
  <c r="S451" i="3"/>
  <c r="T451" i="3"/>
  <c r="U451" i="3"/>
  <c r="V451" i="3"/>
  <c r="BM451" i="3" s="1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BJ451" i="3"/>
  <c r="M452" i="3"/>
  <c r="BK452" i="3" s="1"/>
  <c r="N452" i="3"/>
  <c r="O452" i="3"/>
  <c r="P452" i="3"/>
  <c r="Q452" i="3"/>
  <c r="R452" i="3"/>
  <c r="S452" i="3"/>
  <c r="T452" i="3"/>
  <c r="U452" i="3"/>
  <c r="BL452" i="3" s="1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M453" i="3"/>
  <c r="BK453" i="3" s="1"/>
  <c r="N453" i="3"/>
  <c r="O453" i="3"/>
  <c r="P453" i="3"/>
  <c r="Q453" i="3"/>
  <c r="BJ453" i="3" s="1"/>
  <c r="R453" i="3"/>
  <c r="S453" i="3"/>
  <c r="BM453" i="3" s="1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BI453" i="3"/>
  <c r="BN453" i="3"/>
  <c r="M454" i="3"/>
  <c r="N454" i="3"/>
  <c r="O454" i="3"/>
  <c r="P454" i="3"/>
  <c r="BN454" i="3" s="1"/>
  <c r="Q454" i="3"/>
  <c r="R454" i="3"/>
  <c r="S454" i="3"/>
  <c r="BM454" i="3" s="1"/>
  <c r="T454" i="3"/>
  <c r="BJ454" i="3" s="1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L454" i="3"/>
  <c r="M455" i="3"/>
  <c r="N455" i="3"/>
  <c r="O455" i="3"/>
  <c r="P455" i="3"/>
  <c r="BK455" i="3" s="1"/>
  <c r="Q455" i="3"/>
  <c r="R455" i="3"/>
  <c r="BL455" i="3" s="1"/>
  <c r="S455" i="3"/>
  <c r="T455" i="3"/>
  <c r="BM455" i="3" s="1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BJ455" i="3"/>
  <c r="BN455" i="3"/>
  <c r="M456" i="3"/>
  <c r="N456" i="3"/>
  <c r="O456" i="3"/>
  <c r="P456" i="3"/>
  <c r="BN456" i="3" s="1"/>
  <c r="Q456" i="3"/>
  <c r="R456" i="3"/>
  <c r="S456" i="3"/>
  <c r="BM456" i="3" s="1"/>
  <c r="T456" i="3"/>
  <c r="BJ456" i="3" s="1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L456" i="3"/>
  <c r="M457" i="3"/>
  <c r="N457" i="3"/>
  <c r="O457" i="3"/>
  <c r="P457" i="3"/>
  <c r="BK457" i="3" s="1"/>
  <c r="Q457" i="3"/>
  <c r="R457" i="3"/>
  <c r="BL457" i="3" s="1"/>
  <c r="S457" i="3"/>
  <c r="T457" i="3"/>
  <c r="BM457" i="3" s="1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BJ457" i="3"/>
  <c r="BN457" i="3"/>
  <c r="M458" i="3"/>
  <c r="N458" i="3"/>
  <c r="O458" i="3"/>
  <c r="P458" i="3"/>
  <c r="BN458" i="3" s="1"/>
  <c r="Q458" i="3"/>
  <c r="R458" i="3"/>
  <c r="S458" i="3"/>
  <c r="BM458" i="3" s="1"/>
  <c r="T458" i="3"/>
  <c r="BJ458" i="3" s="1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BL458" i="3"/>
  <c r="M459" i="3"/>
  <c r="N459" i="3"/>
  <c r="O459" i="3"/>
  <c r="P459" i="3"/>
  <c r="BK459" i="3" s="1"/>
  <c r="Q459" i="3"/>
  <c r="R459" i="3"/>
  <c r="BL459" i="3" s="1"/>
  <c r="S459" i="3"/>
  <c r="T459" i="3"/>
  <c r="BM459" i="3" s="1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BI459" i="3"/>
  <c r="BJ459" i="3"/>
  <c r="BN459" i="3"/>
  <c r="M460" i="3"/>
  <c r="N460" i="3"/>
  <c r="O460" i="3"/>
  <c r="P460" i="3"/>
  <c r="BN460" i="3" s="1"/>
  <c r="Q460" i="3"/>
  <c r="R460" i="3"/>
  <c r="S460" i="3"/>
  <c r="BM460" i="3" s="1"/>
  <c r="T460" i="3"/>
  <c r="BJ460" i="3" s="1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I460" i="3"/>
  <c r="BL460" i="3"/>
  <c r="M461" i="3"/>
  <c r="BK461" i="3" s="1"/>
  <c r="N461" i="3"/>
  <c r="O461" i="3"/>
  <c r="P461" i="3"/>
  <c r="Q461" i="3"/>
  <c r="R461" i="3"/>
  <c r="BL461" i="3" s="1"/>
  <c r="S461" i="3"/>
  <c r="T461" i="3"/>
  <c r="BM461" i="3" s="1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BJ461" i="3"/>
  <c r="BN461" i="3"/>
  <c r="M462" i="3"/>
  <c r="N462" i="3"/>
  <c r="O462" i="3"/>
  <c r="P462" i="3"/>
  <c r="BN462" i="3" s="1"/>
  <c r="Q462" i="3"/>
  <c r="R462" i="3"/>
  <c r="S462" i="3"/>
  <c r="BM462" i="3" s="1"/>
  <c r="T462" i="3"/>
  <c r="BJ462" i="3" s="1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BG462" i="3"/>
  <c r="BH462" i="3"/>
  <c r="BI462" i="3"/>
  <c r="BL462" i="3"/>
  <c r="M463" i="3"/>
  <c r="N463" i="3"/>
  <c r="O463" i="3"/>
  <c r="P463" i="3"/>
  <c r="BK463" i="3" s="1"/>
  <c r="Q463" i="3"/>
  <c r="R463" i="3"/>
  <c r="BL463" i="3" s="1"/>
  <c r="S463" i="3"/>
  <c r="T463" i="3"/>
  <c r="BM463" i="3" s="1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BG463" i="3"/>
  <c r="BH463" i="3"/>
  <c r="BI463" i="3"/>
  <c r="BJ463" i="3"/>
  <c r="BN463" i="3"/>
  <c r="M464" i="3"/>
  <c r="N464" i="3"/>
  <c r="O464" i="3"/>
  <c r="P464" i="3"/>
  <c r="BN464" i="3" s="1"/>
  <c r="Q464" i="3"/>
  <c r="R464" i="3"/>
  <c r="S464" i="3"/>
  <c r="BM464" i="3" s="1"/>
  <c r="T464" i="3"/>
  <c r="BJ464" i="3" s="1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BG464" i="3"/>
  <c r="BH464" i="3"/>
  <c r="BI464" i="3"/>
  <c r="BL464" i="3"/>
  <c r="M465" i="3"/>
  <c r="N465" i="3"/>
  <c r="O465" i="3"/>
  <c r="P465" i="3"/>
  <c r="BK465" i="3" s="1"/>
  <c r="Q465" i="3"/>
  <c r="R465" i="3"/>
  <c r="BL465" i="3" s="1"/>
  <c r="S465" i="3"/>
  <c r="T465" i="3"/>
  <c r="BM465" i="3" s="1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BG465" i="3"/>
  <c r="BH465" i="3"/>
  <c r="BI465" i="3"/>
  <c r="BJ465" i="3"/>
  <c r="BN465" i="3"/>
  <c r="M466" i="3"/>
  <c r="N466" i="3"/>
  <c r="O466" i="3"/>
  <c r="P466" i="3"/>
  <c r="BN466" i="3" s="1"/>
  <c r="Q466" i="3"/>
  <c r="R466" i="3"/>
  <c r="S466" i="3"/>
  <c r="BM466" i="3" s="1"/>
  <c r="T466" i="3"/>
  <c r="BJ466" i="3" s="1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BG466" i="3"/>
  <c r="BH466" i="3"/>
  <c r="BI466" i="3"/>
  <c r="BL466" i="3"/>
  <c r="M467" i="3"/>
  <c r="N467" i="3"/>
  <c r="O467" i="3"/>
  <c r="P467" i="3"/>
  <c r="BK467" i="3" s="1"/>
  <c r="Q467" i="3"/>
  <c r="R467" i="3"/>
  <c r="BL467" i="3" s="1"/>
  <c r="S467" i="3"/>
  <c r="T467" i="3"/>
  <c r="BM467" i="3" s="1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BG467" i="3"/>
  <c r="BH467" i="3"/>
  <c r="BI467" i="3"/>
  <c r="BJ467" i="3"/>
  <c r="BN467" i="3"/>
  <c r="M468" i="3"/>
  <c r="N468" i="3"/>
  <c r="O468" i="3"/>
  <c r="P468" i="3"/>
  <c r="BN468" i="3" s="1"/>
  <c r="Q468" i="3"/>
  <c r="R468" i="3"/>
  <c r="S468" i="3"/>
  <c r="T468" i="3"/>
  <c r="BJ468" i="3" s="1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C468" i="3"/>
  <c r="BD468" i="3"/>
  <c r="BE468" i="3"/>
  <c r="BF468" i="3"/>
  <c r="BG468" i="3"/>
  <c r="BH468" i="3"/>
  <c r="BI468" i="3"/>
  <c r="BL468" i="3"/>
  <c r="M469" i="3"/>
  <c r="N469" i="3"/>
  <c r="O469" i="3"/>
  <c r="P469" i="3"/>
  <c r="BK469" i="3" s="1"/>
  <c r="Q469" i="3"/>
  <c r="R469" i="3"/>
  <c r="BL469" i="3" s="1"/>
  <c r="S469" i="3"/>
  <c r="T469" i="3"/>
  <c r="BM469" i="3" s="1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A469" i="3"/>
  <c r="BB469" i="3"/>
  <c r="BC469" i="3"/>
  <c r="BD469" i="3"/>
  <c r="BE469" i="3"/>
  <c r="BF469" i="3"/>
  <c r="BG469" i="3"/>
  <c r="BH469" i="3"/>
  <c r="BI469" i="3"/>
  <c r="BJ469" i="3"/>
  <c r="BN469" i="3"/>
  <c r="M470" i="3"/>
  <c r="N470" i="3"/>
  <c r="O470" i="3"/>
  <c r="P470" i="3"/>
  <c r="BN470" i="3" s="1"/>
  <c r="Q470" i="3"/>
  <c r="R470" i="3"/>
  <c r="S470" i="3"/>
  <c r="T470" i="3"/>
  <c r="BJ470" i="3" s="1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A470" i="3"/>
  <c r="BB470" i="3"/>
  <c r="BC470" i="3"/>
  <c r="BD470" i="3"/>
  <c r="BE470" i="3"/>
  <c r="BF470" i="3"/>
  <c r="BG470" i="3"/>
  <c r="BH470" i="3"/>
  <c r="BI470" i="3"/>
  <c r="BL470" i="3"/>
  <c r="M471" i="3"/>
  <c r="N471" i="3"/>
  <c r="O471" i="3"/>
  <c r="P471" i="3"/>
  <c r="BK471" i="3" s="1"/>
  <c r="Q471" i="3"/>
  <c r="R471" i="3"/>
  <c r="BL471" i="3" s="1"/>
  <c r="S471" i="3"/>
  <c r="T471" i="3"/>
  <c r="U471" i="3"/>
  <c r="V471" i="3"/>
  <c r="BM471" i="3" s="1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Z471" i="3"/>
  <c r="BA471" i="3"/>
  <c r="BB471" i="3"/>
  <c r="BC471" i="3"/>
  <c r="BD471" i="3"/>
  <c r="BE471" i="3"/>
  <c r="BF471" i="3"/>
  <c r="BG471" i="3"/>
  <c r="BH471" i="3"/>
  <c r="BI471" i="3"/>
  <c r="BJ471" i="3"/>
  <c r="BN471" i="3"/>
  <c r="M472" i="3"/>
  <c r="N472" i="3"/>
  <c r="O472" i="3"/>
  <c r="P472" i="3"/>
  <c r="BN472" i="3" s="1"/>
  <c r="Q472" i="3"/>
  <c r="R472" i="3"/>
  <c r="S472" i="3"/>
  <c r="T472" i="3"/>
  <c r="BJ472" i="3" s="1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Z472" i="3"/>
  <c r="BA472" i="3"/>
  <c r="BB472" i="3"/>
  <c r="BC472" i="3"/>
  <c r="BD472" i="3"/>
  <c r="BE472" i="3"/>
  <c r="BF472" i="3"/>
  <c r="BG472" i="3"/>
  <c r="BH472" i="3"/>
  <c r="BI472" i="3"/>
  <c r="BL472" i="3"/>
  <c r="M473" i="3"/>
  <c r="BK473" i="3" s="1"/>
  <c r="N473" i="3"/>
  <c r="O473" i="3"/>
  <c r="P473" i="3"/>
  <c r="Q473" i="3"/>
  <c r="R473" i="3"/>
  <c r="BL473" i="3" s="1"/>
  <c r="S473" i="3"/>
  <c r="T473" i="3"/>
  <c r="BM473" i="3" s="1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Z473" i="3"/>
  <c r="BA473" i="3"/>
  <c r="BB473" i="3"/>
  <c r="BC473" i="3"/>
  <c r="BD473" i="3"/>
  <c r="BE473" i="3"/>
  <c r="BF473" i="3"/>
  <c r="BG473" i="3"/>
  <c r="BH473" i="3"/>
  <c r="BI473" i="3"/>
  <c r="BJ473" i="3"/>
  <c r="BN473" i="3"/>
  <c r="M474" i="3"/>
  <c r="N474" i="3"/>
  <c r="O474" i="3"/>
  <c r="P474" i="3"/>
  <c r="BN474" i="3" s="1"/>
  <c r="Q474" i="3"/>
  <c r="R474" i="3"/>
  <c r="S474" i="3"/>
  <c r="T474" i="3"/>
  <c r="BJ474" i="3" s="1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Z474" i="3"/>
  <c r="BA474" i="3"/>
  <c r="BB474" i="3"/>
  <c r="BC474" i="3"/>
  <c r="BD474" i="3"/>
  <c r="BE474" i="3"/>
  <c r="BF474" i="3"/>
  <c r="BG474" i="3"/>
  <c r="BH474" i="3"/>
  <c r="BI474" i="3"/>
  <c r="BL474" i="3"/>
  <c r="M475" i="3"/>
  <c r="BK475" i="3" s="1"/>
  <c r="N475" i="3"/>
  <c r="O475" i="3"/>
  <c r="P475" i="3"/>
  <c r="Q475" i="3"/>
  <c r="R475" i="3"/>
  <c r="BL475" i="3" s="1"/>
  <c r="S475" i="3"/>
  <c r="T475" i="3"/>
  <c r="BM475" i="3" s="1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Z475" i="3"/>
  <c r="BA475" i="3"/>
  <c r="BB475" i="3"/>
  <c r="BC475" i="3"/>
  <c r="BD475" i="3"/>
  <c r="BE475" i="3"/>
  <c r="BF475" i="3"/>
  <c r="BG475" i="3"/>
  <c r="BH475" i="3"/>
  <c r="BI475" i="3"/>
  <c r="BJ475" i="3"/>
  <c r="BN475" i="3"/>
  <c r="M476" i="3"/>
  <c r="N476" i="3"/>
  <c r="O476" i="3"/>
  <c r="P476" i="3"/>
  <c r="BN476" i="3" s="1"/>
  <c r="Q476" i="3"/>
  <c r="R476" i="3"/>
  <c r="S476" i="3"/>
  <c r="T476" i="3"/>
  <c r="BJ476" i="3" s="1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Z476" i="3"/>
  <c r="BA476" i="3"/>
  <c r="BB476" i="3"/>
  <c r="BC476" i="3"/>
  <c r="BD476" i="3"/>
  <c r="BE476" i="3"/>
  <c r="BF476" i="3"/>
  <c r="BG476" i="3"/>
  <c r="BH476" i="3"/>
  <c r="BI476" i="3"/>
  <c r="BL476" i="3"/>
  <c r="M477" i="3"/>
  <c r="N477" i="3"/>
  <c r="O477" i="3"/>
  <c r="P477" i="3"/>
  <c r="BK477" i="3" s="1"/>
  <c r="Q477" i="3"/>
  <c r="R477" i="3"/>
  <c r="BL477" i="3" s="1"/>
  <c r="S477" i="3"/>
  <c r="T477" i="3"/>
  <c r="U477" i="3"/>
  <c r="V477" i="3"/>
  <c r="BM477" i="3" s="1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Z477" i="3"/>
  <c r="BA477" i="3"/>
  <c r="BB477" i="3"/>
  <c r="BC477" i="3"/>
  <c r="BD477" i="3"/>
  <c r="BE477" i="3"/>
  <c r="BF477" i="3"/>
  <c r="BG477" i="3"/>
  <c r="BH477" i="3"/>
  <c r="BI477" i="3"/>
  <c r="BJ477" i="3"/>
  <c r="BN477" i="3"/>
  <c r="M478" i="3"/>
  <c r="N478" i="3"/>
  <c r="O478" i="3"/>
  <c r="P478" i="3"/>
  <c r="BN478" i="3" s="1"/>
  <c r="Q478" i="3"/>
  <c r="R478" i="3"/>
  <c r="S478" i="3"/>
  <c r="T478" i="3"/>
  <c r="BJ478" i="3" s="1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Z478" i="3"/>
  <c r="BA478" i="3"/>
  <c r="BB478" i="3"/>
  <c r="BC478" i="3"/>
  <c r="BD478" i="3"/>
  <c r="BE478" i="3"/>
  <c r="BF478" i="3"/>
  <c r="BG478" i="3"/>
  <c r="BH478" i="3"/>
  <c r="BI478" i="3"/>
  <c r="BL478" i="3"/>
  <c r="M479" i="3"/>
  <c r="N479" i="3"/>
  <c r="O479" i="3"/>
  <c r="P479" i="3"/>
  <c r="BK479" i="3" s="1"/>
  <c r="Q479" i="3"/>
  <c r="R479" i="3"/>
  <c r="BL479" i="3" s="1"/>
  <c r="S479" i="3"/>
  <c r="T479" i="3"/>
  <c r="U479" i="3"/>
  <c r="V479" i="3"/>
  <c r="BM479" i="3" s="1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Z479" i="3"/>
  <c r="BA479" i="3"/>
  <c r="BB479" i="3"/>
  <c r="BC479" i="3"/>
  <c r="BD479" i="3"/>
  <c r="BE479" i="3"/>
  <c r="BF479" i="3"/>
  <c r="BG479" i="3"/>
  <c r="BH479" i="3"/>
  <c r="BI479" i="3"/>
  <c r="BJ479" i="3"/>
  <c r="BN479" i="3"/>
  <c r="M480" i="3"/>
  <c r="N480" i="3"/>
  <c r="O480" i="3"/>
  <c r="P480" i="3"/>
  <c r="BN480" i="3" s="1"/>
  <c r="Q480" i="3"/>
  <c r="R480" i="3"/>
  <c r="S480" i="3"/>
  <c r="BM480" i="3" s="1"/>
  <c r="T480" i="3"/>
  <c r="BJ480" i="3" s="1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Z480" i="3"/>
  <c r="BA480" i="3"/>
  <c r="BB480" i="3"/>
  <c r="BC480" i="3"/>
  <c r="BD480" i="3"/>
  <c r="BE480" i="3"/>
  <c r="BF480" i="3"/>
  <c r="BG480" i="3"/>
  <c r="BH480" i="3"/>
  <c r="BI480" i="3"/>
  <c r="BL480" i="3"/>
  <c r="M481" i="3"/>
  <c r="BK481" i="3" s="1"/>
  <c r="N481" i="3"/>
  <c r="O481" i="3"/>
  <c r="P481" i="3"/>
  <c r="Q481" i="3"/>
  <c r="R481" i="3"/>
  <c r="BL481" i="3" s="1"/>
  <c r="S481" i="3"/>
  <c r="T481" i="3"/>
  <c r="U481" i="3"/>
  <c r="V481" i="3"/>
  <c r="BM481" i="3" s="1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Z481" i="3"/>
  <c r="BA481" i="3"/>
  <c r="BB481" i="3"/>
  <c r="BC481" i="3"/>
  <c r="BD481" i="3"/>
  <c r="BE481" i="3"/>
  <c r="BF481" i="3"/>
  <c r="BG481" i="3"/>
  <c r="BH481" i="3"/>
  <c r="BI481" i="3"/>
  <c r="BJ481" i="3"/>
  <c r="BN481" i="3"/>
  <c r="M482" i="3"/>
  <c r="N482" i="3"/>
  <c r="O482" i="3"/>
  <c r="P482" i="3"/>
  <c r="BN482" i="3" s="1"/>
  <c r="Q482" i="3"/>
  <c r="R482" i="3"/>
  <c r="S482" i="3"/>
  <c r="BM482" i="3" s="1"/>
  <c r="T482" i="3"/>
  <c r="BJ482" i="3" s="1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Z482" i="3"/>
  <c r="BA482" i="3"/>
  <c r="BB482" i="3"/>
  <c r="BC482" i="3"/>
  <c r="BD482" i="3"/>
  <c r="BE482" i="3"/>
  <c r="BF482" i="3"/>
  <c r="BG482" i="3"/>
  <c r="BH482" i="3"/>
  <c r="BI482" i="3"/>
  <c r="BL482" i="3"/>
  <c r="M483" i="3"/>
  <c r="BK483" i="3" s="1"/>
  <c r="N483" i="3"/>
  <c r="O483" i="3"/>
  <c r="P483" i="3"/>
  <c r="Q483" i="3"/>
  <c r="R483" i="3"/>
  <c r="BL483" i="3" s="1"/>
  <c r="S483" i="3"/>
  <c r="T483" i="3"/>
  <c r="BM483" i="3" s="1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AZ483" i="3"/>
  <c r="BA483" i="3"/>
  <c r="BB483" i="3"/>
  <c r="BC483" i="3"/>
  <c r="BD483" i="3"/>
  <c r="BE483" i="3"/>
  <c r="BF483" i="3"/>
  <c r="BG483" i="3"/>
  <c r="BH483" i="3"/>
  <c r="BI483" i="3"/>
  <c r="BJ483" i="3"/>
  <c r="BN483" i="3"/>
  <c r="M484" i="3"/>
  <c r="N484" i="3"/>
  <c r="O484" i="3"/>
  <c r="P484" i="3"/>
  <c r="BN484" i="3" s="1"/>
  <c r="Q484" i="3"/>
  <c r="R484" i="3"/>
  <c r="S484" i="3"/>
  <c r="BM484" i="3" s="1"/>
  <c r="T484" i="3"/>
  <c r="BJ484" i="3" s="1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Z484" i="3"/>
  <c r="BA484" i="3"/>
  <c r="BB484" i="3"/>
  <c r="BC484" i="3"/>
  <c r="BD484" i="3"/>
  <c r="BE484" i="3"/>
  <c r="BF484" i="3"/>
  <c r="BG484" i="3"/>
  <c r="BH484" i="3"/>
  <c r="BI484" i="3"/>
  <c r="BL484" i="3"/>
  <c r="M485" i="3"/>
  <c r="BK485" i="3" s="1"/>
  <c r="N485" i="3"/>
  <c r="O485" i="3"/>
  <c r="P485" i="3"/>
  <c r="Q485" i="3"/>
  <c r="R485" i="3"/>
  <c r="BL485" i="3" s="1"/>
  <c r="S485" i="3"/>
  <c r="T485" i="3"/>
  <c r="U485" i="3"/>
  <c r="V485" i="3"/>
  <c r="BM485" i="3" s="1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Z485" i="3"/>
  <c r="BA485" i="3"/>
  <c r="BB485" i="3"/>
  <c r="BC485" i="3"/>
  <c r="BD485" i="3"/>
  <c r="BE485" i="3"/>
  <c r="BF485" i="3"/>
  <c r="BG485" i="3"/>
  <c r="BH485" i="3"/>
  <c r="BI485" i="3"/>
  <c r="BJ485" i="3"/>
  <c r="BN485" i="3"/>
  <c r="M486" i="3"/>
  <c r="N486" i="3"/>
  <c r="O486" i="3"/>
  <c r="P486" i="3"/>
  <c r="BN486" i="3" s="1"/>
  <c r="Q486" i="3"/>
  <c r="R486" i="3"/>
  <c r="S486" i="3"/>
  <c r="BM486" i="3" s="1"/>
  <c r="T486" i="3"/>
  <c r="BJ486" i="3" s="1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AY486" i="3"/>
  <c r="AZ486" i="3"/>
  <c r="BA486" i="3"/>
  <c r="BB486" i="3"/>
  <c r="BC486" i="3"/>
  <c r="BD486" i="3"/>
  <c r="BE486" i="3"/>
  <c r="BF486" i="3"/>
  <c r="BG486" i="3"/>
  <c r="BH486" i="3"/>
  <c r="BI486" i="3"/>
  <c r="BL486" i="3"/>
  <c r="M487" i="3"/>
  <c r="N487" i="3"/>
  <c r="O487" i="3"/>
  <c r="P487" i="3"/>
  <c r="Q487" i="3"/>
  <c r="R487" i="3"/>
  <c r="BL487" i="3" s="1"/>
  <c r="S487" i="3"/>
  <c r="T487" i="3"/>
  <c r="BM487" i="3" s="1"/>
  <c r="U487" i="3"/>
  <c r="V487" i="3"/>
  <c r="BK487" i="3" s="1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Z487" i="3"/>
  <c r="BA487" i="3"/>
  <c r="BB487" i="3"/>
  <c r="BC487" i="3"/>
  <c r="BD487" i="3"/>
  <c r="BE487" i="3"/>
  <c r="BF487" i="3"/>
  <c r="BG487" i="3"/>
  <c r="BH487" i="3"/>
  <c r="BI487" i="3"/>
  <c r="BJ487" i="3"/>
  <c r="BN487" i="3"/>
  <c r="M488" i="3"/>
  <c r="BN488" i="3" s="1"/>
  <c r="N488" i="3"/>
  <c r="O488" i="3"/>
  <c r="P488" i="3"/>
  <c r="Q488" i="3"/>
  <c r="BJ488" i="3" s="1"/>
  <c r="R488" i="3"/>
  <c r="S488" i="3"/>
  <c r="T488" i="3"/>
  <c r="BM488" i="3" s="1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AY488" i="3"/>
  <c r="AZ488" i="3"/>
  <c r="BA488" i="3"/>
  <c r="BB488" i="3"/>
  <c r="BC488" i="3"/>
  <c r="BD488" i="3"/>
  <c r="BE488" i="3"/>
  <c r="BF488" i="3"/>
  <c r="BG488" i="3"/>
  <c r="BH488" i="3"/>
  <c r="BI488" i="3"/>
  <c r="BL488" i="3"/>
  <c r="M489" i="3"/>
  <c r="N489" i="3"/>
  <c r="O489" i="3"/>
  <c r="BL489" i="3" s="1"/>
  <c r="P489" i="3"/>
  <c r="Q489" i="3"/>
  <c r="R489" i="3"/>
  <c r="S489" i="3"/>
  <c r="BM489" i="3" s="1"/>
  <c r="T489" i="3"/>
  <c r="U489" i="3"/>
  <c r="V489" i="3"/>
  <c r="BK489" i="3" s="1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AY489" i="3"/>
  <c r="AZ489" i="3"/>
  <c r="BA489" i="3"/>
  <c r="BB489" i="3"/>
  <c r="BC489" i="3"/>
  <c r="BD489" i="3"/>
  <c r="BE489" i="3"/>
  <c r="BF489" i="3"/>
  <c r="BG489" i="3"/>
  <c r="BH489" i="3"/>
  <c r="BI489" i="3"/>
  <c r="BJ489" i="3"/>
  <c r="BN489" i="3"/>
  <c r="M490" i="3"/>
  <c r="BN490" i="3" s="1"/>
  <c r="N490" i="3"/>
  <c r="O490" i="3"/>
  <c r="P490" i="3"/>
  <c r="Q490" i="3"/>
  <c r="BJ490" i="3" s="1"/>
  <c r="R490" i="3"/>
  <c r="S490" i="3"/>
  <c r="T490" i="3"/>
  <c r="BM490" i="3" s="1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AY490" i="3"/>
  <c r="AZ490" i="3"/>
  <c r="BA490" i="3"/>
  <c r="BB490" i="3"/>
  <c r="BC490" i="3"/>
  <c r="BD490" i="3"/>
  <c r="BE490" i="3"/>
  <c r="BF490" i="3"/>
  <c r="BG490" i="3"/>
  <c r="BH490" i="3"/>
  <c r="BI490" i="3"/>
  <c r="BL490" i="3"/>
  <c r="M491" i="3"/>
  <c r="N491" i="3"/>
  <c r="O491" i="3"/>
  <c r="BL491" i="3" s="1"/>
  <c r="P491" i="3"/>
  <c r="Q491" i="3"/>
  <c r="R491" i="3"/>
  <c r="S491" i="3"/>
  <c r="BM491" i="3" s="1"/>
  <c r="T491" i="3"/>
  <c r="U491" i="3"/>
  <c r="V491" i="3"/>
  <c r="BK491" i="3" s="1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Z491" i="3"/>
  <c r="BA491" i="3"/>
  <c r="BB491" i="3"/>
  <c r="BC491" i="3"/>
  <c r="BD491" i="3"/>
  <c r="BE491" i="3"/>
  <c r="BF491" i="3"/>
  <c r="BG491" i="3"/>
  <c r="BH491" i="3"/>
  <c r="BI491" i="3"/>
  <c r="BJ491" i="3"/>
  <c r="BN491" i="3"/>
  <c r="M492" i="3"/>
  <c r="BN492" i="3" s="1"/>
  <c r="N492" i="3"/>
  <c r="O492" i="3"/>
  <c r="P492" i="3"/>
  <c r="BK492" i="3" s="1"/>
  <c r="Q492" i="3"/>
  <c r="BJ492" i="3" s="1"/>
  <c r="R492" i="3"/>
  <c r="S492" i="3"/>
  <c r="T492" i="3"/>
  <c r="BM492" i="3" s="1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AY492" i="3"/>
  <c r="AZ492" i="3"/>
  <c r="BA492" i="3"/>
  <c r="BB492" i="3"/>
  <c r="BC492" i="3"/>
  <c r="BD492" i="3"/>
  <c r="BE492" i="3"/>
  <c r="BF492" i="3"/>
  <c r="BG492" i="3"/>
  <c r="BH492" i="3"/>
  <c r="BI492" i="3"/>
  <c r="BL492" i="3"/>
  <c r="M493" i="3"/>
  <c r="N493" i="3"/>
  <c r="O493" i="3"/>
  <c r="BL493" i="3" s="1"/>
  <c r="P493" i="3"/>
  <c r="Q493" i="3"/>
  <c r="R493" i="3"/>
  <c r="S493" i="3"/>
  <c r="T493" i="3"/>
  <c r="U493" i="3"/>
  <c r="V493" i="3"/>
  <c r="BM493" i="3" s="1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W493" i="3"/>
  <c r="AX493" i="3"/>
  <c r="AY493" i="3"/>
  <c r="AZ493" i="3"/>
  <c r="BA493" i="3"/>
  <c r="BB493" i="3"/>
  <c r="BC493" i="3"/>
  <c r="BD493" i="3"/>
  <c r="BE493" i="3"/>
  <c r="BF493" i="3"/>
  <c r="BG493" i="3"/>
  <c r="BH493" i="3"/>
  <c r="BI493" i="3"/>
  <c r="BJ493" i="3"/>
  <c r="BN493" i="3"/>
  <c r="M494" i="3"/>
  <c r="BN494" i="3" s="1"/>
  <c r="N494" i="3"/>
  <c r="O494" i="3"/>
  <c r="P494" i="3"/>
  <c r="BK494" i="3" s="1"/>
  <c r="Q494" i="3"/>
  <c r="BJ494" i="3" s="1"/>
  <c r="R494" i="3"/>
  <c r="S494" i="3"/>
  <c r="T494" i="3"/>
  <c r="BM494" i="3" s="1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AQ494" i="3"/>
  <c r="AR494" i="3"/>
  <c r="AS494" i="3"/>
  <c r="AT494" i="3"/>
  <c r="AU494" i="3"/>
  <c r="AV494" i="3"/>
  <c r="AW494" i="3"/>
  <c r="AX494" i="3"/>
  <c r="AY494" i="3"/>
  <c r="AZ494" i="3"/>
  <c r="BA494" i="3"/>
  <c r="BB494" i="3"/>
  <c r="BC494" i="3"/>
  <c r="BD494" i="3"/>
  <c r="BE494" i="3"/>
  <c r="BF494" i="3"/>
  <c r="BG494" i="3"/>
  <c r="BH494" i="3"/>
  <c r="BI494" i="3"/>
  <c r="BL494" i="3"/>
  <c r="M495" i="3"/>
  <c r="N495" i="3"/>
  <c r="O495" i="3"/>
  <c r="BL495" i="3" s="1"/>
  <c r="P495" i="3"/>
  <c r="Q495" i="3"/>
  <c r="R495" i="3"/>
  <c r="S495" i="3"/>
  <c r="T495" i="3"/>
  <c r="U495" i="3"/>
  <c r="V495" i="3"/>
  <c r="BM495" i="3" s="1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W495" i="3"/>
  <c r="AX495" i="3"/>
  <c r="AY495" i="3"/>
  <c r="AZ495" i="3"/>
  <c r="BA495" i="3"/>
  <c r="BB495" i="3"/>
  <c r="BC495" i="3"/>
  <c r="BD495" i="3"/>
  <c r="BE495" i="3"/>
  <c r="BF495" i="3"/>
  <c r="BG495" i="3"/>
  <c r="BH495" i="3"/>
  <c r="BI495" i="3"/>
  <c r="BJ495" i="3"/>
  <c r="BN495" i="3"/>
  <c r="M496" i="3"/>
  <c r="BN496" i="3" s="1"/>
  <c r="N496" i="3"/>
  <c r="O496" i="3"/>
  <c r="P496" i="3"/>
  <c r="BK496" i="3" s="1"/>
  <c r="Q496" i="3"/>
  <c r="BJ496" i="3" s="1"/>
  <c r="R496" i="3"/>
  <c r="S496" i="3"/>
  <c r="T496" i="3"/>
  <c r="BM496" i="3" s="1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W496" i="3"/>
  <c r="AX496" i="3"/>
  <c r="AY496" i="3"/>
  <c r="AZ496" i="3"/>
  <c r="BA496" i="3"/>
  <c r="BB496" i="3"/>
  <c r="BC496" i="3"/>
  <c r="BD496" i="3"/>
  <c r="BE496" i="3"/>
  <c r="BF496" i="3"/>
  <c r="BG496" i="3"/>
  <c r="BH496" i="3"/>
  <c r="BI496" i="3"/>
  <c r="BL496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W497" i="3"/>
  <c r="AX497" i="3"/>
  <c r="AY497" i="3"/>
  <c r="AZ497" i="3"/>
  <c r="BA497" i="3"/>
  <c r="BB497" i="3"/>
  <c r="BC497" i="3"/>
  <c r="BD497" i="3"/>
  <c r="BE497" i="3"/>
  <c r="BF497" i="3"/>
  <c r="BG497" i="3"/>
  <c r="BH497" i="3"/>
  <c r="BI497" i="3"/>
  <c r="BJ497" i="3"/>
  <c r="BN497" i="3"/>
  <c r="M498" i="3"/>
  <c r="BN498" i="3" s="1"/>
  <c r="N498" i="3"/>
  <c r="O498" i="3"/>
  <c r="P498" i="3"/>
  <c r="BK498" i="3" s="1"/>
  <c r="Q498" i="3"/>
  <c r="BJ498" i="3" s="1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BL498" i="3" s="1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W498" i="3"/>
  <c r="AX498" i="3"/>
  <c r="AY498" i="3"/>
  <c r="AZ498" i="3"/>
  <c r="BA498" i="3"/>
  <c r="BB498" i="3"/>
  <c r="BC498" i="3"/>
  <c r="BD498" i="3"/>
  <c r="BE498" i="3"/>
  <c r="BF498" i="3"/>
  <c r="BG498" i="3"/>
  <c r="BH498" i="3"/>
  <c r="BI498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W499" i="3"/>
  <c r="AX499" i="3"/>
  <c r="AY499" i="3"/>
  <c r="AZ499" i="3"/>
  <c r="BA499" i="3"/>
  <c r="BB499" i="3"/>
  <c r="BC499" i="3"/>
  <c r="BD499" i="3"/>
  <c r="BE499" i="3"/>
  <c r="BF499" i="3"/>
  <c r="BG499" i="3"/>
  <c r="BH499" i="3"/>
  <c r="BI499" i="3"/>
  <c r="BJ499" i="3"/>
  <c r="BN499" i="3"/>
  <c r="M500" i="3"/>
  <c r="N500" i="3"/>
  <c r="O500" i="3"/>
  <c r="P500" i="3"/>
  <c r="BK500" i="3" s="1"/>
  <c r="Q500" i="3"/>
  <c r="R500" i="3"/>
  <c r="S500" i="3"/>
  <c r="T500" i="3"/>
  <c r="U500" i="3"/>
  <c r="V500" i="3"/>
  <c r="W500" i="3"/>
  <c r="X500" i="3"/>
  <c r="Y500" i="3"/>
  <c r="Z500" i="3"/>
  <c r="AA500" i="3"/>
  <c r="AB500" i="3"/>
  <c r="BL500" i="3" s="1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AY500" i="3"/>
  <c r="AZ500" i="3"/>
  <c r="BA500" i="3"/>
  <c r="BB500" i="3"/>
  <c r="BC500" i="3"/>
  <c r="BD500" i="3"/>
  <c r="BE500" i="3"/>
  <c r="BF500" i="3"/>
  <c r="BG500" i="3"/>
  <c r="BH500" i="3"/>
  <c r="BI500" i="3"/>
  <c r="M501" i="3"/>
  <c r="N501" i="3"/>
  <c r="BN501" i="3" s="1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W501" i="3"/>
  <c r="AX501" i="3"/>
  <c r="AY501" i="3"/>
  <c r="AZ501" i="3"/>
  <c r="BA501" i="3"/>
  <c r="BB501" i="3"/>
  <c r="BC501" i="3"/>
  <c r="BD501" i="3"/>
  <c r="BE501" i="3"/>
  <c r="BF501" i="3"/>
  <c r="BG501" i="3"/>
  <c r="BH501" i="3"/>
  <c r="BI501" i="3"/>
  <c r="BJ501" i="3"/>
  <c r="M502" i="3"/>
  <c r="N502" i="3"/>
  <c r="O502" i="3"/>
  <c r="P502" i="3"/>
  <c r="BK502" i="3" s="1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W502" i="3"/>
  <c r="AX502" i="3"/>
  <c r="AY502" i="3"/>
  <c r="AZ502" i="3"/>
  <c r="BA502" i="3"/>
  <c r="BB502" i="3"/>
  <c r="BC502" i="3"/>
  <c r="BD502" i="3"/>
  <c r="BE502" i="3"/>
  <c r="BF502" i="3"/>
  <c r="BG502" i="3"/>
  <c r="BH502" i="3"/>
  <c r="BI502" i="3"/>
  <c r="BL502" i="3"/>
  <c r="M503" i="3"/>
  <c r="N503" i="3"/>
  <c r="O503" i="3"/>
  <c r="P503" i="3"/>
  <c r="Q503" i="3"/>
  <c r="R503" i="3"/>
  <c r="S503" i="3"/>
  <c r="T503" i="3"/>
  <c r="U503" i="3"/>
  <c r="BM503" i="3" s="1"/>
  <c r="V503" i="3"/>
  <c r="BK503" i="3" s="1"/>
  <c r="W503" i="3"/>
  <c r="X503" i="3"/>
  <c r="Y503" i="3"/>
  <c r="BJ503" i="3" s="1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W503" i="3"/>
  <c r="AX503" i="3"/>
  <c r="AY503" i="3"/>
  <c r="AZ503" i="3"/>
  <c r="BA503" i="3"/>
  <c r="BB503" i="3"/>
  <c r="BC503" i="3"/>
  <c r="BD503" i="3"/>
  <c r="BE503" i="3"/>
  <c r="BF503" i="3"/>
  <c r="BG503" i="3"/>
  <c r="BH503" i="3"/>
  <c r="BI503" i="3"/>
  <c r="BN503" i="3"/>
  <c r="M504" i="3"/>
  <c r="BK504" i="3" s="1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BL504" i="3" s="1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W504" i="3"/>
  <c r="AX504" i="3"/>
  <c r="AY504" i="3"/>
  <c r="AZ504" i="3"/>
  <c r="BA504" i="3"/>
  <c r="BB504" i="3"/>
  <c r="BC504" i="3"/>
  <c r="BD504" i="3"/>
  <c r="BE504" i="3"/>
  <c r="BF504" i="3"/>
  <c r="BG504" i="3"/>
  <c r="BH504" i="3"/>
  <c r="BM504" i="3" s="1"/>
  <c r="BI504" i="3"/>
  <c r="M505" i="3"/>
  <c r="BN505" i="3" s="1"/>
  <c r="N505" i="3"/>
  <c r="O505" i="3"/>
  <c r="P505" i="3"/>
  <c r="BK505" i="3" s="1"/>
  <c r="Q505" i="3"/>
  <c r="BJ505" i="3" s="1"/>
  <c r="R505" i="3"/>
  <c r="S505" i="3"/>
  <c r="T505" i="3"/>
  <c r="BM505" i="3" s="1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W505" i="3"/>
  <c r="AX505" i="3"/>
  <c r="AY505" i="3"/>
  <c r="AZ505" i="3"/>
  <c r="BA505" i="3"/>
  <c r="BB505" i="3"/>
  <c r="BC505" i="3"/>
  <c r="BD505" i="3"/>
  <c r="BE505" i="3"/>
  <c r="BF505" i="3"/>
  <c r="BG505" i="3"/>
  <c r="BH505" i="3"/>
  <c r="BI505" i="3"/>
  <c r="BL505" i="3"/>
  <c r="M506" i="3"/>
  <c r="N506" i="3"/>
  <c r="O506" i="3"/>
  <c r="BL506" i="3" s="1"/>
  <c r="P506" i="3"/>
  <c r="Q506" i="3"/>
  <c r="R506" i="3"/>
  <c r="S506" i="3"/>
  <c r="BM506" i="3" s="1"/>
  <c r="T506" i="3"/>
  <c r="U506" i="3"/>
  <c r="V506" i="3"/>
  <c r="BK506" i="3" s="1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W506" i="3"/>
  <c r="AX506" i="3"/>
  <c r="AY506" i="3"/>
  <c r="AZ506" i="3"/>
  <c r="BA506" i="3"/>
  <c r="BB506" i="3"/>
  <c r="BC506" i="3"/>
  <c r="BD506" i="3"/>
  <c r="BE506" i="3"/>
  <c r="BF506" i="3"/>
  <c r="BG506" i="3"/>
  <c r="BH506" i="3"/>
  <c r="BI506" i="3"/>
  <c r="BJ506" i="3"/>
  <c r="BN506" i="3"/>
  <c r="E339" i="3"/>
  <c r="F339" i="3"/>
  <c r="G339" i="3"/>
  <c r="H339" i="3"/>
  <c r="I339" i="3"/>
  <c r="J339" i="3"/>
  <c r="K339" i="3"/>
  <c r="L339" i="3"/>
  <c r="E340" i="3"/>
  <c r="F340" i="3"/>
  <c r="G340" i="3"/>
  <c r="H340" i="3"/>
  <c r="I340" i="3"/>
  <c r="J340" i="3"/>
  <c r="K340" i="3"/>
  <c r="L340" i="3"/>
  <c r="E341" i="3"/>
  <c r="K341" i="3" s="1"/>
  <c r="F341" i="3"/>
  <c r="G341" i="3"/>
  <c r="H341" i="3"/>
  <c r="L341" i="3" s="1"/>
  <c r="I341" i="3"/>
  <c r="J341" i="3"/>
  <c r="E342" i="3"/>
  <c r="K342" i="3" s="1"/>
  <c r="F342" i="3"/>
  <c r="G342" i="3"/>
  <c r="H342" i="3"/>
  <c r="L342" i="3" s="1"/>
  <c r="I342" i="3"/>
  <c r="J342" i="3"/>
  <c r="E343" i="3"/>
  <c r="K343" i="3" s="1"/>
  <c r="F343" i="3"/>
  <c r="G343" i="3"/>
  <c r="H343" i="3"/>
  <c r="L343" i="3" s="1"/>
  <c r="I343" i="3"/>
  <c r="J343" i="3"/>
  <c r="E344" i="3"/>
  <c r="K344" i="3" s="1"/>
  <c r="F344" i="3"/>
  <c r="G344" i="3"/>
  <c r="H344" i="3"/>
  <c r="I344" i="3"/>
  <c r="J344" i="3"/>
  <c r="L344" i="3"/>
  <c r="E345" i="3"/>
  <c r="K345" i="3" s="1"/>
  <c r="F345" i="3"/>
  <c r="G345" i="3"/>
  <c r="H345" i="3"/>
  <c r="L345" i="3" s="1"/>
  <c r="I345" i="3"/>
  <c r="J345" i="3"/>
  <c r="E346" i="3"/>
  <c r="K346" i="3" s="1"/>
  <c r="F346" i="3"/>
  <c r="G346" i="3"/>
  <c r="H346" i="3"/>
  <c r="L346" i="3" s="1"/>
  <c r="I346" i="3"/>
  <c r="J346" i="3"/>
  <c r="E347" i="3"/>
  <c r="K347" i="3" s="1"/>
  <c r="F347" i="3"/>
  <c r="G347" i="3"/>
  <c r="H347" i="3"/>
  <c r="L347" i="3" s="1"/>
  <c r="I347" i="3"/>
  <c r="J347" i="3"/>
  <c r="E348" i="3"/>
  <c r="K348" i="3" s="1"/>
  <c r="F348" i="3"/>
  <c r="G348" i="3"/>
  <c r="H348" i="3"/>
  <c r="I348" i="3"/>
  <c r="J348" i="3"/>
  <c r="L348" i="3"/>
  <c r="E349" i="3"/>
  <c r="K349" i="3" s="1"/>
  <c r="F349" i="3"/>
  <c r="G349" i="3"/>
  <c r="H349" i="3"/>
  <c r="L349" i="3" s="1"/>
  <c r="I349" i="3"/>
  <c r="J349" i="3"/>
  <c r="E350" i="3"/>
  <c r="K350" i="3" s="1"/>
  <c r="F350" i="3"/>
  <c r="G350" i="3"/>
  <c r="H350" i="3"/>
  <c r="L350" i="3" s="1"/>
  <c r="I350" i="3"/>
  <c r="J350" i="3"/>
  <c r="E351" i="3"/>
  <c r="K351" i="3" s="1"/>
  <c r="F351" i="3"/>
  <c r="G351" i="3"/>
  <c r="H351" i="3"/>
  <c r="L351" i="3" s="1"/>
  <c r="I351" i="3"/>
  <c r="J351" i="3"/>
  <c r="E352" i="3"/>
  <c r="K352" i="3" s="1"/>
  <c r="F352" i="3"/>
  <c r="G352" i="3"/>
  <c r="H352" i="3"/>
  <c r="I352" i="3"/>
  <c r="J352" i="3"/>
  <c r="L352" i="3"/>
  <c r="E353" i="3"/>
  <c r="K353" i="3" s="1"/>
  <c r="F353" i="3"/>
  <c r="G353" i="3"/>
  <c r="H353" i="3"/>
  <c r="L353" i="3" s="1"/>
  <c r="I353" i="3"/>
  <c r="J353" i="3"/>
  <c r="E354" i="3"/>
  <c r="K354" i="3" s="1"/>
  <c r="F354" i="3"/>
  <c r="G354" i="3"/>
  <c r="H354" i="3"/>
  <c r="L354" i="3" s="1"/>
  <c r="I354" i="3"/>
  <c r="J354" i="3"/>
  <c r="E355" i="3"/>
  <c r="K355" i="3" s="1"/>
  <c r="F355" i="3"/>
  <c r="G355" i="3"/>
  <c r="H355" i="3"/>
  <c r="L355" i="3" s="1"/>
  <c r="I355" i="3"/>
  <c r="J355" i="3"/>
  <c r="E356" i="3"/>
  <c r="K356" i="3" s="1"/>
  <c r="F356" i="3"/>
  <c r="G356" i="3"/>
  <c r="H356" i="3"/>
  <c r="I356" i="3"/>
  <c r="J356" i="3"/>
  <c r="L356" i="3"/>
  <c r="E357" i="3"/>
  <c r="K357" i="3" s="1"/>
  <c r="F357" i="3"/>
  <c r="G357" i="3"/>
  <c r="H357" i="3"/>
  <c r="L357" i="3" s="1"/>
  <c r="I357" i="3"/>
  <c r="J357" i="3"/>
  <c r="E358" i="3"/>
  <c r="K358" i="3" s="1"/>
  <c r="F358" i="3"/>
  <c r="G358" i="3"/>
  <c r="H358" i="3"/>
  <c r="L358" i="3" s="1"/>
  <c r="I358" i="3"/>
  <c r="J358" i="3"/>
  <c r="E359" i="3"/>
  <c r="K359" i="3" s="1"/>
  <c r="F359" i="3"/>
  <c r="G359" i="3"/>
  <c r="H359" i="3"/>
  <c r="I359" i="3"/>
  <c r="J359" i="3"/>
  <c r="L359" i="3"/>
  <c r="E360" i="3"/>
  <c r="K360" i="3" s="1"/>
  <c r="F360" i="3"/>
  <c r="G360" i="3"/>
  <c r="H360" i="3"/>
  <c r="I360" i="3"/>
  <c r="J360" i="3"/>
  <c r="L360" i="3"/>
  <c r="E361" i="3"/>
  <c r="K361" i="3" s="1"/>
  <c r="F361" i="3"/>
  <c r="G361" i="3"/>
  <c r="H361" i="3"/>
  <c r="L361" i="3" s="1"/>
  <c r="I361" i="3"/>
  <c r="J361" i="3"/>
  <c r="E362" i="3"/>
  <c r="K362" i="3" s="1"/>
  <c r="F362" i="3"/>
  <c r="G362" i="3"/>
  <c r="H362" i="3"/>
  <c r="L362" i="3" s="1"/>
  <c r="I362" i="3"/>
  <c r="J362" i="3"/>
  <c r="E363" i="3"/>
  <c r="K363" i="3" s="1"/>
  <c r="F363" i="3"/>
  <c r="G363" i="3"/>
  <c r="H363" i="3"/>
  <c r="I363" i="3"/>
  <c r="J363" i="3"/>
  <c r="L363" i="3"/>
  <c r="E364" i="3"/>
  <c r="K364" i="3" s="1"/>
  <c r="F364" i="3"/>
  <c r="G364" i="3"/>
  <c r="H364" i="3"/>
  <c r="I364" i="3"/>
  <c r="J364" i="3"/>
  <c r="L364" i="3"/>
  <c r="E365" i="3"/>
  <c r="K365" i="3" s="1"/>
  <c r="F365" i="3"/>
  <c r="G365" i="3"/>
  <c r="H365" i="3"/>
  <c r="L365" i="3" s="1"/>
  <c r="I365" i="3"/>
  <c r="J365" i="3"/>
  <c r="E366" i="3"/>
  <c r="K366" i="3" s="1"/>
  <c r="F366" i="3"/>
  <c r="G366" i="3"/>
  <c r="H366" i="3"/>
  <c r="L366" i="3" s="1"/>
  <c r="I366" i="3"/>
  <c r="J366" i="3"/>
  <c r="E367" i="3"/>
  <c r="K367" i="3" s="1"/>
  <c r="F367" i="3"/>
  <c r="G367" i="3"/>
  <c r="H367" i="3"/>
  <c r="I367" i="3"/>
  <c r="J367" i="3"/>
  <c r="L367" i="3"/>
  <c r="E368" i="3"/>
  <c r="K368" i="3" s="1"/>
  <c r="F368" i="3"/>
  <c r="G368" i="3"/>
  <c r="H368" i="3"/>
  <c r="I368" i="3"/>
  <c r="J368" i="3"/>
  <c r="L368" i="3"/>
  <c r="E369" i="3"/>
  <c r="K369" i="3" s="1"/>
  <c r="F369" i="3"/>
  <c r="G369" i="3"/>
  <c r="H369" i="3"/>
  <c r="L369" i="3" s="1"/>
  <c r="I369" i="3"/>
  <c r="J369" i="3"/>
  <c r="E370" i="3"/>
  <c r="K370" i="3" s="1"/>
  <c r="F370" i="3"/>
  <c r="G370" i="3"/>
  <c r="H370" i="3"/>
  <c r="L370" i="3" s="1"/>
  <c r="I370" i="3"/>
  <c r="J370" i="3"/>
  <c r="E371" i="3"/>
  <c r="K371" i="3" s="1"/>
  <c r="F371" i="3"/>
  <c r="G371" i="3"/>
  <c r="H371" i="3"/>
  <c r="I371" i="3"/>
  <c r="J371" i="3"/>
  <c r="L371" i="3"/>
  <c r="E372" i="3"/>
  <c r="K372" i="3" s="1"/>
  <c r="F372" i="3"/>
  <c r="G372" i="3"/>
  <c r="H372" i="3"/>
  <c r="I372" i="3"/>
  <c r="J372" i="3"/>
  <c r="L372" i="3"/>
  <c r="E373" i="3"/>
  <c r="K373" i="3" s="1"/>
  <c r="F373" i="3"/>
  <c r="G373" i="3"/>
  <c r="H373" i="3"/>
  <c r="L373" i="3" s="1"/>
  <c r="I373" i="3"/>
  <c r="J373" i="3"/>
  <c r="E374" i="3"/>
  <c r="K374" i="3" s="1"/>
  <c r="F374" i="3"/>
  <c r="G374" i="3"/>
  <c r="H374" i="3"/>
  <c r="L374" i="3" s="1"/>
  <c r="I374" i="3"/>
  <c r="J374" i="3"/>
  <c r="E375" i="3"/>
  <c r="K375" i="3" s="1"/>
  <c r="F375" i="3"/>
  <c r="G375" i="3"/>
  <c r="H375" i="3"/>
  <c r="I375" i="3"/>
  <c r="J375" i="3"/>
  <c r="L375" i="3"/>
  <c r="E376" i="3"/>
  <c r="K376" i="3" s="1"/>
  <c r="F376" i="3"/>
  <c r="G376" i="3"/>
  <c r="H376" i="3"/>
  <c r="I376" i="3"/>
  <c r="J376" i="3"/>
  <c r="L376" i="3"/>
  <c r="E377" i="3"/>
  <c r="K377" i="3" s="1"/>
  <c r="F377" i="3"/>
  <c r="G377" i="3"/>
  <c r="H377" i="3"/>
  <c r="L377" i="3" s="1"/>
  <c r="I377" i="3"/>
  <c r="J377" i="3"/>
  <c r="E378" i="3"/>
  <c r="K378" i="3" s="1"/>
  <c r="F378" i="3"/>
  <c r="G378" i="3"/>
  <c r="H378" i="3"/>
  <c r="L378" i="3" s="1"/>
  <c r="I378" i="3"/>
  <c r="J378" i="3"/>
  <c r="E379" i="3"/>
  <c r="K379" i="3" s="1"/>
  <c r="F379" i="3"/>
  <c r="G379" i="3"/>
  <c r="H379" i="3"/>
  <c r="I379" i="3"/>
  <c r="J379" i="3"/>
  <c r="L379" i="3"/>
  <c r="E380" i="3"/>
  <c r="K380" i="3" s="1"/>
  <c r="F380" i="3"/>
  <c r="G380" i="3"/>
  <c r="H380" i="3"/>
  <c r="I380" i="3"/>
  <c r="J380" i="3"/>
  <c r="L380" i="3"/>
  <c r="E381" i="3"/>
  <c r="K381" i="3" s="1"/>
  <c r="F381" i="3"/>
  <c r="G381" i="3"/>
  <c r="H381" i="3"/>
  <c r="L381" i="3" s="1"/>
  <c r="I381" i="3"/>
  <c r="J381" i="3"/>
  <c r="E382" i="3"/>
  <c r="K382" i="3" s="1"/>
  <c r="F382" i="3"/>
  <c r="G382" i="3"/>
  <c r="H382" i="3"/>
  <c r="L382" i="3" s="1"/>
  <c r="I382" i="3"/>
  <c r="J382" i="3"/>
  <c r="E383" i="3"/>
  <c r="K383" i="3" s="1"/>
  <c r="F383" i="3"/>
  <c r="G383" i="3"/>
  <c r="H383" i="3"/>
  <c r="I383" i="3"/>
  <c r="J383" i="3"/>
  <c r="L383" i="3"/>
  <c r="E384" i="3"/>
  <c r="K384" i="3" s="1"/>
  <c r="F384" i="3"/>
  <c r="G384" i="3"/>
  <c r="H384" i="3"/>
  <c r="I384" i="3"/>
  <c r="J384" i="3"/>
  <c r="L384" i="3"/>
  <c r="E385" i="3"/>
  <c r="K385" i="3" s="1"/>
  <c r="F385" i="3"/>
  <c r="G385" i="3"/>
  <c r="H385" i="3"/>
  <c r="L385" i="3" s="1"/>
  <c r="I385" i="3"/>
  <c r="J385" i="3"/>
  <c r="E386" i="3"/>
  <c r="K386" i="3" s="1"/>
  <c r="F386" i="3"/>
  <c r="G386" i="3"/>
  <c r="H386" i="3"/>
  <c r="L386" i="3" s="1"/>
  <c r="I386" i="3"/>
  <c r="J386" i="3"/>
  <c r="E387" i="3"/>
  <c r="K387" i="3" s="1"/>
  <c r="F387" i="3"/>
  <c r="G387" i="3"/>
  <c r="H387" i="3"/>
  <c r="I387" i="3"/>
  <c r="J387" i="3"/>
  <c r="L387" i="3"/>
  <c r="E388" i="3"/>
  <c r="K388" i="3" s="1"/>
  <c r="F388" i="3"/>
  <c r="G388" i="3"/>
  <c r="H388" i="3"/>
  <c r="I388" i="3"/>
  <c r="J388" i="3"/>
  <c r="L388" i="3"/>
  <c r="E389" i="3"/>
  <c r="K389" i="3" s="1"/>
  <c r="F389" i="3"/>
  <c r="G389" i="3"/>
  <c r="H389" i="3"/>
  <c r="L389" i="3" s="1"/>
  <c r="I389" i="3"/>
  <c r="J389" i="3"/>
  <c r="E390" i="3"/>
  <c r="K390" i="3" s="1"/>
  <c r="F390" i="3"/>
  <c r="G390" i="3"/>
  <c r="H390" i="3"/>
  <c r="L390" i="3" s="1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L392" i="3"/>
  <c r="E393" i="3"/>
  <c r="F393" i="3"/>
  <c r="G393" i="3"/>
  <c r="H393" i="3"/>
  <c r="L393" i="3" s="1"/>
  <c r="I393" i="3"/>
  <c r="J393" i="3"/>
  <c r="E394" i="3"/>
  <c r="K394" i="3" s="1"/>
  <c r="F394" i="3"/>
  <c r="G394" i="3"/>
  <c r="H394" i="3"/>
  <c r="I394" i="3"/>
  <c r="J394" i="3"/>
  <c r="E395" i="3"/>
  <c r="F395" i="3"/>
  <c r="G395" i="3"/>
  <c r="H395" i="3"/>
  <c r="I395" i="3"/>
  <c r="L395" i="3" s="1"/>
  <c r="J395" i="3"/>
  <c r="E396" i="3"/>
  <c r="F396" i="3"/>
  <c r="G396" i="3"/>
  <c r="H396" i="3"/>
  <c r="I396" i="3"/>
  <c r="J396" i="3"/>
  <c r="L396" i="3"/>
  <c r="E397" i="3"/>
  <c r="F397" i="3"/>
  <c r="G397" i="3"/>
  <c r="H397" i="3"/>
  <c r="L397" i="3" s="1"/>
  <c r="I397" i="3"/>
  <c r="J397" i="3"/>
  <c r="E398" i="3"/>
  <c r="K398" i="3" s="1"/>
  <c r="F398" i="3"/>
  <c r="G398" i="3"/>
  <c r="H398" i="3"/>
  <c r="L398" i="3" s="1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L400" i="3"/>
  <c r="E401" i="3"/>
  <c r="F401" i="3"/>
  <c r="G401" i="3"/>
  <c r="H401" i="3"/>
  <c r="L401" i="3" s="1"/>
  <c r="I401" i="3"/>
  <c r="J401" i="3"/>
  <c r="E402" i="3"/>
  <c r="K402" i="3" s="1"/>
  <c r="F402" i="3"/>
  <c r="G402" i="3"/>
  <c r="H402" i="3"/>
  <c r="I402" i="3"/>
  <c r="J402" i="3"/>
  <c r="E403" i="3"/>
  <c r="F403" i="3"/>
  <c r="G403" i="3"/>
  <c r="H403" i="3"/>
  <c r="I403" i="3"/>
  <c r="L403" i="3" s="1"/>
  <c r="J403" i="3"/>
  <c r="E404" i="3"/>
  <c r="F404" i="3"/>
  <c r="G404" i="3"/>
  <c r="H404" i="3"/>
  <c r="I404" i="3"/>
  <c r="J404" i="3"/>
  <c r="L404" i="3"/>
  <c r="E405" i="3"/>
  <c r="F405" i="3"/>
  <c r="G405" i="3"/>
  <c r="H405" i="3"/>
  <c r="L405" i="3" s="1"/>
  <c r="I405" i="3"/>
  <c r="J405" i="3"/>
  <c r="E406" i="3"/>
  <c r="K406" i="3" s="1"/>
  <c r="F406" i="3"/>
  <c r="G406" i="3"/>
  <c r="H406" i="3"/>
  <c r="L406" i="3" s="1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L408" i="3"/>
  <c r="E409" i="3"/>
  <c r="F409" i="3"/>
  <c r="G409" i="3"/>
  <c r="H409" i="3"/>
  <c r="L409" i="3" s="1"/>
  <c r="I409" i="3"/>
  <c r="J409" i="3"/>
  <c r="E410" i="3"/>
  <c r="K410" i="3" s="1"/>
  <c r="F410" i="3"/>
  <c r="G410" i="3"/>
  <c r="H410" i="3"/>
  <c r="I410" i="3"/>
  <c r="J410" i="3"/>
  <c r="E411" i="3"/>
  <c r="F411" i="3"/>
  <c r="G411" i="3"/>
  <c r="H411" i="3"/>
  <c r="I411" i="3"/>
  <c r="L411" i="3" s="1"/>
  <c r="J411" i="3"/>
  <c r="E412" i="3"/>
  <c r="F412" i="3"/>
  <c r="G412" i="3"/>
  <c r="H412" i="3"/>
  <c r="I412" i="3"/>
  <c r="J412" i="3"/>
  <c r="L412" i="3"/>
  <c r="E413" i="3"/>
  <c r="F413" i="3"/>
  <c r="G413" i="3"/>
  <c r="H413" i="3"/>
  <c r="L413" i="3" s="1"/>
  <c r="I413" i="3"/>
  <c r="J413" i="3"/>
  <c r="E414" i="3"/>
  <c r="K414" i="3" s="1"/>
  <c r="F414" i="3"/>
  <c r="G414" i="3"/>
  <c r="H414" i="3"/>
  <c r="L414" i="3" s="1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L416" i="3"/>
  <c r="E417" i="3"/>
  <c r="F417" i="3"/>
  <c r="G417" i="3"/>
  <c r="H417" i="3"/>
  <c r="L417" i="3" s="1"/>
  <c r="I417" i="3"/>
  <c r="J417" i="3"/>
  <c r="E418" i="3"/>
  <c r="K418" i="3" s="1"/>
  <c r="F418" i="3"/>
  <c r="G418" i="3"/>
  <c r="H418" i="3"/>
  <c r="I418" i="3"/>
  <c r="J418" i="3"/>
  <c r="E419" i="3"/>
  <c r="F419" i="3"/>
  <c r="G419" i="3"/>
  <c r="H419" i="3"/>
  <c r="I419" i="3"/>
  <c r="L419" i="3" s="1"/>
  <c r="J419" i="3"/>
  <c r="E420" i="3"/>
  <c r="F420" i="3"/>
  <c r="G420" i="3"/>
  <c r="H420" i="3"/>
  <c r="I420" i="3"/>
  <c r="J420" i="3"/>
  <c r="L420" i="3"/>
  <c r="E421" i="3"/>
  <c r="K421" i="3" s="1"/>
  <c r="F421" i="3"/>
  <c r="G421" i="3"/>
  <c r="H421" i="3"/>
  <c r="L421" i="3" s="1"/>
  <c r="I421" i="3"/>
  <c r="J421" i="3"/>
  <c r="E422" i="3"/>
  <c r="K422" i="3" s="1"/>
  <c r="F422" i="3"/>
  <c r="G422" i="3"/>
  <c r="H422" i="3"/>
  <c r="L422" i="3" s="1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L424" i="3"/>
  <c r="E425" i="3"/>
  <c r="K425" i="3" s="1"/>
  <c r="F425" i="3"/>
  <c r="G425" i="3"/>
  <c r="H425" i="3"/>
  <c r="L425" i="3" s="1"/>
  <c r="I425" i="3"/>
  <c r="J425" i="3"/>
  <c r="E426" i="3"/>
  <c r="K426" i="3" s="1"/>
  <c r="F426" i="3"/>
  <c r="G426" i="3"/>
  <c r="H426" i="3"/>
  <c r="I426" i="3"/>
  <c r="L426" i="3" s="1"/>
  <c r="J426" i="3"/>
  <c r="E427" i="3"/>
  <c r="K427" i="3" s="1"/>
  <c r="F427" i="3"/>
  <c r="G427" i="3"/>
  <c r="H427" i="3"/>
  <c r="I427" i="3"/>
  <c r="L427" i="3" s="1"/>
  <c r="J427" i="3"/>
  <c r="E428" i="3"/>
  <c r="K428" i="3" s="1"/>
  <c r="F428" i="3"/>
  <c r="G428" i="3"/>
  <c r="H428" i="3"/>
  <c r="I428" i="3"/>
  <c r="L428" i="3" s="1"/>
  <c r="J428" i="3"/>
  <c r="E429" i="3"/>
  <c r="K429" i="3" s="1"/>
  <c r="F429" i="3"/>
  <c r="G429" i="3"/>
  <c r="H429" i="3"/>
  <c r="I429" i="3"/>
  <c r="L429" i="3" s="1"/>
  <c r="J429" i="3"/>
  <c r="E430" i="3"/>
  <c r="K430" i="3" s="1"/>
  <c r="F430" i="3"/>
  <c r="G430" i="3"/>
  <c r="H430" i="3"/>
  <c r="I430" i="3"/>
  <c r="L430" i="3" s="1"/>
  <c r="J430" i="3"/>
  <c r="E431" i="3"/>
  <c r="K431" i="3" s="1"/>
  <c r="F431" i="3"/>
  <c r="G431" i="3"/>
  <c r="H431" i="3"/>
  <c r="I431" i="3"/>
  <c r="L431" i="3" s="1"/>
  <c r="J431" i="3"/>
  <c r="E432" i="3"/>
  <c r="K432" i="3" s="1"/>
  <c r="F432" i="3"/>
  <c r="G432" i="3"/>
  <c r="H432" i="3"/>
  <c r="I432" i="3"/>
  <c r="L432" i="3" s="1"/>
  <c r="J432" i="3"/>
  <c r="E433" i="3"/>
  <c r="K433" i="3" s="1"/>
  <c r="F433" i="3"/>
  <c r="G433" i="3"/>
  <c r="H433" i="3"/>
  <c r="I433" i="3"/>
  <c r="L433" i="3" s="1"/>
  <c r="J433" i="3"/>
  <c r="E434" i="3"/>
  <c r="K434" i="3" s="1"/>
  <c r="F434" i="3"/>
  <c r="G434" i="3"/>
  <c r="H434" i="3"/>
  <c r="I434" i="3"/>
  <c r="L434" i="3" s="1"/>
  <c r="J434" i="3"/>
  <c r="E435" i="3"/>
  <c r="K435" i="3" s="1"/>
  <c r="F435" i="3"/>
  <c r="G435" i="3"/>
  <c r="H435" i="3"/>
  <c r="I435" i="3"/>
  <c r="L435" i="3" s="1"/>
  <c r="J435" i="3"/>
  <c r="E436" i="3"/>
  <c r="K436" i="3" s="1"/>
  <c r="F436" i="3"/>
  <c r="G436" i="3"/>
  <c r="H436" i="3"/>
  <c r="I436" i="3"/>
  <c r="L436" i="3" s="1"/>
  <c r="J436" i="3"/>
  <c r="E437" i="3"/>
  <c r="K437" i="3" s="1"/>
  <c r="F437" i="3"/>
  <c r="G437" i="3"/>
  <c r="H437" i="3"/>
  <c r="I437" i="3"/>
  <c r="L437" i="3" s="1"/>
  <c r="J437" i="3"/>
  <c r="E438" i="3"/>
  <c r="K438" i="3" s="1"/>
  <c r="F438" i="3"/>
  <c r="G438" i="3"/>
  <c r="H438" i="3"/>
  <c r="I438" i="3"/>
  <c r="L438" i="3" s="1"/>
  <c r="J438" i="3"/>
  <c r="E439" i="3"/>
  <c r="K439" i="3" s="1"/>
  <c r="F439" i="3"/>
  <c r="G439" i="3"/>
  <c r="H439" i="3"/>
  <c r="I439" i="3"/>
  <c r="L439" i="3" s="1"/>
  <c r="J439" i="3"/>
  <c r="E440" i="3"/>
  <c r="K440" i="3" s="1"/>
  <c r="F440" i="3"/>
  <c r="G440" i="3"/>
  <c r="H440" i="3"/>
  <c r="I440" i="3"/>
  <c r="L440" i="3" s="1"/>
  <c r="J440" i="3"/>
  <c r="E441" i="3"/>
  <c r="K441" i="3" s="1"/>
  <c r="F441" i="3"/>
  <c r="G441" i="3"/>
  <c r="H441" i="3"/>
  <c r="I441" i="3"/>
  <c r="L441" i="3" s="1"/>
  <c r="J441" i="3"/>
  <c r="E442" i="3"/>
  <c r="K442" i="3" s="1"/>
  <c r="F442" i="3"/>
  <c r="G442" i="3"/>
  <c r="H442" i="3"/>
  <c r="I442" i="3"/>
  <c r="L442" i="3" s="1"/>
  <c r="J442" i="3"/>
  <c r="E443" i="3"/>
  <c r="K443" i="3" s="1"/>
  <c r="F443" i="3"/>
  <c r="G443" i="3"/>
  <c r="H443" i="3"/>
  <c r="I443" i="3"/>
  <c r="L443" i="3" s="1"/>
  <c r="J443" i="3"/>
  <c r="E444" i="3"/>
  <c r="K444" i="3" s="1"/>
  <c r="F444" i="3"/>
  <c r="G444" i="3"/>
  <c r="H444" i="3"/>
  <c r="I444" i="3"/>
  <c r="L444" i="3" s="1"/>
  <c r="J444" i="3"/>
  <c r="E445" i="3"/>
  <c r="K445" i="3" s="1"/>
  <c r="F445" i="3"/>
  <c r="G445" i="3"/>
  <c r="H445" i="3"/>
  <c r="I445" i="3"/>
  <c r="L445" i="3" s="1"/>
  <c r="J445" i="3"/>
  <c r="E446" i="3"/>
  <c r="K446" i="3" s="1"/>
  <c r="F446" i="3"/>
  <c r="G446" i="3"/>
  <c r="H446" i="3"/>
  <c r="I446" i="3"/>
  <c r="L446" i="3" s="1"/>
  <c r="J446" i="3"/>
  <c r="E447" i="3"/>
  <c r="K447" i="3" s="1"/>
  <c r="F447" i="3"/>
  <c r="G447" i="3"/>
  <c r="H447" i="3"/>
  <c r="I447" i="3"/>
  <c r="L447" i="3" s="1"/>
  <c r="J447" i="3"/>
  <c r="E448" i="3"/>
  <c r="K448" i="3" s="1"/>
  <c r="F448" i="3"/>
  <c r="G448" i="3"/>
  <c r="H448" i="3"/>
  <c r="I448" i="3"/>
  <c r="L448" i="3" s="1"/>
  <c r="J448" i="3"/>
  <c r="E449" i="3"/>
  <c r="K449" i="3" s="1"/>
  <c r="F449" i="3"/>
  <c r="G449" i="3"/>
  <c r="H449" i="3"/>
  <c r="I449" i="3"/>
  <c r="L449" i="3" s="1"/>
  <c r="J449" i="3"/>
  <c r="E450" i="3"/>
  <c r="K450" i="3" s="1"/>
  <c r="F450" i="3"/>
  <c r="G450" i="3"/>
  <c r="H450" i="3"/>
  <c r="I450" i="3"/>
  <c r="L450" i="3" s="1"/>
  <c r="J450" i="3"/>
  <c r="E451" i="3"/>
  <c r="K451" i="3" s="1"/>
  <c r="F451" i="3"/>
  <c r="G451" i="3"/>
  <c r="H451" i="3"/>
  <c r="I451" i="3"/>
  <c r="L451" i="3" s="1"/>
  <c r="J451" i="3"/>
  <c r="E452" i="3"/>
  <c r="K452" i="3" s="1"/>
  <c r="F452" i="3"/>
  <c r="G452" i="3"/>
  <c r="H452" i="3"/>
  <c r="I452" i="3"/>
  <c r="L452" i="3" s="1"/>
  <c r="J452" i="3"/>
  <c r="E453" i="3"/>
  <c r="K453" i="3" s="1"/>
  <c r="F453" i="3"/>
  <c r="G453" i="3"/>
  <c r="H453" i="3"/>
  <c r="I453" i="3"/>
  <c r="L453" i="3" s="1"/>
  <c r="J453" i="3"/>
  <c r="E454" i="3"/>
  <c r="K454" i="3" s="1"/>
  <c r="F454" i="3"/>
  <c r="G454" i="3"/>
  <c r="H454" i="3"/>
  <c r="I454" i="3"/>
  <c r="L454" i="3" s="1"/>
  <c r="J454" i="3"/>
  <c r="E455" i="3"/>
  <c r="K455" i="3" s="1"/>
  <c r="F455" i="3"/>
  <c r="G455" i="3"/>
  <c r="H455" i="3"/>
  <c r="I455" i="3"/>
  <c r="L455" i="3" s="1"/>
  <c r="J455" i="3"/>
  <c r="E456" i="3"/>
  <c r="K456" i="3" s="1"/>
  <c r="F456" i="3"/>
  <c r="G456" i="3"/>
  <c r="H456" i="3"/>
  <c r="I456" i="3"/>
  <c r="L456" i="3" s="1"/>
  <c r="J456" i="3"/>
  <c r="E457" i="3"/>
  <c r="K457" i="3" s="1"/>
  <c r="F457" i="3"/>
  <c r="G457" i="3"/>
  <c r="H457" i="3"/>
  <c r="I457" i="3"/>
  <c r="L457" i="3" s="1"/>
  <c r="J457" i="3"/>
  <c r="E458" i="3"/>
  <c r="K458" i="3" s="1"/>
  <c r="F458" i="3"/>
  <c r="G458" i="3"/>
  <c r="H458" i="3"/>
  <c r="I458" i="3"/>
  <c r="L458" i="3" s="1"/>
  <c r="J458" i="3"/>
  <c r="E459" i="3"/>
  <c r="K459" i="3" s="1"/>
  <c r="F459" i="3"/>
  <c r="G459" i="3"/>
  <c r="H459" i="3"/>
  <c r="I459" i="3"/>
  <c r="L459" i="3" s="1"/>
  <c r="J459" i="3"/>
  <c r="E460" i="3"/>
  <c r="K460" i="3" s="1"/>
  <c r="F460" i="3"/>
  <c r="G460" i="3"/>
  <c r="H460" i="3"/>
  <c r="I460" i="3"/>
  <c r="L460" i="3" s="1"/>
  <c r="J460" i="3"/>
  <c r="E461" i="3"/>
  <c r="K461" i="3" s="1"/>
  <c r="F461" i="3"/>
  <c r="G461" i="3"/>
  <c r="H461" i="3"/>
  <c r="I461" i="3"/>
  <c r="L461" i="3" s="1"/>
  <c r="J461" i="3"/>
  <c r="E462" i="3"/>
  <c r="K462" i="3" s="1"/>
  <c r="F462" i="3"/>
  <c r="G462" i="3"/>
  <c r="H462" i="3"/>
  <c r="I462" i="3"/>
  <c r="L462" i="3" s="1"/>
  <c r="J462" i="3"/>
  <c r="E463" i="3"/>
  <c r="K463" i="3" s="1"/>
  <c r="F463" i="3"/>
  <c r="G463" i="3"/>
  <c r="H463" i="3"/>
  <c r="I463" i="3"/>
  <c r="L463" i="3" s="1"/>
  <c r="J463" i="3"/>
  <c r="E464" i="3"/>
  <c r="K464" i="3" s="1"/>
  <c r="F464" i="3"/>
  <c r="G464" i="3"/>
  <c r="H464" i="3"/>
  <c r="I464" i="3"/>
  <c r="L464" i="3" s="1"/>
  <c r="J464" i="3"/>
  <c r="E465" i="3"/>
  <c r="K465" i="3" s="1"/>
  <c r="F465" i="3"/>
  <c r="G465" i="3"/>
  <c r="H465" i="3"/>
  <c r="I465" i="3"/>
  <c r="L465" i="3" s="1"/>
  <c r="J465" i="3"/>
  <c r="E466" i="3"/>
  <c r="K466" i="3" s="1"/>
  <c r="F466" i="3"/>
  <c r="G466" i="3"/>
  <c r="H466" i="3"/>
  <c r="I466" i="3"/>
  <c r="L466" i="3" s="1"/>
  <c r="J466" i="3"/>
  <c r="E467" i="3"/>
  <c r="K467" i="3" s="1"/>
  <c r="F467" i="3"/>
  <c r="G467" i="3"/>
  <c r="H467" i="3"/>
  <c r="I467" i="3"/>
  <c r="L467" i="3" s="1"/>
  <c r="J467" i="3"/>
  <c r="E468" i="3"/>
  <c r="K468" i="3" s="1"/>
  <c r="F468" i="3"/>
  <c r="G468" i="3"/>
  <c r="H468" i="3"/>
  <c r="I468" i="3"/>
  <c r="L468" i="3" s="1"/>
  <c r="J468" i="3"/>
  <c r="E469" i="3"/>
  <c r="K469" i="3" s="1"/>
  <c r="F469" i="3"/>
  <c r="G469" i="3"/>
  <c r="H469" i="3"/>
  <c r="I469" i="3"/>
  <c r="L469" i="3" s="1"/>
  <c r="J469" i="3"/>
  <c r="E470" i="3"/>
  <c r="K470" i="3" s="1"/>
  <c r="F470" i="3"/>
  <c r="G470" i="3"/>
  <c r="H470" i="3"/>
  <c r="I470" i="3"/>
  <c r="L470" i="3" s="1"/>
  <c r="J470" i="3"/>
  <c r="E471" i="3"/>
  <c r="K471" i="3" s="1"/>
  <c r="F471" i="3"/>
  <c r="G471" i="3"/>
  <c r="H471" i="3"/>
  <c r="I471" i="3"/>
  <c r="L471" i="3" s="1"/>
  <c r="J471" i="3"/>
  <c r="E472" i="3"/>
  <c r="K472" i="3" s="1"/>
  <c r="F472" i="3"/>
  <c r="G472" i="3"/>
  <c r="H472" i="3"/>
  <c r="I472" i="3"/>
  <c r="L472" i="3" s="1"/>
  <c r="J472" i="3"/>
  <c r="E473" i="3"/>
  <c r="K473" i="3" s="1"/>
  <c r="F473" i="3"/>
  <c r="G473" i="3"/>
  <c r="H473" i="3"/>
  <c r="I473" i="3"/>
  <c r="L473" i="3" s="1"/>
  <c r="J473" i="3"/>
  <c r="E474" i="3"/>
  <c r="K474" i="3" s="1"/>
  <c r="F474" i="3"/>
  <c r="G474" i="3"/>
  <c r="H474" i="3"/>
  <c r="I474" i="3"/>
  <c r="L474" i="3" s="1"/>
  <c r="J474" i="3"/>
  <c r="E475" i="3"/>
  <c r="K475" i="3" s="1"/>
  <c r="F475" i="3"/>
  <c r="G475" i="3"/>
  <c r="H475" i="3"/>
  <c r="I475" i="3"/>
  <c r="L475" i="3" s="1"/>
  <c r="J475" i="3"/>
  <c r="E476" i="3"/>
  <c r="K476" i="3" s="1"/>
  <c r="F476" i="3"/>
  <c r="G476" i="3"/>
  <c r="H476" i="3"/>
  <c r="I476" i="3"/>
  <c r="L476" i="3" s="1"/>
  <c r="J476" i="3"/>
  <c r="E477" i="3"/>
  <c r="K477" i="3" s="1"/>
  <c r="F477" i="3"/>
  <c r="G477" i="3"/>
  <c r="H477" i="3"/>
  <c r="I477" i="3"/>
  <c r="J477" i="3"/>
  <c r="L477" i="3"/>
  <c r="E478" i="3"/>
  <c r="F478" i="3"/>
  <c r="G478" i="3"/>
  <c r="H478" i="3"/>
  <c r="L478" i="3" s="1"/>
  <c r="I478" i="3"/>
  <c r="J478" i="3"/>
  <c r="E479" i="3"/>
  <c r="K479" i="3" s="1"/>
  <c r="F479" i="3"/>
  <c r="G479" i="3"/>
  <c r="H479" i="3"/>
  <c r="I479" i="3"/>
  <c r="L479" i="3" s="1"/>
  <c r="J479" i="3"/>
  <c r="E480" i="3"/>
  <c r="F480" i="3"/>
  <c r="G480" i="3"/>
  <c r="H480" i="3"/>
  <c r="L480" i="3" s="1"/>
  <c r="I480" i="3"/>
  <c r="J480" i="3"/>
  <c r="E481" i="3"/>
  <c r="F481" i="3"/>
  <c r="G481" i="3"/>
  <c r="K481" i="3" s="1"/>
  <c r="H481" i="3"/>
  <c r="I481" i="3"/>
  <c r="L481" i="3" s="1"/>
  <c r="J481" i="3"/>
  <c r="E482" i="3"/>
  <c r="F482" i="3"/>
  <c r="G482" i="3"/>
  <c r="K482" i="3" s="1"/>
  <c r="H482" i="3"/>
  <c r="I482" i="3"/>
  <c r="L482" i="3" s="1"/>
  <c r="J482" i="3"/>
  <c r="E483" i="3"/>
  <c r="F483" i="3"/>
  <c r="G483" i="3"/>
  <c r="K483" i="3" s="1"/>
  <c r="H483" i="3"/>
  <c r="I483" i="3"/>
  <c r="L483" i="3" s="1"/>
  <c r="J483" i="3"/>
  <c r="E484" i="3"/>
  <c r="F484" i="3"/>
  <c r="G484" i="3"/>
  <c r="K484" i="3" s="1"/>
  <c r="H484" i="3"/>
  <c r="I484" i="3"/>
  <c r="L484" i="3" s="1"/>
  <c r="J484" i="3"/>
  <c r="E485" i="3"/>
  <c r="F485" i="3"/>
  <c r="G485" i="3"/>
  <c r="K485" i="3" s="1"/>
  <c r="H485" i="3"/>
  <c r="I485" i="3"/>
  <c r="L485" i="3" s="1"/>
  <c r="J485" i="3"/>
  <c r="E486" i="3"/>
  <c r="F486" i="3"/>
  <c r="G486" i="3"/>
  <c r="K486" i="3" s="1"/>
  <c r="H486" i="3"/>
  <c r="I486" i="3"/>
  <c r="L486" i="3" s="1"/>
  <c r="J486" i="3"/>
  <c r="E487" i="3"/>
  <c r="F487" i="3"/>
  <c r="G487" i="3"/>
  <c r="K487" i="3" s="1"/>
  <c r="H487" i="3"/>
  <c r="I487" i="3"/>
  <c r="L487" i="3" s="1"/>
  <c r="J487" i="3"/>
  <c r="E488" i="3"/>
  <c r="F488" i="3"/>
  <c r="G488" i="3"/>
  <c r="K488" i="3" s="1"/>
  <c r="H488" i="3"/>
  <c r="I488" i="3"/>
  <c r="L488" i="3" s="1"/>
  <c r="J488" i="3"/>
  <c r="E489" i="3"/>
  <c r="F489" i="3"/>
  <c r="G489" i="3"/>
  <c r="K489" i="3" s="1"/>
  <c r="H489" i="3"/>
  <c r="I489" i="3"/>
  <c r="L489" i="3" s="1"/>
  <c r="J489" i="3"/>
  <c r="E490" i="3"/>
  <c r="F490" i="3"/>
  <c r="G490" i="3"/>
  <c r="K490" i="3" s="1"/>
  <c r="H490" i="3"/>
  <c r="I490" i="3"/>
  <c r="L490" i="3" s="1"/>
  <c r="J490" i="3"/>
  <c r="E491" i="3"/>
  <c r="F491" i="3"/>
  <c r="G491" i="3"/>
  <c r="K491" i="3" s="1"/>
  <c r="H491" i="3"/>
  <c r="I491" i="3"/>
  <c r="L491" i="3" s="1"/>
  <c r="J491" i="3"/>
  <c r="E492" i="3"/>
  <c r="F492" i="3"/>
  <c r="G492" i="3"/>
  <c r="K492" i="3" s="1"/>
  <c r="H492" i="3"/>
  <c r="I492" i="3"/>
  <c r="L492" i="3" s="1"/>
  <c r="J492" i="3"/>
  <c r="E493" i="3"/>
  <c r="F493" i="3"/>
  <c r="G493" i="3"/>
  <c r="K493" i="3" s="1"/>
  <c r="H493" i="3"/>
  <c r="I493" i="3"/>
  <c r="L493" i="3" s="1"/>
  <c r="J493" i="3"/>
  <c r="E494" i="3"/>
  <c r="F494" i="3"/>
  <c r="G494" i="3"/>
  <c r="K494" i="3" s="1"/>
  <c r="H494" i="3"/>
  <c r="I494" i="3"/>
  <c r="L494" i="3" s="1"/>
  <c r="J494" i="3"/>
  <c r="E495" i="3"/>
  <c r="F495" i="3"/>
  <c r="G495" i="3"/>
  <c r="K495" i="3" s="1"/>
  <c r="H495" i="3"/>
  <c r="I495" i="3"/>
  <c r="L495" i="3" s="1"/>
  <c r="J495" i="3"/>
  <c r="E496" i="3"/>
  <c r="F496" i="3"/>
  <c r="G496" i="3"/>
  <c r="K496" i="3" s="1"/>
  <c r="H496" i="3"/>
  <c r="I496" i="3"/>
  <c r="L496" i="3" s="1"/>
  <c r="J496" i="3"/>
  <c r="E497" i="3"/>
  <c r="F497" i="3"/>
  <c r="G497" i="3"/>
  <c r="K497" i="3" s="1"/>
  <c r="H497" i="3"/>
  <c r="I497" i="3"/>
  <c r="L497" i="3" s="1"/>
  <c r="J497" i="3"/>
  <c r="E498" i="3"/>
  <c r="F498" i="3"/>
  <c r="G498" i="3"/>
  <c r="K498" i="3" s="1"/>
  <c r="H498" i="3"/>
  <c r="I498" i="3"/>
  <c r="L498" i="3" s="1"/>
  <c r="J498" i="3"/>
  <c r="E499" i="3"/>
  <c r="F499" i="3"/>
  <c r="G499" i="3"/>
  <c r="K499" i="3" s="1"/>
  <c r="H499" i="3"/>
  <c r="I499" i="3"/>
  <c r="L499" i="3" s="1"/>
  <c r="J499" i="3"/>
  <c r="E500" i="3"/>
  <c r="F500" i="3"/>
  <c r="G500" i="3"/>
  <c r="K500" i="3" s="1"/>
  <c r="H500" i="3"/>
  <c r="I500" i="3"/>
  <c r="L500" i="3" s="1"/>
  <c r="J500" i="3"/>
  <c r="E501" i="3"/>
  <c r="F501" i="3"/>
  <c r="G501" i="3"/>
  <c r="K501" i="3" s="1"/>
  <c r="H501" i="3"/>
  <c r="I501" i="3"/>
  <c r="L501" i="3" s="1"/>
  <c r="J501" i="3"/>
  <c r="E502" i="3"/>
  <c r="F502" i="3"/>
  <c r="G502" i="3"/>
  <c r="K502" i="3" s="1"/>
  <c r="H502" i="3"/>
  <c r="I502" i="3"/>
  <c r="L502" i="3" s="1"/>
  <c r="J502" i="3"/>
  <c r="E503" i="3"/>
  <c r="F503" i="3"/>
  <c r="G503" i="3"/>
  <c r="H503" i="3"/>
  <c r="I503" i="3"/>
  <c r="L503" i="3" s="1"/>
  <c r="J503" i="3"/>
  <c r="K503" i="3"/>
  <c r="E504" i="3"/>
  <c r="F504" i="3"/>
  <c r="G504" i="3"/>
  <c r="K504" i="3" s="1"/>
  <c r="H504" i="3"/>
  <c r="I504" i="3"/>
  <c r="L504" i="3" s="1"/>
  <c r="J504" i="3"/>
  <c r="E505" i="3"/>
  <c r="F505" i="3"/>
  <c r="G505" i="3"/>
  <c r="K505" i="3" s="1"/>
  <c r="H505" i="3"/>
  <c r="I505" i="3"/>
  <c r="L505" i="3" s="1"/>
  <c r="J505" i="3"/>
  <c r="E506" i="3"/>
  <c r="F506" i="3"/>
  <c r="G506" i="3"/>
  <c r="K506" i="3" s="1"/>
  <c r="H506" i="3"/>
  <c r="I506" i="3"/>
  <c r="L506" i="3" s="1"/>
  <c r="J506" i="3"/>
  <c r="BM501" i="3" l="1"/>
  <c r="BK501" i="3"/>
  <c r="BM500" i="3"/>
  <c r="BL499" i="3"/>
  <c r="BM499" i="3"/>
  <c r="BK499" i="3"/>
  <c r="BM498" i="3"/>
  <c r="BL497" i="3"/>
  <c r="BL503" i="3"/>
  <c r="BJ502" i="3"/>
  <c r="BN502" i="3"/>
  <c r="BM497" i="3"/>
  <c r="BJ504" i="3"/>
  <c r="BN504" i="3"/>
  <c r="BM502" i="3"/>
  <c r="BL501" i="3"/>
  <c r="BJ500" i="3"/>
  <c r="BN500" i="3"/>
  <c r="BK497" i="3"/>
  <c r="BK495" i="3"/>
  <c r="BK493" i="3"/>
  <c r="BM478" i="3"/>
  <c r="BM476" i="3"/>
  <c r="BM474" i="3"/>
  <c r="BM472" i="3"/>
  <c r="BM470" i="3"/>
  <c r="BM468" i="3"/>
  <c r="BK451" i="3"/>
  <c r="BL451" i="3"/>
  <c r="BJ448" i="3"/>
  <c r="BN448" i="3"/>
  <c r="BL446" i="3"/>
  <c r="BJ445" i="3"/>
  <c r="BJ452" i="3"/>
  <c r="BN452" i="3"/>
  <c r="BJ449" i="3"/>
  <c r="BN449" i="3"/>
  <c r="BL447" i="3"/>
  <c r="BK490" i="3"/>
  <c r="BK488" i="3"/>
  <c r="BK486" i="3"/>
  <c r="BK484" i="3"/>
  <c r="BK482" i="3"/>
  <c r="BK480" i="3"/>
  <c r="BK478" i="3"/>
  <c r="BK476" i="3"/>
  <c r="BK474" i="3"/>
  <c r="BK472" i="3"/>
  <c r="BK470" i="3"/>
  <c r="BK468" i="3"/>
  <c r="BK466" i="3"/>
  <c r="BK464" i="3"/>
  <c r="BK462" i="3"/>
  <c r="BK460" i="3"/>
  <c r="BK458" i="3"/>
  <c r="BK456" i="3"/>
  <c r="BK454" i="3"/>
  <c r="BM452" i="3"/>
  <c r="BJ450" i="3"/>
  <c r="BN450" i="3"/>
  <c r="BL448" i="3"/>
  <c r="BJ446" i="3"/>
  <c r="BN446" i="3"/>
  <c r="BM445" i="3"/>
  <c r="BL445" i="3"/>
  <c r="BJ444" i="3"/>
  <c r="BL453" i="3"/>
  <c r="BL449" i="3"/>
  <c r="BJ447" i="3"/>
  <c r="BN447" i="3"/>
  <c r="BN437" i="3"/>
  <c r="BN435" i="3"/>
  <c r="BN433" i="3"/>
  <c r="BN431" i="3"/>
  <c r="BN429" i="3"/>
  <c r="BN427" i="3"/>
  <c r="BN425" i="3"/>
  <c r="BN423" i="3"/>
  <c r="BN421" i="3"/>
  <c r="BN419" i="3"/>
  <c r="BN417" i="3"/>
  <c r="BN415" i="3"/>
  <c r="BN413" i="3"/>
  <c r="BN411" i="3"/>
  <c r="BN409" i="3"/>
  <c r="BN407" i="3"/>
  <c r="BN405" i="3"/>
  <c r="BN403" i="3"/>
  <c r="BN401" i="3"/>
  <c r="BN399" i="3"/>
  <c r="BK398" i="3"/>
  <c r="BL398" i="3"/>
  <c r="BL394" i="3"/>
  <c r="BK444" i="3"/>
  <c r="BK442" i="3"/>
  <c r="BK440" i="3"/>
  <c r="BL396" i="3"/>
  <c r="BJ393" i="3"/>
  <c r="BN393" i="3"/>
  <c r="BM392" i="3"/>
  <c r="BL392" i="3"/>
  <c r="BJ391" i="3"/>
  <c r="BJ397" i="3"/>
  <c r="BN397" i="3"/>
  <c r="BJ394" i="3"/>
  <c r="BN394" i="3"/>
  <c r="BK392" i="3"/>
  <c r="BJ395" i="3"/>
  <c r="BN395" i="3"/>
  <c r="BL393" i="3"/>
  <c r="BJ392" i="3"/>
  <c r="BN392" i="3"/>
  <c r="BL391" i="3"/>
  <c r="BN386" i="3"/>
  <c r="BN384" i="3"/>
  <c r="BN382" i="3"/>
  <c r="BK391" i="3"/>
  <c r="BK389" i="3"/>
  <c r="BK387" i="3"/>
  <c r="BK385" i="3"/>
  <c r="BK383" i="3"/>
  <c r="BK381" i="3"/>
  <c r="BK379" i="3"/>
  <c r="BK377" i="3"/>
  <c r="BK375" i="3"/>
  <c r="BK373" i="3"/>
  <c r="BK371" i="3"/>
  <c r="BK369" i="3"/>
  <c r="BK367" i="3"/>
  <c r="BK365" i="3"/>
  <c r="BK363" i="3"/>
  <c r="BK361" i="3"/>
  <c r="BK359" i="3"/>
  <c r="BK357" i="3"/>
  <c r="BK355" i="3"/>
  <c r="BK353" i="3"/>
  <c r="BK351" i="3"/>
  <c r="BK349" i="3"/>
  <c r="K480" i="3"/>
  <c r="L415" i="3"/>
  <c r="L410" i="3"/>
  <c r="L399" i="3"/>
  <c r="L394" i="3"/>
  <c r="K478" i="3"/>
  <c r="L423" i="3"/>
  <c r="L418" i="3"/>
  <c r="L407" i="3"/>
  <c r="L402" i="3"/>
  <c r="L391" i="3"/>
  <c r="K423" i="3"/>
  <c r="K419" i="3"/>
  <c r="K415" i="3"/>
  <c r="K411" i="3"/>
  <c r="K407" i="3"/>
  <c r="K403" i="3"/>
  <c r="K399" i="3"/>
  <c r="K395" i="3"/>
  <c r="K391" i="3"/>
  <c r="K424" i="3"/>
  <c r="K420" i="3"/>
  <c r="K416" i="3"/>
  <c r="K412" i="3"/>
  <c r="K408" i="3"/>
  <c r="K404" i="3"/>
  <c r="K400" i="3"/>
  <c r="K396" i="3"/>
  <c r="K392" i="3"/>
  <c r="K417" i="3"/>
  <c r="K413" i="3"/>
  <c r="K409" i="3"/>
  <c r="K405" i="3"/>
  <c r="K401" i="3"/>
  <c r="K397" i="3"/>
  <c r="K393" i="3"/>
  <c r="E297" i="3"/>
  <c r="F297" i="3"/>
  <c r="G297" i="3"/>
  <c r="K297" i="3" s="1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K333" i="3" s="1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K335" i="3" s="1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L338" i="3" l="1"/>
  <c r="K338" i="3"/>
  <c r="O338" i="3" s="1"/>
  <c r="L337" i="3"/>
  <c r="L336" i="3"/>
  <c r="L335" i="3"/>
  <c r="N335" i="3"/>
  <c r="BJ335" i="3" s="1"/>
  <c r="L334" i="3"/>
  <c r="M338" i="3"/>
  <c r="Q338" i="3"/>
  <c r="U338" i="3"/>
  <c r="Y338" i="3"/>
  <c r="AC338" i="3"/>
  <c r="AG338" i="3"/>
  <c r="AK338" i="3"/>
  <c r="AO338" i="3"/>
  <c r="AS338" i="3"/>
  <c r="AW338" i="3"/>
  <c r="BA338" i="3"/>
  <c r="BE338" i="3"/>
  <c r="BI338" i="3"/>
  <c r="P338" i="3"/>
  <c r="T338" i="3"/>
  <c r="X338" i="3"/>
  <c r="AB338" i="3"/>
  <c r="AF338" i="3"/>
  <c r="AJ338" i="3"/>
  <c r="AN338" i="3"/>
  <c r="AR338" i="3"/>
  <c r="AV338" i="3"/>
  <c r="AZ338" i="3"/>
  <c r="BD338" i="3"/>
  <c r="BH338" i="3"/>
  <c r="K337" i="3"/>
  <c r="K334" i="3"/>
  <c r="L333" i="3"/>
  <c r="O333" i="3" s="1"/>
  <c r="L332" i="3"/>
  <c r="K332" i="3"/>
  <c r="L331" i="3"/>
  <c r="K331" i="3"/>
  <c r="L330" i="3"/>
  <c r="K330" i="3"/>
  <c r="L329" i="3"/>
  <c r="K329" i="3"/>
  <c r="L328" i="3"/>
  <c r="K328" i="3"/>
  <c r="L327" i="3"/>
  <c r="K327" i="3"/>
  <c r="L326" i="3"/>
  <c r="K326" i="3"/>
  <c r="L325" i="3"/>
  <c r="K325" i="3"/>
  <c r="L324" i="3"/>
  <c r="K324" i="3"/>
  <c r="L323" i="3"/>
  <c r="K323" i="3"/>
  <c r="L322" i="3"/>
  <c r="K322" i="3"/>
  <c r="L321" i="3"/>
  <c r="K321" i="3"/>
  <c r="L320" i="3"/>
  <c r="K320" i="3"/>
  <c r="L319" i="3"/>
  <c r="K319" i="3"/>
  <c r="L318" i="3"/>
  <c r="K318" i="3"/>
  <c r="L317" i="3"/>
  <c r="K317" i="3"/>
  <c r="L316" i="3"/>
  <c r="K316" i="3"/>
  <c r="L315" i="3"/>
  <c r="K315" i="3"/>
  <c r="L314" i="3"/>
  <c r="K314" i="3"/>
  <c r="L313" i="3"/>
  <c r="K313" i="3"/>
  <c r="L312" i="3"/>
  <c r="K312" i="3"/>
  <c r="L311" i="3"/>
  <c r="K311" i="3"/>
  <c r="L310" i="3"/>
  <c r="K310" i="3"/>
  <c r="L309" i="3"/>
  <c r="K309" i="3"/>
  <c r="L308" i="3"/>
  <c r="K308" i="3"/>
  <c r="L307" i="3"/>
  <c r="K307" i="3"/>
  <c r="L306" i="3"/>
  <c r="K306" i="3"/>
  <c r="L305" i="3"/>
  <c r="K305" i="3"/>
  <c r="L304" i="3"/>
  <c r="K304" i="3"/>
  <c r="L303" i="3"/>
  <c r="K303" i="3"/>
  <c r="L302" i="3"/>
  <c r="K302" i="3"/>
  <c r="L301" i="3"/>
  <c r="K301" i="3"/>
  <c r="L300" i="3"/>
  <c r="K300" i="3"/>
  <c r="L299" i="3"/>
  <c r="K299" i="3"/>
  <c r="L298" i="3"/>
  <c r="K298" i="3"/>
  <c r="L297" i="3"/>
  <c r="N297" i="3" s="1"/>
  <c r="P297" i="3"/>
  <c r="T297" i="3"/>
  <c r="X297" i="3"/>
  <c r="AB297" i="3"/>
  <c r="AF297" i="3"/>
  <c r="AJ297" i="3"/>
  <c r="AN297" i="3"/>
  <c r="AR297" i="3"/>
  <c r="AV297" i="3"/>
  <c r="AX297" i="3"/>
  <c r="AZ297" i="3"/>
  <c r="BB297" i="3"/>
  <c r="BD297" i="3"/>
  <c r="BF297" i="3"/>
  <c r="BH297" i="3"/>
  <c r="M297" i="3"/>
  <c r="O297" i="3"/>
  <c r="Q297" i="3"/>
  <c r="S297" i="3"/>
  <c r="U297" i="3"/>
  <c r="W297" i="3"/>
  <c r="Y297" i="3"/>
  <c r="AA297" i="3"/>
  <c r="AC297" i="3"/>
  <c r="AE297" i="3"/>
  <c r="AG297" i="3"/>
  <c r="AI297" i="3"/>
  <c r="AK297" i="3"/>
  <c r="AM297" i="3"/>
  <c r="AO297" i="3"/>
  <c r="AQ297" i="3"/>
  <c r="AS297" i="3"/>
  <c r="AU297" i="3"/>
  <c r="AW297" i="3"/>
  <c r="AY297" i="3"/>
  <c r="BA297" i="3"/>
  <c r="BC297" i="3"/>
  <c r="BE297" i="3"/>
  <c r="BG297" i="3"/>
  <c r="BI297" i="3"/>
  <c r="BI335" i="3"/>
  <c r="BG335" i="3"/>
  <c r="BE335" i="3"/>
  <c r="BC335" i="3"/>
  <c r="BA335" i="3"/>
  <c r="AY335" i="3"/>
  <c r="AW335" i="3"/>
  <c r="AU335" i="3"/>
  <c r="AS335" i="3"/>
  <c r="AQ335" i="3"/>
  <c r="AO335" i="3"/>
  <c r="AM335" i="3"/>
  <c r="AK335" i="3"/>
  <c r="AI335" i="3"/>
  <c r="AG335" i="3"/>
  <c r="AE335" i="3"/>
  <c r="AC335" i="3"/>
  <c r="AA335" i="3"/>
  <c r="Y335" i="3"/>
  <c r="W335" i="3"/>
  <c r="U335" i="3"/>
  <c r="S335" i="3"/>
  <c r="Q335" i="3"/>
  <c r="O335" i="3"/>
  <c r="M335" i="3"/>
  <c r="K336" i="3"/>
  <c r="BH335" i="3"/>
  <c r="BF335" i="3"/>
  <c r="BD335" i="3"/>
  <c r="BB335" i="3"/>
  <c r="AZ335" i="3"/>
  <c r="AX335" i="3"/>
  <c r="AV335" i="3"/>
  <c r="AT335" i="3"/>
  <c r="AR335" i="3"/>
  <c r="AP335" i="3"/>
  <c r="AN335" i="3"/>
  <c r="AL335" i="3"/>
  <c r="AJ335" i="3"/>
  <c r="AH335" i="3"/>
  <c r="AF335" i="3"/>
  <c r="AD335" i="3"/>
  <c r="AB335" i="3"/>
  <c r="Z335" i="3"/>
  <c r="X335" i="3"/>
  <c r="V335" i="3"/>
  <c r="T335" i="3"/>
  <c r="BM335" i="3" s="1"/>
  <c r="R335" i="3"/>
  <c r="P335" i="3"/>
  <c r="BN335" i="3" s="1"/>
  <c r="BK335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L117" i="3" s="1"/>
  <c r="J117" i="3"/>
  <c r="E118" i="3"/>
  <c r="F118" i="3"/>
  <c r="G118" i="3"/>
  <c r="H118" i="3"/>
  <c r="I118" i="3"/>
  <c r="L118" i="3" s="1"/>
  <c r="J118" i="3"/>
  <c r="E119" i="3"/>
  <c r="F119" i="3"/>
  <c r="G119" i="3"/>
  <c r="H119" i="3"/>
  <c r="I119" i="3"/>
  <c r="L119" i="3" s="1"/>
  <c r="J119" i="3"/>
  <c r="K119" i="3"/>
  <c r="E120" i="3"/>
  <c r="F120" i="3"/>
  <c r="K120" i="3" s="1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K123" i="3" s="1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K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L137" i="3" s="1"/>
  <c r="J137" i="3"/>
  <c r="E138" i="3"/>
  <c r="F138" i="3"/>
  <c r="G138" i="3"/>
  <c r="H138" i="3"/>
  <c r="I138" i="3"/>
  <c r="L138" i="3" s="1"/>
  <c r="J138" i="3"/>
  <c r="E139" i="3"/>
  <c r="F139" i="3"/>
  <c r="G139" i="3"/>
  <c r="H139" i="3"/>
  <c r="I139" i="3"/>
  <c r="L139" i="3" s="1"/>
  <c r="J139" i="3"/>
  <c r="E140" i="3"/>
  <c r="F140" i="3"/>
  <c r="G140" i="3"/>
  <c r="H140" i="3"/>
  <c r="I140" i="3"/>
  <c r="J140" i="3"/>
  <c r="E141" i="3"/>
  <c r="F141" i="3"/>
  <c r="G141" i="3"/>
  <c r="H141" i="3"/>
  <c r="I141" i="3"/>
  <c r="L141" i="3" s="1"/>
  <c r="J141" i="3"/>
  <c r="E142" i="3"/>
  <c r="F142" i="3"/>
  <c r="G142" i="3"/>
  <c r="H142" i="3"/>
  <c r="I142" i="3"/>
  <c r="L142" i="3" s="1"/>
  <c r="J142" i="3"/>
  <c r="E143" i="3"/>
  <c r="F143" i="3"/>
  <c r="G143" i="3"/>
  <c r="H143" i="3"/>
  <c r="I143" i="3"/>
  <c r="L143" i="3" s="1"/>
  <c r="J143" i="3"/>
  <c r="E144" i="3"/>
  <c r="F144" i="3"/>
  <c r="G144" i="3"/>
  <c r="H144" i="3"/>
  <c r="I144" i="3"/>
  <c r="J144" i="3"/>
  <c r="E145" i="3"/>
  <c r="F145" i="3"/>
  <c r="G145" i="3"/>
  <c r="H145" i="3"/>
  <c r="I145" i="3"/>
  <c r="L145" i="3" s="1"/>
  <c r="J145" i="3"/>
  <c r="E146" i="3"/>
  <c r="F146" i="3"/>
  <c r="G146" i="3"/>
  <c r="H146" i="3"/>
  <c r="I146" i="3"/>
  <c r="L146" i="3" s="1"/>
  <c r="J146" i="3"/>
  <c r="E147" i="3"/>
  <c r="F147" i="3"/>
  <c r="G147" i="3"/>
  <c r="H147" i="3"/>
  <c r="I147" i="3"/>
  <c r="L147" i="3" s="1"/>
  <c r="J147" i="3"/>
  <c r="E148" i="3"/>
  <c r="F148" i="3"/>
  <c r="G148" i="3"/>
  <c r="H148" i="3"/>
  <c r="I148" i="3"/>
  <c r="J148" i="3"/>
  <c r="E149" i="3"/>
  <c r="F149" i="3"/>
  <c r="G149" i="3"/>
  <c r="H149" i="3"/>
  <c r="I149" i="3"/>
  <c r="L149" i="3" s="1"/>
  <c r="J149" i="3"/>
  <c r="E150" i="3"/>
  <c r="F150" i="3"/>
  <c r="G150" i="3"/>
  <c r="H150" i="3"/>
  <c r="I150" i="3"/>
  <c r="L150" i="3" s="1"/>
  <c r="J150" i="3"/>
  <c r="E151" i="3"/>
  <c r="F151" i="3"/>
  <c r="G151" i="3"/>
  <c r="H151" i="3"/>
  <c r="I151" i="3"/>
  <c r="L151" i="3" s="1"/>
  <c r="J151" i="3"/>
  <c r="K151" i="3"/>
  <c r="E152" i="3"/>
  <c r="F152" i="3"/>
  <c r="K152" i="3" s="1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K156" i="3" s="1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K163" i="3" s="1"/>
  <c r="G163" i="3"/>
  <c r="H163" i="3"/>
  <c r="I163" i="3"/>
  <c r="J163" i="3"/>
  <c r="E164" i="3"/>
  <c r="F164" i="3"/>
  <c r="K164" i="3" s="1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K167" i="3" s="1"/>
  <c r="G167" i="3"/>
  <c r="H167" i="3"/>
  <c r="I167" i="3"/>
  <c r="J167" i="3"/>
  <c r="E168" i="3"/>
  <c r="F168" i="3"/>
  <c r="K168" i="3" s="1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K171" i="3" s="1"/>
  <c r="G171" i="3"/>
  <c r="H171" i="3"/>
  <c r="I171" i="3"/>
  <c r="J171" i="3"/>
  <c r="E172" i="3"/>
  <c r="F172" i="3"/>
  <c r="K172" i="3" s="1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K175" i="3" s="1"/>
  <c r="G175" i="3"/>
  <c r="H175" i="3"/>
  <c r="I175" i="3"/>
  <c r="J175" i="3"/>
  <c r="E176" i="3"/>
  <c r="F176" i="3"/>
  <c r="K176" i="3" s="1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K179" i="3" s="1"/>
  <c r="G179" i="3"/>
  <c r="H179" i="3"/>
  <c r="I179" i="3"/>
  <c r="J179" i="3"/>
  <c r="E180" i="3"/>
  <c r="F180" i="3"/>
  <c r="K180" i="3" s="1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K183" i="3" s="1"/>
  <c r="G183" i="3"/>
  <c r="H183" i="3"/>
  <c r="I183" i="3"/>
  <c r="J183" i="3"/>
  <c r="E184" i="3"/>
  <c r="F184" i="3"/>
  <c r="K184" i="3" s="1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L253" i="3"/>
  <c r="E254" i="3"/>
  <c r="F254" i="3"/>
  <c r="G254" i="3"/>
  <c r="H254" i="3"/>
  <c r="I254" i="3"/>
  <c r="J254" i="3"/>
  <c r="L254" i="3" s="1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L257" i="3" s="1"/>
  <c r="E258" i="3"/>
  <c r="F258" i="3"/>
  <c r="G258" i="3"/>
  <c r="H258" i="3"/>
  <c r="I258" i="3"/>
  <c r="J258" i="3"/>
  <c r="L258" i="3" s="1"/>
  <c r="E259" i="3"/>
  <c r="F259" i="3"/>
  <c r="G259" i="3"/>
  <c r="H259" i="3"/>
  <c r="I259" i="3"/>
  <c r="J259" i="3"/>
  <c r="L259" i="3" s="1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L262" i="3" s="1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L288" i="3" s="1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L292" i="3" s="1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L285" i="3" l="1"/>
  <c r="L284" i="3"/>
  <c r="L271" i="3"/>
  <c r="L267" i="3"/>
  <c r="L263" i="3"/>
  <c r="L250" i="3"/>
  <c r="L249" i="3"/>
  <c r="K246" i="3"/>
  <c r="BD333" i="3"/>
  <c r="AV333" i="3"/>
  <c r="AN333" i="3"/>
  <c r="AF333" i="3"/>
  <c r="X333" i="3"/>
  <c r="P333" i="3"/>
  <c r="K135" i="3"/>
  <c r="K132" i="3"/>
  <c r="K128" i="3"/>
  <c r="L127" i="3"/>
  <c r="L126" i="3"/>
  <c r="L125" i="3"/>
  <c r="K115" i="3"/>
  <c r="BH333" i="3"/>
  <c r="AZ333" i="3"/>
  <c r="AR333" i="3"/>
  <c r="AJ333" i="3"/>
  <c r="AB333" i="3"/>
  <c r="T333" i="3"/>
  <c r="BI333" i="3"/>
  <c r="BF338" i="3"/>
  <c r="BB338" i="3"/>
  <c r="AX338" i="3"/>
  <c r="AT338" i="3"/>
  <c r="AP338" i="3"/>
  <c r="AL338" i="3"/>
  <c r="AH338" i="3"/>
  <c r="AD338" i="3"/>
  <c r="Z338" i="3"/>
  <c r="V338" i="3"/>
  <c r="R338" i="3"/>
  <c r="N338" i="3"/>
  <c r="BG338" i="3"/>
  <c r="BC338" i="3"/>
  <c r="AY338" i="3"/>
  <c r="AU338" i="3"/>
  <c r="AQ338" i="3"/>
  <c r="AM338" i="3"/>
  <c r="AI338" i="3"/>
  <c r="AE338" i="3"/>
  <c r="AA338" i="3"/>
  <c r="W338" i="3"/>
  <c r="S338" i="3"/>
  <c r="L255" i="3"/>
  <c r="L247" i="3"/>
  <c r="L290" i="3"/>
  <c r="L286" i="3"/>
  <c r="L278" i="3"/>
  <c r="L274" i="3"/>
  <c r="L270" i="3"/>
  <c r="L266" i="3"/>
  <c r="L260" i="3"/>
  <c r="L251" i="3"/>
  <c r="K250" i="3"/>
  <c r="M334" i="3"/>
  <c r="O334" i="3"/>
  <c r="Q334" i="3"/>
  <c r="S334" i="3"/>
  <c r="U334" i="3"/>
  <c r="W334" i="3"/>
  <c r="Y334" i="3"/>
  <c r="AA334" i="3"/>
  <c r="AC334" i="3"/>
  <c r="AE334" i="3"/>
  <c r="AG334" i="3"/>
  <c r="AI334" i="3"/>
  <c r="AK334" i="3"/>
  <c r="AM334" i="3"/>
  <c r="AO334" i="3"/>
  <c r="AQ334" i="3"/>
  <c r="AS334" i="3"/>
  <c r="AU334" i="3"/>
  <c r="AW334" i="3"/>
  <c r="AY334" i="3"/>
  <c r="BA334" i="3"/>
  <c r="BC334" i="3"/>
  <c r="BE334" i="3"/>
  <c r="BG334" i="3"/>
  <c r="BI334" i="3"/>
  <c r="N334" i="3"/>
  <c r="P334" i="3"/>
  <c r="R334" i="3"/>
  <c r="T334" i="3"/>
  <c r="V334" i="3"/>
  <c r="X334" i="3"/>
  <c r="Z334" i="3"/>
  <c r="AB334" i="3"/>
  <c r="AD334" i="3"/>
  <c r="AF334" i="3"/>
  <c r="AH334" i="3"/>
  <c r="AJ334" i="3"/>
  <c r="AL334" i="3"/>
  <c r="AN334" i="3"/>
  <c r="AP334" i="3"/>
  <c r="AR334" i="3"/>
  <c r="AT334" i="3"/>
  <c r="AV334" i="3"/>
  <c r="AX334" i="3"/>
  <c r="AZ334" i="3"/>
  <c r="BB334" i="3"/>
  <c r="BD334" i="3"/>
  <c r="BF334" i="3"/>
  <c r="BH334" i="3"/>
  <c r="BE333" i="3"/>
  <c r="BA333" i="3"/>
  <c r="AW333" i="3"/>
  <c r="AS333" i="3"/>
  <c r="AO333" i="3"/>
  <c r="AK333" i="3"/>
  <c r="AG333" i="3"/>
  <c r="AC333" i="3"/>
  <c r="Y333" i="3"/>
  <c r="U333" i="3"/>
  <c r="Q333" i="3"/>
  <c r="M333" i="3"/>
  <c r="BK338" i="3"/>
  <c r="BL338" i="3"/>
  <c r="BJ338" i="3"/>
  <c r="L282" i="3"/>
  <c r="L276" i="3"/>
  <c r="L272" i="3"/>
  <c r="L268" i="3"/>
  <c r="L264" i="3"/>
  <c r="N336" i="3"/>
  <c r="P336" i="3"/>
  <c r="R336" i="3"/>
  <c r="T336" i="3"/>
  <c r="V336" i="3"/>
  <c r="X336" i="3"/>
  <c r="Z336" i="3"/>
  <c r="AB336" i="3"/>
  <c r="AD336" i="3"/>
  <c r="AF336" i="3"/>
  <c r="AH336" i="3"/>
  <c r="AJ336" i="3"/>
  <c r="AL336" i="3"/>
  <c r="AN336" i="3"/>
  <c r="AP336" i="3"/>
  <c r="AR336" i="3"/>
  <c r="AT336" i="3"/>
  <c r="AV336" i="3"/>
  <c r="AX336" i="3"/>
  <c r="AZ336" i="3"/>
  <c r="BB336" i="3"/>
  <c r="BD336" i="3"/>
  <c r="BF336" i="3"/>
  <c r="BH336" i="3"/>
  <c r="M336" i="3"/>
  <c r="O336" i="3"/>
  <c r="Q336" i="3"/>
  <c r="S336" i="3"/>
  <c r="U336" i="3"/>
  <c r="W336" i="3"/>
  <c r="Y336" i="3"/>
  <c r="AA336" i="3"/>
  <c r="AC336" i="3"/>
  <c r="AE336" i="3"/>
  <c r="AG336" i="3"/>
  <c r="AI336" i="3"/>
  <c r="AK336" i="3"/>
  <c r="AM336" i="3"/>
  <c r="AO336" i="3"/>
  <c r="AQ336" i="3"/>
  <c r="AS336" i="3"/>
  <c r="AU336" i="3"/>
  <c r="AW336" i="3"/>
  <c r="AY336" i="3"/>
  <c r="BA336" i="3"/>
  <c r="BC336" i="3"/>
  <c r="BE336" i="3"/>
  <c r="BG336" i="3"/>
  <c r="BI336" i="3"/>
  <c r="BL335" i="3"/>
  <c r="AT297" i="3"/>
  <c r="AP297" i="3"/>
  <c r="AL297" i="3"/>
  <c r="AH297" i="3"/>
  <c r="AD297" i="3"/>
  <c r="BJ297" i="3" s="1"/>
  <c r="Z297" i="3"/>
  <c r="V297" i="3"/>
  <c r="BK297" i="3" s="1"/>
  <c r="R297" i="3"/>
  <c r="BL297" i="3" s="1"/>
  <c r="N298" i="3"/>
  <c r="P298" i="3"/>
  <c r="R298" i="3"/>
  <c r="T298" i="3"/>
  <c r="V298" i="3"/>
  <c r="X298" i="3"/>
  <c r="Z298" i="3"/>
  <c r="AB298" i="3"/>
  <c r="AD298" i="3"/>
  <c r="AF298" i="3"/>
  <c r="AH298" i="3"/>
  <c r="AJ298" i="3"/>
  <c r="AL298" i="3"/>
  <c r="AN298" i="3"/>
  <c r="AP298" i="3"/>
  <c r="AR298" i="3"/>
  <c r="M298" i="3"/>
  <c r="O298" i="3"/>
  <c r="Q298" i="3"/>
  <c r="S298" i="3"/>
  <c r="U298" i="3"/>
  <c r="W298" i="3"/>
  <c r="Y298" i="3"/>
  <c r="AA298" i="3"/>
  <c r="AC298" i="3"/>
  <c r="AE298" i="3"/>
  <c r="AG298" i="3"/>
  <c r="AI298" i="3"/>
  <c r="AK298" i="3"/>
  <c r="AM298" i="3"/>
  <c r="AO298" i="3"/>
  <c r="AQ298" i="3"/>
  <c r="AS298" i="3"/>
  <c r="AU298" i="3"/>
  <c r="AW298" i="3"/>
  <c r="AY298" i="3"/>
  <c r="BA298" i="3"/>
  <c r="BC298" i="3"/>
  <c r="BE298" i="3"/>
  <c r="BG298" i="3"/>
  <c r="BI298" i="3"/>
  <c r="AT298" i="3"/>
  <c r="AX298" i="3"/>
  <c r="BB298" i="3"/>
  <c r="BF298" i="3"/>
  <c r="AV298" i="3"/>
  <c r="AZ298" i="3"/>
  <c r="BD298" i="3"/>
  <c r="BH298" i="3"/>
  <c r="N299" i="3"/>
  <c r="P299" i="3"/>
  <c r="R299" i="3"/>
  <c r="T299" i="3"/>
  <c r="V299" i="3"/>
  <c r="X299" i="3"/>
  <c r="Z299" i="3"/>
  <c r="AB299" i="3"/>
  <c r="AD299" i="3"/>
  <c r="AF299" i="3"/>
  <c r="AH299" i="3"/>
  <c r="AJ299" i="3"/>
  <c r="AL299" i="3"/>
  <c r="AN299" i="3"/>
  <c r="AP299" i="3"/>
  <c r="AR299" i="3"/>
  <c r="AT299" i="3"/>
  <c r="AV299" i="3"/>
  <c r="AX299" i="3"/>
  <c r="AZ299" i="3"/>
  <c r="BB299" i="3"/>
  <c r="BD299" i="3"/>
  <c r="BF299" i="3"/>
  <c r="BH299" i="3"/>
  <c r="O299" i="3"/>
  <c r="S299" i="3"/>
  <c r="W299" i="3"/>
  <c r="AA299" i="3"/>
  <c r="AE299" i="3"/>
  <c r="AI299" i="3"/>
  <c r="AM299" i="3"/>
  <c r="AQ299" i="3"/>
  <c r="AU299" i="3"/>
  <c r="AY299" i="3"/>
  <c r="BC299" i="3"/>
  <c r="BG299" i="3"/>
  <c r="M299" i="3"/>
  <c r="Q299" i="3"/>
  <c r="U299" i="3"/>
  <c r="Y299" i="3"/>
  <c r="AC299" i="3"/>
  <c r="AG299" i="3"/>
  <c r="AK299" i="3"/>
  <c r="AO299" i="3"/>
  <c r="AS299" i="3"/>
  <c r="AW299" i="3"/>
  <c r="BA299" i="3"/>
  <c r="BE299" i="3"/>
  <c r="BI299" i="3"/>
  <c r="N300" i="3"/>
  <c r="P300" i="3"/>
  <c r="R300" i="3"/>
  <c r="T300" i="3"/>
  <c r="V300" i="3"/>
  <c r="X300" i="3"/>
  <c r="Z300" i="3"/>
  <c r="AB300" i="3"/>
  <c r="AD300" i="3"/>
  <c r="M300" i="3"/>
  <c r="Q300" i="3"/>
  <c r="U300" i="3"/>
  <c r="Y300" i="3"/>
  <c r="AC300" i="3"/>
  <c r="AF300" i="3"/>
  <c r="AH300" i="3"/>
  <c r="AJ300" i="3"/>
  <c r="AL300" i="3"/>
  <c r="AN300" i="3"/>
  <c r="AP300" i="3"/>
  <c r="AR300" i="3"/>
  <c r="AT300" i="3"/>
  <c r="AV300" i="3"/>
  <c r="AX300" i="3"/>
  <c r="AZ300" i="3"/>
  <c r="BB300" i="3"/>
  <c r="BD300" i="3"/>
  <c r="BF300" i="3"/>
  <c r="BH300" i="3"/>
  <c r="O300" i="3"/>
  <c r="S300" i="3"/>
  <c r="W300" i="3"/>
  <c r="AA300" i="3"/>
  <c r="AE300" i="3"/>
  <c r="AG300" i="3"/>
  <c r="AI300" i="3"/>
  <c r="AK300" i="3"/>
  <c r="AM300" i="3"/>
  <c r="AO300" i="3"/>
  <c r="AQ300" i="3"/>
  <c r="AS300" i="3"/>
  <c r="AU300" i="3"/>
  <c r="AW300" i="3"/>
  <c r="AY300" i="3"/>
  <c r="BA300" i="3"/>
  <c r="BC300" i="3"/>
  <c r="BE300" i="3"/>
  <c r="BG300" i="3"/>
  <c r="BI300" i="3"/>
  <c r="M301" i="3"/>
  <c r="O301" i="3"/>
  <c r="Q301" i="3"/>
  <c r="S301" i="3"/>
  <c r="U301" i="3"/>
  <c r="W301" i="3"/>
  <c r="Y301" i="3"/>
  <c r="AA301" i="3"/>
  <c r="AC301" i="3"/>
  <c r="AE301" i="3"/>
  <c r="AG301" i="3"/>
  <c r="AI301" i="3"/>
  <c r="AK301" i="3"/>
  <c r="AM301" i="3"/>
  <c r="AO301" i="3"/>
  <c r="AQ301" i="3"/>
  <c r="AS301" i="3"/>
  <c r="AU301" i="3"/>
  <c r="AW301" i="3"/>
  <c r="AY301" i="3"/>
  <c r="BA301" i="3"/>
  <c r="BC301" i="3"/>
  <c r="BE301" i="3"/>
  <c r="BG301" i="3"/>
  <c r="BI301" i="3"/>
  <c r="N301" i="3"/>
  <c r="P301" i="3"/>
  <c r="R301" i="3"/>
  <c r="T301" i="3"/>
  <c r="V301" i="3"/>
  <c r="X301" i="3"/>
  <c r="Z301" i="3"/>
  <c r="AB301" i="3"/>
  <c r="AD301" i="3"/>
  <c r="AF301" i="3"/>
  <c r="AH301" i="3"/>
  <c r="AJ301" i="3"/>
  <c r="AL301" i="3"/>
  <c r="AN301" i="3"/>
  <c r="AP301" i="3"/>
  <c r="AR301" i="3"/>
  <c r="AT301" i="3"/>
  <c r="AV301" i="3"/>
  <c r="AX301" i="3"/>
  <c r="AZ301" i="3"/>
  <c r="BB301" i="3"/>
  <c r="BD301" i="3"/>
  <c r="BF301" i="3"/>
  <c r="BH301" i="3"/>
  <c r="M302" i="3"/>
  <c r="O302" i="3"/>
  <c r="Q302" i="3"/>
  <c r="S302" i="3"/>
  <c r="U302" i="3"/>
  <c r="W302" i="3"/>
  <c r="Y302" i="3"/>
  <c r="AA302" i="3"/>
  <c r="AC302" i="3"/>
  <c r="AE302" i="3"/>
  <c r="AG302" i="3"/>
  <c r="AI302" i="3"/>
  <c r="AK302" i="3"/>
  <c r="AM302" i="3"/>
  <c r="AO302" i="3"/>
  <c r="AQ302" i="3"/>
  <c r="AS302" i="3"/>
  <c r="AU302" i="3"/>
  <c r="AW302" i="3"/>
  <c r="AY302" i="3"/>
  <c r="BA302" i="3"/>
  <c r="BC302" i="3"/>
  <c r="N302" i="3"/>
  <c r="P302" i="3"/>
  <c r="R302" i="3"/>
  <c r="T302" i="3"/>
  <c r="V302" i="3"/>
  <c r="BK302" i="3" s="1"/>
  <c r="X302" i="3"/>
  <c r="Z302" i="3"/>
  <c r="AD302" i="3"/>
  <c r="AH302" i="3"/>
  <c r="AL302" i="3"/>
  <c r="AP302" i="3"/>
  <c r="AT302" i="3"/>
  <c r="AX302" i="3"/>
  <c r="BB302" i="3"/>
  <c r="BE302" i="3"/>
  <c r="BG302" i="3"/>
  <c r="BI302" i="3"/>
  <c r="AB302" i="3"/>
  <c r="AF302" i="3"/>
  <c r="AJ302" i="3"/>
  <c r="AN302" i="3"/>
  <c r="AR302" i="3"/>
  <c r="AV302" i="3"/>
  <c r="AZ302" i="3"/>
  <c r="BD302" i="3"/>
  <c r="BF302" i="3"/>
  <c r="BH302" i="3"/>
  <c r="N303" i="3"/>
  <c r="P303" i="3"/>
  <c r="R303" i="3"/>
  <c r="T303" i="3"/>
  <c r="V303" i="3"/>
  <c r="X303" i="3"/>
  <c r="Z303" i="3"/>
  <c r="AB303" i="3"/>
  <c r="AD303" i="3"/>
  <c r="AF303" i="3"/>
  <c r="AH303" i="3"/>
  <c r="AJ303" i="3"/>
  <c r="AL303" i="3"/>
  <c r="AN303" i="3"/>
  <c r="AP303" i="3"/>
  <c r="AR303" i="3"/>
  <c r="AT303" i="3"/>
  <c r="AV303" i="3"/>
  <c r="AX303" i="3"/>
  <c r="AZ303" i="3"/>
  <c r="BB303" i="3"/>
  <c r="BD303" i="3"/>
  <c r="BF303" i="3"/>
  <c r="BH303" i="3"/>
  <c r="M303" i="3"/>
  <c r="O303" i="3"/>
  <c r="Q303" i="3"/>
  <c r="S303" i="3"/>
  <c r="U303" i="3"/>
  <c r="W303" i="3"/>
  <c r="Y303" i="3"/>
  <c r="AA303" i="3"/>
  <c r="AC303" i="3"/>
  <c r="AE303" i="3"/>
  <c r="AG303" i="3"/>
  <c r="AI303" i="3"/>
  <c r="AK303" i="3"/>
  <c r="AM303" i="3"/>
  <c r="AO303" i="3"/>
  <c r="AQ303" i="3"/>
  <c r="AS303" i="3"/>
  <c r="AU303" i="3"/>
  <c r="AW303" i="3"/>
  <c r="AY303" i="3"/>
  <c r="BA303" i="3"/>
  <c r="BC303" i="3"/>
  <c r="BE303" i="3"/>
  <c r="BG303" i="3"/>
  <c r="BI303" i="3"/>
  <c r="N304" i="3"/>
  <c r="P304" i="3"/>
  <c r="R304" i="3"/>
  <c r="T304" i="3"/>
  <c r="V304" i="3"/>
  <c r="X304" i="3"/>
  <c r="Z304" i="3"/>
  <c r="AB304" i="3"/>
  <c r="AD304" i="3"/>
  <c r="AF304" i="3"/>
  <c r="AH304" i="3"/>
  <c r="AJ304" i="3"/>
  <c r="AL304" i="3"/>
  <c r="AN304" i="3"/>
  <c r="AP304" i="3"/>
  <c r="AR304" i="3"/>
  <c r="AT304" i="3"/>
  <c r="AV304" i="3"/>
  <c r="AX304" i="3"/>
  <c r="AZ304" i="3"/>
  <c r="BB304" i="3"/>
  <c r="BD304" i="3"/>
  <c r="BF304" i="3"/>
  <c r="BH304" i="3"/>
  <c r="M304" i="3"/>
  <c r="O304" i="3"/>
  <c r="Q304" i="3"/>
  <c r="S304" i="3"/>
  <c r="U304" i="3"/>
  <c r="W304" i="3"/>
  <c r="Y304" i="3"/>
  <c r="AA304" i="3"/>
  <c r="AC304" i="3"/>
  <c r="AE304" i="3"/>
  <c r="AG304" i="3"/>
  <c r="AI304" i="3"/>
  <c r="AK304" i="3"/>
  <c r="AM304" i="3"/>
  <c r="AO304" i="3"/>
  <c r="AQ304" i="3"/>
  <c r="AS304" i="3"/>
  <c r="AU304" i="3"/>
  <c r="AW304" i="3"/>
  <c r="AY304" i="3"/>
  <c r="BA304" i="3"/>
  <c r="BC304" i="3"/>
  <c r="BE304" i="3"/>
  <c r="BG304" i="3"/>
  <c r="BI304" i="3"/>
  <c r="M305" i="3"/>
  <c r="O305" i="3"/>
  <c r="Q305" i="3"/>
  <c r="S305" i="3"/>
  <c r="U305" i="3"/>
  <c r="W305" i="3"/>
  <c r="Y305" i="3"/>
  <c r="AA305" i="3"/>
  <c r="AC305" i="3"/>
  <c r="AE305" i="3"/>
  <c r="AG305" i="3"/>
  <c r="AI305" i="3"/>
  <c r="AK305" i="3"/>
  <c r="AM305" i="3"/>
  <c r="AO305" i="3"/>
  <c r="AQ305" i="3"/>
  <c r="AS305" i="3"/>
  <c r="AU305" i="3"/>
  <c r="AW305" i="3"/>
  <c r="AY305" i="3"/>
  <c r="BA305" i="3"/>
  <c r="BC305" i="3"/>
  <c r="BE305" i="3"/>
  <c r="BG305" i="3"/>
  <c r="BI305" i="3"/>
  <c r="N305" i="3"/>
  <c r="P305" i="3"/>
  <c r="R305" i="3"/>
  <c r="T305" i="3"/>
  <c r="V305" i="3"/>
  <c r="X305" i="3"/>
  <c r="Z305" i="3"/>
  <c r="AB305" i="3"/>
  <c r="AD305" i="3"/>
  <c r="AF305" i="3"/>
  <c r="AH305" i="3"/>
  <c r="AJ305" i="3"/>
  <c r="AL305" i="3"/>
  <c r="AN305" i="3"/>
  <c r="AP305" i="3"/>
  <c r="AR305" i="3"/>
  <c r="AT305" i="3"/>
  <c r="AV305" i="3"/>
  <c r="AX305" i="3"/>
  <c r="AZ305" i="3"/>
  <c r="BB305" i="3"/>
  <c r="BD305" i="3"/>
  <c r="BF305" i="3"/>
  <c r="BH305" i="3"/>
  <c r="M306" i="3"/>
  <c r="O306" i="3"/>
  <c r="Q306" i="3"/>
  <c r="S306" i="3"/>
  <c r="U306" i="3"/>
  <c r="W306" i="3"/>
  <c r="Y306" i="3"/>
  <c r="AA306" i="3"/>
  <c r="AC306" i="3"/>
  <c r="AE306" i="3"/>
  <c r="AG306" i="3"/>
  <c r="AI306" i="3"/>
  <c r="AK306" i="3"/>
  <c r="AM306" i="3"/>
  <c r="AO306" i="3"/>
  <c r="AQ306" i="3"/>
  <c r="AS306" i="3"/>
  <c r="AU306" i="3"/>
  <c r="AW306" i="3"/>
  <c r="AY306" i="3"/>
  <c r="BA306" i="3"/>
  <c r="BC306" i="3"/>
  <c r="BE306" i="3"/>
  <c r="BG306" i="3"/>
  <c r="BI306" i="3"/>
  <c r="N306" i="3"/>
  <c r="P306" i="3"/>
  <c r="R306" i="3"/>
  <c r="T306" i="3"/>
  <c r="V306" i="3"/>
  <c r="X306" i="3"/>
  <c r="Z306" i="3"/>
  <c r="AB306" i="3"/>
  <c r="AD306" i="3"/>
  <c r="AF306" i="3"/>
  <c r="AH306" i="3"/>
  <c r="AJ306" i="3"/>
  <c r="AL306" i="3"/>
  <c r="AN306" i="3"/>
  <c r="AP306" i="3"/>
  <c r="AR306" i="3"/>
  <c r="AT306" i="3"/>
  <c r="AV306" i="3"/>
  <c r="AX306" i="3"/>
  <c r="AZ306" i="3"/>
  <c r="BB306" i="3"/>
  <c r="BD306" i="3"/>
  <c r="BF306" i="3"/>
  <c r="BH306" i="3"/>
  <c r="N307" i="3"/>
  <c r="P307" i="3"/>
  <c r="R307" i="3"/>
  <c r="T307" i="3"/>
  <c r="V307" i="3"/>
  <c r="X307" i="3"/>
  <c r="Z307" i="3"/>
  <c r="AB307" i="3"/>
  <c r="AD307" i="3"/>
  <c r="AF307" i="3"/>
  <c r="AH307" i="3"/>
  <c r="AJ307" i="3"/>
  <c r="AL307" i="3"/>
  <c r="AN307" i="3"/>
  <c r="AP307" i="3"/>
  <c r="AR307" i="3"/>
  <c r="AT307" i="3"/>
  <c r="AV307" i="3"/>
  <c r="AX307" i="3"/>
  <c r="AZ307" i="3"/>
  <c r="BB307" i="3"/>
  <c r="BD307" i="3"/>
  <c r="BF307" i="3"/>
  <c r="BH307" i="3"/>
  <c r="M307" i="3"/>
  <c r="O307" i="3"/>
  <c r="Q307" i="3"/>
  <c r="S307" i="3"/>
  <c r="U307" i="3"/>
  <c r="W307" i="3"/>
  <c r="Y307" i="3"/>
  <c r="AA307" i="3"/>
  <c r="AC307" i="3"/>
  <c r="AE307" i="3"/>
  <c r="AG307" i="3"/>
  <c r="AI307" i="3"/>
  <c r="AK307" i="3"/>
  <c r="AM307" i="3"/>
  <c r="AO307" i="3"/>
  <c r="AQ307" i="3"/>
  <c r="AS307" i="3"/>
  <c r="AU307" i="3"/>
  <c r="AW307" i="3"/>
  <c r="AY307" i="3"/>
  <c r="BA307" i="3"/>
  <c r="BC307" i="3"/>
  <c r="BE307" i="3"/>
  <c r="BG307" i="3"/>
  <c r="BI307" i="3"/>
  <c r="N308" i="3"/>
  <c r="P308" i="3"/>
  <c r="R308" i="3"/>
  <c r="T308" i="3"/>
  <c r="V308" i="3"/>
  <c r="X308" i="3"/>
  <c r="Z308" i="3"/>
  <c r="AB308" i="3"/>
  <c r="AD308" i="3"/>
  <c r="AF308" i="3"/>
  <c r="AH308" i="3"/>
  <c r="AJ308" i="3"/>
  <c r="AL308" i="3"/>
  <c r="AN308" i="3"/>
  <c r="AP308" i="3"/>
  <c r="AR308" i="3"/>
  <c r="AT308" i="3"/>
  <c r="AV308" i="3"/>
  <c r="AX308" i="3"/>
  <c r="AZ308" i="3"/>
  <c r="BB308" i="3"/>
  <c r="BD308" i="3"/>
  <c r="BF308" i="3"/>
  <c r="BH308" i="3"/>
  <c r="M308" i="3"/>
  <c r="O308" i="3"/>
  <c r="Q308" i="3"/>
  <c r="S308" i="3"/>
  <c r="U308" i="3"/>
  <c r="W308" i="3"/>
  <c r="Y308" i="3"/>
  <c r="AA308" i="3"/>
  <c r="AC308" i="3"/>
  <c r="AE308" i="3"/>
  <c r="AG308" i="3"/>
  <c r="AI308" i="3"/>
  <c r="AK308" i="3"/>
  <c r="AM308" i="3"/>
  <c r="AO308" i="3"/>
  <c r="AQ308" i="3"/>
  <c r="AS308" i="3"/>
  <c r="AU308" i="3"/>
  <c r="AW308" i="3"/>
  <c r="AY308" i="3"/>
  <c r="BA308" i="3"/>
  <c r="BC308" i="3"/>
  <c r="BE308" i="3"/>
  <c r="BG308" i="3"/>
  <c r="BI308" i="3"/>
  <c r="M309" i="3"/>
  <c r="N309" i="3"/>
  <c r="P309" i="3"/>
  <c r="R309" i="3"/>
  <c r="T309" i="3"/>
  <c r="V309" i="3"/>
  <c r="X309" i="3"/>
  <c r="Z309" i="3"/>
  <c r="O309" i="3"/>
  <c r="S309" i="3"/>
  <c r="W309" i="3"/>
  <c r="AA309" i="3"/>
  <c r="AC309" i="3"/>
  <c r="AE309" i="3"/>
  <c r="AG309" i="3"/>
  <c r="AI309" i="3"/>
  <c r="AK309" i="3"/>
  <c r="AM309" i="3"/>
  <c r="AO309" i="3"/>
  <c r="AQ309" i="3"/>
  <c r="AS309" i="3"/>
  <c r="AU309" i="3"/>
  <c r="AW309" i="3"/>
  <c r="AY309" i="3"/>
  <c r="BA309" i="3"/>
  <c r="BC309" i="3"/>
  <c r="BE309" i="3"/>
  <c r="BG309" i="3"/>
  <c r="BI309" i="3"/>
  <c r="Q309" i="3"/>
  <c r="U309" i="3"/>
  <c r="Y309" i="3"/>
  <c r="AB309" i="3"/>
  <c r="AD309" i="3"/>
  <c r="AF309" i="3"/>
  <c r="AH309" i="3"/>
  <c r="AJ309" i="3"/>
  <c r="AL309" i="3"/>
  <c r="AN309" i="3"/>
  <c r="AP309" i="3"/>
  <c r="AR309" i="3"/>
  <c r="AT309" i="3"/>
  <c r="AV309" i="3"/>
  <c r="AX309" i="3"/>
  <c r="AZ309" i="3"/>
  <c r="BB309" i="3"/>
  <c r="BD309" i="3"/>
  <c r="BF309" i="3"/>
  <c r="BH309" i="3"/>
  <c r="M310" i="3"/>
  <c r="O310" i="3"/>
  <c r="Q310" i="3"/>
  <c r="S310" i="3"/>
  <c r="U310" i="3"/>
  <c r="W310" i="3"/>
  <c r="Y310" i="3"/>
  <c r="AA310" i="3"/>
  <c r="AC310" i="3"/>
  <c r="AE310" i="3"/>
  <c r="AG310" i="3"/>
  <c r="AI310" i="3"/>
  <c r="AK310" i="3"/>
  <c r="AM310" i="3"/>
  <c r="AO310" i="3"/>
  <c r="AQ310" i="3"/>
  <c r="AS310" i="3"/>
  <c r="AU310" i="3"/>
  <c r="AW310" i="3"/>
  <c r="AY310" i="3"/>
  <c r="BA310" i="3"/>
  <c r="BC310" i="3"/>
  <c r="BE310" i="3"/>
  <c r="BG310" i="3"/>
  <c r="BI310" i="3"/>
  <c r="N310" i="3"/>
  <c r="P310" i="3"/>
  <c r="R310" i="3"/>
  <c r="T310" i="3"/>
  <c r="V310" i="3"/>
  <c r="X310" i="3"/>
  <c r="Z310" i="3"/>
  <c r="AB310" i="3"/>
  <c r="AD310" i="3"/>
  <c r="AF310" i="3"/>
  <c r="AH310" i="3"/>
  <c r="AJ310" i="3"/>
  <c r="AL310" i="3"/>
  <c r="AN310" i="3"/>
  <c r="AP310" i="3"/>
  <c r="AR310" i="3"/>
  <c r="AT310" i="3"/>
  <c r="AV310" i="3"/>
  <c r="AX310" i="3"/>
  <c r="AZ310" i="3"/>
  <c r="BB310" i="3"/>
  <c r="BD310" i="3"/>
  <c r="BF310" i="3"/>
  <c r="BH310" i="3"/>
  <c r="N311" i="3"/>
  <c r="P311" i="3"/>
  <c r="R311" i="3"/>
  <c r="T311" i="3"/>
  <c r="V311" i="3"/>
  <c r="X311" i="3"/>
  <c r="Z311" i="3"/>
  <c r="AB311" i="3"/>
  <c r="AD311" i="3"/>
  <c r="AF311" i="3"/>
  <c r="AH311" i="3"/>
  <c r="AJ311" i="3"/>
  <c r="AL311" i="3"/>
  <c r="AN311" i="3"/>
  <c r="AP311" i="3"/>
  <c r="AR311" i="3"/>
  <c r="AT311" i="3"/>
  <c r="AV311" i="3"/>
  <c r="AX311" i="3"/>
  <c r="AZ311" i="3"/>
  <c r="BB311" i="3"/>
  <c r="BD311" i="3"/>
  <c r="BF311" i="3"/>
  <c r="BH311" i="3"/>
  <c r="M311" i="3"/>
  <c r="O311" i="3"/>
  <c r="Q311" i="3"/>
  <c r="S311" i="3"/>
  <c r="U311" i="3"/>
  <c r="W311" i="3"/>
  <c r="Y311" i="3"/>
  <c r="AA311" i="3"/>
  <c r="AC311" i="3"/>
  <c r="AE311" i="3"/>
  <c r="AG311" i="3"/>
  <c r="AI311" i="3"/>
  <c r="AK311" i="3"/>
  <c r="AM311" i="3"/>
  <c r="AO311" i="3"/>
  <c r="AQ311" i="3"/>
  <c r="AS311" i="3"/>
  <c r="AU311" i="3"/>
  <c r="AW311" i="3"/>
  <c r="AY311" i="3"/>
  <c r="BA311" i="3"/>
  <c r="BC311" i="3"/>
  <c r="BE311" i="3"/>
  <c r="BG311" i="3"/>
  <c r="BI311" i="3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M313" i="3"/>
  <c r="O313" i="3"/>
  <c r="Q313" i="3"/>
  <c r="S313" i="3"/>
  <c r="U313" i="3"/>
  <c r="W313" i="3"/>
  <c r="Y313" i="3"/>
  <c r="AA313" i="3"/>
  <c r="AC313" i="3"/>
  <c r="AE313" i="3"/>
  <c r="AG313" i="3"/>
  <c r="AI313" i="3"/>
  <c r="AK313" i="3"/>
  <c r="AM313" i="3"/>
  <c r="AO313" i="3"/>
  <c r="AQ313" i="3"/>
  <c r="AS313" i="3"/>
  <c r="AU313" i="3"/>
  <c r="AW313" i="3"/>
  <c r="AY313" i="3"/>
  <c r="BA313" i="3"/>
  <c r="BC313" i="3"/>
  <c r="BE313" i="3"/>
  <c r="BG313" i="3"/>
  <c r="BI313" i="3"/>
  <c r="N313" i="3"/>
  <c r="P313" i="3"/>
  <c r="R313" i="3"/>
  <c r="T313" i="3"/>
  <c r="V313" i="3"/>
  <c r="X313" i="3"/>
  <c r="Z313" i="3"/>
  <c r="AB313" i="3"/>
  <c r="AD313" i="3"/>
  <c r="AF313" i="3"/>
  <c r="AH313" i="3"/>
  <c r="AJ313" i="3"/>
  <c r="AL313" i="3"/>
  <c r="AN313" i="3"/>
  <c r="AP313" i="3"/>
  <c r="AR313" i="3"/>
  <c r="AT313" i="3"/>
  <c r="AV313" i="3"/>
  <c r="AX313" i="3"/>
  <c r="AZ313" i="3"/>
  <c r="BB313" i="3"/>
  <c r="BD313" i="3"/>
  <c r="BF313" i="3"/>
  <c r="BH313" i="3"/>
  <c r="M314" i="3"/>
  <c r="O314" i="3"/>
  <c r="Q314" i="3"/>
  <c r="S314" i="3"/>
  <c r="U314" i="3"/>
  <c r="W314" i="3"/>
  <c r="Y314" i="3"/>
  <c r="AA314" i="3"/>
  <c r="AC314" i="3"/>
  <c r="AE314" i="3"/>
  <c r="AG314" i="3"/>
  <c r="AI314" i="3"/>
  <c r="AK314" i="3"/>
  <c r="AM314" i="3"/>
  <c r="AO314" i="3"/>
  <c r="AQ314" i="3"/>
  <c r="AS314" i="3"/>
  <c r="AU314" i="3"/>
  <c r="AW314" i="3"/>
  <c r="AY314" i="3"/>
  <c r="BA314" i="3"/>
  <c r="BC314" i="3"/>
  <c r="BE314" i="3"/>
  <c r="BG314" i="3"/>
  <c r="BI314" i="3"/>
  <c r="N314" i="3"/>
  <c r="P314" i="3"/>
  <c r="R314" i="3"/>
  <c r="T314" i="3"/>
  <c r="V314" i="3"/>
  <c r="X314" i="3"/>
  <c r="Z314" i="3"/>
  <c r="AB314" i="3"/>
  <c r="AD314" i="3"/>
  <c r="AF314" i="3"/>
  <c r="AH314" i="3"/>
  <c r="AJ314" i="3"/>
  <c r="AL314" i="3"/>
  <c r="AN314" i="3"/>
  <c r="AP314" i="3"/>
  <c r="AR314" i="3"/>
  <c r="AT314" i="3"/>
  <c r="AV314" i="3"/>
  <c r="AX314" i="3"/>
  <c r="AZ314" i="3"/>
  <c r="BB314" i="3"/>
  <c r="BD314" i="3"/>
  <c r="BF314" i="3"/>
  <c r="BH314" i="3"/>
  <c r="N315" i="3"/>
  <c r="P315" i="3"/>
  <c r="R315" i="3"/>
  <c r="T315" i="3"/>
  <c r="V315" i="3"/>
  <c r="X315" i="3"/>
  <c r="Z315" i="3"/>
  <c r="AB315" i="3"/>
  <c r="AD315" i="3"/>
  <c r="AF315" i="3"/>
  <c r="AH315" i="3"/>
  <c r="AJ315" i="3"/>
  <c r="AL315" i="3"/>
  <c r="AN315" i="3"/>
  <c r="AP315" i="3"/>
  <c r="AR315" i="3"/>
  <c r="AT315" i="3"/>
  <c r="AV315" i="3"/>
  <c r="AX315" i="3"/>
  <c r="AZ315" i="3"/>
  <c r="BB315" i="3"/>
  <c r="BD315" i="3"/>
  <c r="M315" i="3"/>
  <c r="O315" i="3"/>
  <c r="Q315" i="3"/>
  <c r="S315" i="3"/>
  <c r="U315" i="3"/>
  <c r="W315" i="3"/>
  <c r="Y315" i="3"/>
  <c r="AA315" i="3"/>
  <c r="AC315" i="3"/>
  <c r="AE315" i="3"/>
  <c r="AG315" i="3"/>
  <c r="AI315" i="3"/>
  <c r="AK315" i="3"/>
  <c r="AM315" i="3"/>
  <c r="AO315" i="3"/>
  <c r="AQ315" i="3"/>
  <c r="AU315" i="3"/>
  <c r="AY315" i="3"/>
  <c r="BC315" i="3"/>
  <c r="BF315" i="3"/>
  <c r="BH315" i="3"/>
  <c r="AS315" i="3"/>
  <c r="AW315" i="3"/>
  <c r="BA315" i="3"/>
  <c r="BE315" i="3"/>
  <c r="BG315" i="3"/>
  <c r="BI315" i="3"/>
  <c r="N316" i="3"/>
  <c r="P316" i="3"/>
  <c r="R316" i="3"/>
  <c r="T316" i="3"/>
  <c r="V316" i="3"/>
  <c r="X316" i="3"/>
  <c r="Z316" i="3"/>
  <c r="AB316" i="3"/>
  <c r="AD316" i="3"/>
  <c r="AF316" i="3"/>
  <c r="AH316" i="3"/>
  <c r="AJ316" i="3"/>
  <c r="AL316" i="3"/>
  <c r="AN316" i="3"/>
  <c r="AP316" i="3"/>
  <c r="AR316" i="3"/>
  <c r="AT316" i="3"/>
  <c r="AV316" i="3"/>
  <c r="AX316" i="3"/>
  <c r="AZ316" i="3"/>
  <c r="BB316" i="3"/>
  <c r="BD316" i="3"/>
  <c r="BF316" i="3"/>
  <c r="BH316" i="3"/>
  <c r="M316" i="3"/>
  <c r="O316" i="3"/>
  <c r="Q316" i="3"/>
  <c r="S316" i="3"/>
  <c r="U316" i="3"/>
  <c r="W316" i="3"/>
  <c r="Y316" i="3"/>
  <c r="AA316" i="3"/>
  <c r="AC316" i="3"/>
  <c r="AE316" i="3"/>
  <c r="AG316" i="3"/>
  <c r="AI316" i="3"/>
  <c r="AK316" i="3"/>
  <c r="AM316" i="3"/>
  <c r="AO316" i="3"/>
  <c r="AQ316" i="3"/>
  <c r="AS316" i="3"/>
  <c r="AU316" i="3"/>
  <c r="AW316" i="3"/>
  <c r="AY316" i="3"/>
  <c r="BA316" i="3"/>
  <c r="BC316" i="3"/>
  <c r="BE316" i="3"/>
  <c r="BG316" i="3"/>
  <c r="BI316" i="3"/>
  <c r="M317" i="3"/>
  <c r="O317" i="3"/>
  <c r="Q317" i="3"/>
  <c r="S317" i="3"/>
  <c r="U317" i="3"/>
  <c r="W317" i="3"/>
  <c r="Y317" i="3"/>
  <c r="AA317" i="3"/>
  <c r="AC317" i="3"/>
  <c r="AE317" i="3"/>
  <c r="AG317" i="3"/>
  <c r="AI317" i="3"/>
  <c r="AK317" i="3"/>
  <c r="AM317" i="3"/>
  <c r="AO317" i="3"/>
  <c r="AQ317" i="3"/>
  <c r="AS317" i="3"/>
  <c r="AU317" i="3"/>
  <c r="AW317" i="3"/>
  <c r="AY317" i="3"/>
  <c r="BA317" i="3"/>
  <c r="BC317" i="3"/>
  <c r="BE317" i="3"/>
  <c r="BG317" i="3"/>
  <c r="BI317" i="3"/>
  <c r="N317" i="3"/>
  <c r="P317" i="3"/>
  <c r="R317" i="3"/>
  <c r="T317" i="3"/>
  <c r="V317" i="3"/>
  <c r="X317" i="3"/>
  <c r="Z317" i="3"/>
  <c r="AB317" i="3"/>
  <c r="AD317" i="3"/>
  <c r="AF317" i="3"/>
  <c r="AH317" i="3"/>
  <c r="AJ317" i="3"/>
  <c r="AL317" i="3"/>
  <c r="AN317" i="3"/>
  <c r="AP317" i="3"/>
  <c r="AR317" i="3"/>
  <c r="AT317" i="3"/>
  <c r="AV317" i="3"/>
  <c r="AX317" i="3"/>
  <c r="AZ317" i="3"/>
  <c r="BB317" i="3"/>
  <c r="BD317" i="3"/>
  <c r="BF317" i="3"/>
  <c r="BH317" i="3"/>
  <c r="M318" i="3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N318" i="3"/>
  <c r="P318" i="3"/>
  <c r="R318" i="3"/>
  <c r="T318" i="3"/>
  <c r="V318" i="3"/>
  <c r="X318" i="3"/>
  <c r="Z318" i="3"/>
  <c r="AB318" i="3"/>
  <c r="AD318" i="3"/>
  <c r="AF318" i="3"/>
  <c r="AH318" i="3"/>
  <c r="AJ318" i="3"/>
  <c r="AL318" i="3"/>
  <c r="AN318" i="3"/>
  <c r="AP318" i="3"/>
  <c r="AR318" i="3"/>
  <c r="AT318" i="3"/>
  <c r="AV318" i="3"/>
  <c r="AX318" i="3"/>
  <c r="AZ318" i="3"/>
  <c r="BB318" i="3"/>
  <c r="BD318" i="3"/>
  <c r="BF318" i="3"/>
  <c r="BH318" i="3"/>
  <c r="N319" i="3"/>
  <c r="P319" i="3"/>
  <c r="R319" i="3"/>
  <c r="T319" i="3"/>
  <c r="V319" i="3"/>
  <c r="X319" i="3"/>
  <c r="Z319" i="3"/>
  <c r="AB319" i="3"/>
  <c r="AD319" i="3"/>
  <c r="AF319" i="3"/>
  <c r="AH319" i="3"/>
  <c r="AJ319" i="3"/>
  <c r="AL319" i="3"/>
  <c r="AN319" i="3"/>
  <c r="AP319" i="3"/>
  <c r="AR319" i="3"/>
  <c r="AT319" i="3"/>
  <c r="AV319" i="3"/>
  <c r="AX319" i="3"/>
  <c r="AZ319" i="3"/>
  <c r="BB319" i="3"/>
  <c r="BD319" i="3"/>
  <c r="BF319" i="3"/>
  <c r="BH319" i="3"/>
  <c r="M319" i="3"/>
  <c r="O319" i="3"/>
  <c r="Q319" i="3"/>
  <c r="S319" i="3"/>
  <c r="U319" i="3"/>
  <c r="W319" i="3"/>
  <c r="Y319" i="3"/>
  <c r="AA319" i="3"/>
  <c r="AC319" i="3"/>
  <c r="AE319" i="3"/>
  <c r="AG319" i="3"/>
  <c r="AI319" i="3"/>
  <c r="AK319" i="3"/>
  <c r="AM319" i="3"/>
  <c r="AO319" i="3"/>
  <c r="AQ319" i="3"/>
  <c r="AS319" i="3"/>
  <c r="AU319" i="3"/>
  <c r="AW319" i="3"/>
  <c r="AY319" i="3"/>
  <c r="BA319" i="3"/>
  <c r="BC319" i="3"/>
  <c r="BE319" i="3"/>
  <c r="BG319" i="3"/>
  <c r="BI319" i="3"/>
  <c r="N320" i="3"/>
  <c r="P320" i="3"/>
  <c r="R320" i="3"/>
  <c r="T320" i="3"/>
  <c r="V320" i="3"/>
  <c r="X320" i="3"/>
  <c r="Z320" i="3"/>
  <c r="AB320" i="3"/>
  <c r="AD320" i="3"/>
  <c r="AF320" i="3"/>
  <c r="AH320" i="3"/>
  <c r="AJ320" i="3"/>
  <c r="AL320" i="3"/>
  <c r="AN320" i="3"/>
  <c r="AP320" i="3"/>
  <c r="AR320" i="3"/>
  <c r="AT320" i="3"/>
  <c r="AV320" i="3"/>
  <c r="AX320" i="3"/>
  <c r="AZ320" i="3"/>
  <c r="BB320" i="3"/>
  <c r="BD320" i="3"/>
  <c r="BF320" i="3"/>
  <c r="BH320" i="3"/>
  <c r="M320" i="3"/>
  <c r="O320" i="3"/>
  <c r="Q320" i="3"/>
  <c r="S320" i="3"/>
  <c r="U320" i="3"/>
  <c r="W320" i="3"/>
  <c r="Y320" i="3"/>
  <c r="AA320" i="3"/>
  <c r="AC320" i="3"/>
  <c r="AE320" i="3"/>
  <c r="AG320" i="3"/>
  <c r="AI320" i="3"/>
  <c r="AK320" i="3"/>
  <c r="AM320" i="3"/>
  <c r="AO320" i="3"/>
  <c r="AQ320" i="3"/>
  <c r="AS320" i="3"/>
  <c r="AU320" i="3"/>
  <c r="AW320" i="3"/>
  <c r="AY320" i="3"/>
  <c r="BA320" i="3"/>
  <c r="BC320" i="3"/>
  <c r="BE320" i="3"/>
  <c r="BG320" i="3"/>
  <c r="BI320" i="3"/>
  <c r="M321" i="3"/>
  <c r="O321" i="3"/>
  <c r="Q321" i="3"/>
  <c r="S321" i="3"/>
  <c r="U321" i="3"/>
  <c r="W321" i="3"/>
  <c r="Y321" i="3"/>
  <c r="AA321" i="3"/>
  <c r="AC321" i="3"/>
  <c r="AE321" i="3"/>
  <c r="AG321" i="3"/>
  <c r="AI321" i="3"/>
  <c r="AK321" i="3"/>
  <c r="AM321" i="3"/>
  <c r="AO321" i="3"/>
  <c r="AQ321" i="3"/>
  <c r="AS321" i="3"/>
  <c r="AU321" i="3"/>
  <c r="AW321" i="3"/>
  <c r="AY321" i="3"/>
  <c r="BA321" i="3"/>
  <c r="BC321" i="3"/>
  <c r="BE321" i="3"/>
  <c r="BG321" i="3"/>
  <c r="BI321" i="3"/>
  <c r="N321" i="3"/>
  <c r="P321" i="3"/>
  <c r="R321" i="3"/>
  <c r="T321" i="3"/>
  <c r="V321" i="3"/>
  <c r="X321" i="3"/>
  <c r="Z321" i="3"/>
  <c r="AB321" i="3"/>
  <c r="AD321" i="3"/>
  <c r="AF321" i="3"/>
  <c r="AH321" i="3"/>
  <c r="AJ321" i="3"/>
  <c r="AL321" i="3"/>
  <c r="AN321" i="3"/>
  <c r="AP321" i="3"/>
  <c r="AR321" i="3"/>
  <c r="AT321" i="3"/>
  <c r="AV321" i="3"/>
  <c r="AX321" i="3"/>
  <c r="AZ321" i="3"/>
  <c r="BB321" i="3"/>
  <c r="BD321" i="3"/>
  <c r="BF321" i="3"/>
  <c r="BH321" i="3"/>
  <c r="M322" i="3"/>
  <c r="O322" i="3"/>
  <c r="Q322" i="3"/>
  <c r="S322" i="3"/>
  <c r="U322" i="3"/>
  <c r="W322" i="3"/>
  <c r="Y322" i="3"/>
  <c r="AA322" i="3"/>
  <c r="AC322" i="3"/>
  <c r="AE322" i="3"/>
  <c r="AG322" i="3"/>
  <c r="AI322" i="3"/>
  <c r="AK322" i="3"/>
  <c r="AM322" i="3"/>
  <c r="AO322" i="3"/>
  <c r="AQ322" i="3"/>
  <c r="AS322" i="3"/>
  <c r="AU322" i="3"/>
  <c r="AW322" i="3"/>
  <c r="AY322" i="3"/>
  <c r="BA322" i="3"/>
  <c r="BC322" i="3"/>
  <c r="BE322" i="3"/>
  <c r="BG322" i="3"/>
  <c r="BI322" i="3"/>
  <c r="N322" i="3"/>
  <c r="P322" i="3"/>
  <c r="R322" i="3"/>
  <c r="T322" i="3"/>
  <c r="V322" i="3"/>
  <c r="X322" i="3"/>
  <c r="Z322" i="3"/>
  <c r="AB322" i="3"/>
  <c r="AD322" i="3"/>
  <c r="AF322" i="3"/>
  <c r="AH322" i="3"/>
  <c r="AJ322" i="3"/>
  <c r="AL322" i="3"/>
  <c r="AN322" i="3"/>
  <c r="AP322" i="3"/>
  <c r="AR322" i="3"/>
  <c r="AT322" i="3"/>
  <c r="AV322" i="3"/>
  <c r="AX322" i="3"/>
  <c r="AZ322" i="3"/>
  <c r="BB322" i="3"/>
  <c r="BD322" i="3"/>
  <c r="BF322" i="3"/>
  <c r="BH322" i="3"/>
  <c r="N323" i="3"/>
  <c r="P323" i="3"/>
  <c r="R323" i="3"/>
  <c r="T323" i="3"/>
  <c r="V323" i="3"/>
  <c r="X323" i="3"/>
  <c r="Z323" i="3"/>
  <c r="AB323" i="3"/>
  <c r="AD323" i="3"/>
  <c r="AF323" i="3"/>
  <c r="AH323" i="3"/>
  <c r="AJ323" i="3"/>
  <c r="AL323" i="3"/>
  <c r="AN323" i="3"/>
  <c r="AP323" i="3"/>
  <c r="AR323" i="3"/>
  <c r="AT323" i="3"/>
  <c r="AV323" i="3"/>
  <c r="AX323" i="3"/>
  <c r="AZ323" i="3"/>
  <c r="BB323" i="3"/>
  <c r="BD323" i="3"/>
  <c r="BF323" i="3"/>
  <c r="BH323" i="3"/>
  <c r="M323" i="3"/>
  <c r="O323" i="3"/>
  <c r="Q323" i="3"/>
  <c r="S323" i="3"/>
  <c r="U323" i="3"/>
  <c r="W323" i="3"/>
  <c r="Y323" i="3"/>
  <c r="AA323" i="3"/>
  <c r="AC323" i="3"/>
  <c r="AE323" i="3"/>
  <c r="AG323" i="3"/>
  <c r="AI323" i="3"/>
  <c r="AK323" i="3"/>
  <c r="AM323" i="3"/>
  <c r="AO323" i="3"/>
  <c r="AQ323" i="3"/>
  <c r="AS323" i="3"/>
  <c r="AU323" i="3"/>
  <c r="AW323" i="3"/>
  <c r="AY323" i="3"/>
  <c r="BA323" i="3"/>
  <c r="BC323" i="3"/>
  <c r="BE323" i="3"/>
  <c r="BG323" i="3"/>
  <c r="BI323" i="3"/>
  <c r="N324" i="3"/>
  <c r="P324" i="3"/>
  <c r="R324" i="3"/>
  <c r="T324" i="3"/>
  <c r="V324" i="3"/>
  <c r="X324" i="3"/>
  <c r="Z324" i="3"/>
  <c r="AB324" i="3"/>
  <c r="AD324" i="3"/>
  <c r="AF324" i="3"/>
  <c r="AH324" i="3"/>
  <c r="AJ324" i="3"/>
  <c r="AL324" i="3"/>
  <c r="AN324" i="3"/>
  <c r="AP324" i="3"/>
  <c r="AR324" i="3"/>
  <c r="AT324" i="3"/>
  <c r="AV324" i="3"/>
  <c r="AX324" i="3"/>
  <c r="AZ324" i="3"/>
  <c r="BB324" i="3"/>
  <c r="BD324" i="3"/>
  <c r="BF324" i="3"/>
  <c r="BH324" i="3"/>
  <c r="M324" i="3"/>
  <c r="O324" i="3"/>
  <c r="Q324" i="3"/>
  <c r="S324" i="3"/>
  <c r="U324" i="3"/>
  <c r="W324" i="3"/>
  <c r="Y324" i="3"/>
  <c r="AA324" i="3"/>
  <c r="AC324" i="3"/>
  <c r="AE324" i="3"/>
  <c r="AG324" i="3"/>
  <c r="AI324" i="3"/>
  <c r="AK324" i="3"/>
  <c r="AM324" i="3"/>
  <c r="AO324" i="3"/>
  <c r="AQ324" i="3"/>
  <c r="AS324" i="3"/>
  <c r="AU324" i="3"/>
  <c r="AW324" i="3"/>
  <c r="AY324" i="3"/>
  <c r="BA324" i="3"/>
  <c r="BC324" i="3"/>
  <c r="BE324" i="3"/>
  <c r="BG324" i="3"/>
  <c r="BI324" i="3"/>
  <c r="M325" i="3"/>
  <c r="O325" i="3"/>
  <c r="Q325" i="3"/>
  <c r="S325" i="3"/>
  <c r="U325" i="3"/>
  <c r="W325" i="3"/>
  <c r="Y325" i="3"/>
  <c r="AA325" i="3"/>
  <c r="AC325" i="3"/>
  <c r="AE325" i="3"/>
  <c r="AG325" i="3"/>
  <c r="AI325" i="3"/>
  <c r="AK325" i="3"/>
  <c r="AM325" i="3"/>
  <c r="AO325" i="3"/>
  <c r="AQ325" i="3"/>
  <c r="AS325" i="3"/>
  <c r="AU325" i="3"/>
  <c r="AW325" i="3"/>
  <c r="AY325" i="3"/>
  <c r="BA325" i="3"/>
  <c r="BC325" i="3"/>
  <c r="BE325" i="3"/>
  <c r="BG325" i="3"/>
  <c r="BI325" i="3"/>
  <c r="N325" i="3"/>
  <c r="P325" i="3"/>
  <c r="R325" i="3"/>
  <c r="T325" i="3"/>
  <c r="V325" i="3"/>
  <c r="X325" i="3"/>
  <c r="Z325" i="3"/>
  <c r="AB325" i="3"/>
  <c r="AD325" i="3"/>
  <c r="AF325" i="3"/>
  <c r="AH325" i="3"/>
  <c r="AJ325" i="3"/>
  <c r="AL325" i="3"/>
  <c r="AN325" i="3"/>
  <c r="AP325" i="3"/>
  <c r="AR325" i="3"/>
  <c r="AT325" i="3"/>
  <c r="AV325" i="3"/>
  <c r="AX325" i="3"/>
  <c r="AZ325" i="3"/>
  <c r="BB325" i="3"/>
  <c r="BD325" i="3"/>
  <c r="BF325" i="3"/>
  <c r="BH325" i="3"/>
  <c r="M326" i="3"/>
  <c r="O326" i="3"/>
  <c r="Q326" i="3"/>
  <c r="S326" i="3"/>
  <c r="U326" i="3"/>
  <c r="W326" i="3"/>
  <c r="Y326" i="3"/>
  <c r="AA326" i="3"/>
  <c r="AC326" i="3"/>
  <c r="AE326" i="3"/>
  <c r="AG326" i="3"/>
  <c r="AI326" i="3"/>
  <c r="AK326" i="3"/>
  <c r="AM326" i="3"/>
  <c r="AO326" i="3"/>
  <c r="AQ326" i="3"/>
  <c r="AS326" i="3"/>
  <c r="AU326" i="3"/>
  <c r="AW326" i="3"/>
  <c r="AY326" i="3"/>
  <c r="BA326" i="3"/>
  <c r="BC326" i="3"/>
  <c r="BE326" i="3"/>
  <c r="BG326" i="3"/>
  <c r="BI326" i="3"/>
  <c r="N326" i="3"/>
  <c r="P326" i="3"/>
  <c r="R326" i="3"/>
  <c r="T326" i="3"/>
  <c r="V326" i="3"/>
  <c r="X326" i="3"/>
  <c r="Z326" i="3"/>
  <c r="AB326" i="3"/>
  <c r="AD326" i="3"/>
  <c r="AF326" i="3"/>
  <c r="AH326" i="3"/>
  <c r="AJ326" i="3"/>
  <c r="AL326" i="3"/>
  <c r="AN326" i="3"/>
  <c r="AP326" i="3"/>
  <c r="AR326" i="3"/>
  <c r="AT326" i="3"/>
  <c r="AV326" i="3"/>
  <c r="AX326" i="3"/>
  <c r="AZ326" i="3"/>
  <c r="BB326" i="3"/>
  <c r="BD326" i="3"/>
  <c r="BF326" i="3"/>
  <c r="BH326" i="3"/>
  <c r="N327" i="3"/>
  <c r="P327" i="3"/>
  <c r="R327" i="3"/>
  <c r="T327" i="3"/>
  <c r="V327" i="3"/>
  <c r="X327" i="3"/>
  <c r="Z327" i="3"/>
  <c r="AB327" i="3"/>
  <c r="AD327" i="3"/>
  <c r="AF327" i="3"/>
  <c r="AH327" i="3"/>
  <c r="AJ327" i="3"/>
  <c r="AL327" i="3"/>
  <c r="AN327" i="3"/>
  <c r="AP327" i="3"/>
  <c r="AR327" i="3"/>
  <c r="AT327" i="3"/>
  <c r="AV327" i="3"/>
  <c r="AX327" i="3"/>
  <c r="AZ327" i="3"/>
  <c r="BB327" i="3"/>
  <c r="BD327" i="3"/>
  <c r="BF327" i="3"/>
  <c r="BH327" i="3"/>
  <c r="M327" i="3"/>
  <c r="O327" i="3"/>
  <c r="Q327" i="3"/>
  <c r="S327" i="3"/>
  <c r="U327" i="3"/>
  <c r="W327" i="3"/>
  <c r="Y327" i="3"/>
  <c r="AA327" i="3"/>
  <c r="AC327" i="3"/>
  <c r="AE327" i="3"/>
  <c r="AG327" i="3"/>
  <c r="AI327" i="3"/>
  <c r="AK327" i="3"/>
  <c r="AM327" i="3"/>
  <c r="AO327" i="3"/>
  <c r="AQ327" i="3"/>
  <c r="AS327" i="3"/>
  <c r="AU327" i="3"/>
  <c r="AW327" i="3"/>
  <c r="AY327" i="3"/>
  <c r="BA327" i="3"/>
  <c r="BC327" i="3"/>
  <c r="BE327" i="3"/>
  <c r="BG327" i="3"/>
  <c r="BI327" i="3"/>
  <c r="N328" i="3"/>
  <c r="P328" i="3"/>
  <c r="R328" i="3"/>
  <c r="T328" i="3"/>
  <c r="V328" i="3"/>
  <c r="X328" i="3"/>
  <c r="Z328" i="3"/>
  <c r="AB328" i="3"/>
  <c r="AD328" i="3"/>
  <c r="AF328" i="3"/>
  <c r="AH328" i="3"/>
  <c r="AJ328" i="3"/>
  <c r="AL328" i="3"/>
  <c r="AN328" i="3"/>
  <c r="AP328" i="3"/>
  <c r="AR328" i="3"/>
  <c r="AT328" i="3"/>
  <c r="AV328" i="3"/>
  <c r="AX328" i="3"/>
  <c r="AZ328" i="3"/>
  <c r="BB328" i="3"/>
  <c r="BD328" i="3"/>
  <c r="BF328" i="3"/>
  <c r="BH328" i="3"/>
  <c r="M328" i="3"/>
  <c r="O328" i="3"/>
  <c r="Q328" i="3"/>
  <c r="S328" i="3"/>
  <c r="U328" i="3"/>
  <c r="W328" i="3"/>
  <c r="Y328" i="3"/>
  <c r="AA328" i="3"/>
  <c r="AC328" i="3"/>
  <c r="AE328" i="3"/>
  <c r="AG328" i="3"/>
  <c r="AI328" i="3"/>
  <c r="AK328" i="3"/>
  <c r="AM328" i="3"/>
  <c r="AO328" i="3"/>
  <c r="AQ328" i="3"/>
  <c r="AS328" i="3"/>
  <c r="AU328" i="3"/>
  <c r="AW328" i="3"/>
  <c r="AY328" i="3"/>
  <c r="BA328" i="3"/>
  <c r="BC328" i="3"/>
  <c r="BE328" i="3"/>
  <c r="BG328" i="3"/>
  <c r="BI328" i="3"/>
  <c r="M329" i="3"/>
  <c r="O329" i="3"/>
  <c r="Q329" i="3"/>
  <c r="S329" i="3"/>
  <c r="U329" i="3"/>
  <c r="W329" i="3"/>
  <c r="N329" i="3"/>
  <c r="R329" i="3"/>
  <c r="V329" i="3"/>
  <c r="Y329" i="3"/>
  <c r="AA329" i="3"/>
  <c r="AC329" i="3"/>
  <c r="AE329" i="3"/>
  <c r="AG329" i="3"/>
  <c r="AI329" i="3"/>
  <c r="AK329" i="3"/>
  <c r="AM329" i="3"/>
  <c r="AO329" i="3"/>
  <c r="AQ329" i="3"/>
  <c r="AS329" i="3"/>
  <c r="AU329" i="3"/>
  <c r="AW329" i="3"/>
  <c r="AY329" i="3"/>
  <c r="BA329" i="3"/>
  <c r="BC329" i="3"/>
  <c r="BE329" i="3"/>
  <c r="BG329" i="3"/>
  <c r="BI329" i="3"/>
  <c r="P329" i="3"/>
  <c r="T329" i="3"/>
  <c r="X329" i="3"/>
  <c r="Z329" i="3"/>
  <c r="AB329" i="3"/>
  <c r="AD329" i="3"/>
  <c r="AF329" i="3"/>
  <c r="AH329" i="3"/>
  <c r="AJ329" i="3"/>
  <c r="AL329" i="3"/>
  <c r="AN329" i="3"/>
  <c r="AP329" i="3"/>
  <c r="AR329" i="3"/>
  <c r="AT329" i="3"/>
  <c r="AV329" i="3"/>
  <c r="AX329" i="3"/>
  <c r="AZ329" i="3"/>
  <c r="BB329" i="3"/>
  <c r="BD329" i="3"/>
  <c r="BF329" i="3"/>
  <c r="BH329" i="3"/>
  <c r="M330" i="3"/>
  <c r="O330" i="3"/>
  <c r="Q330" i="3"/>
  <c r="S330" i="3"/>
  <c r="U330" i="3"/>
  <c r="W330" i="3"/>
  <c r="Y330" i="3"/>
  <c r="AA330" i="3"/>
  <c r="AC330" i="3"/>
  <c r="AE330" i="3"/>
  <c r="AG330" i="3"/>
  <c r="AI330" i="3"/>
  <c r="AK330" i="3"/>
  <c r="AM330" i="3"/>
  <c r="AO330" i="3"/>
  <c r="AQ330" i="3"/>
  <c r="AS330" i="3"/>
  <c r="AU330" i="3"/>
  <c r="AW330" i="3"/>
  <c r="AY330" i="3"/>
  <c r="BA330" i="3"/>
  <c r="BC330" i="3"/>
  <c r="BE330" i="3"/>
  <c r="BG330" i="3"/>
  <c r="BI330" i="3"/>
  <c r="N330" i="3"/>
  <c r="P330" i="3"/>
  <c r="R330" i="3"/>
  <c r="T330" i="3"/>
  <c r="V330" i="3"/>
  <c r="X330" i="3"/>
  <c r="Z330" i="3"/>
  <c r="AB330" i="3"/>
  <c r="AD330" i="3"/>
  <c r="AF330" i="3"/>
  <c r="AH330" i="3"/>
  <c r="AJ330" i="3"/>
  <c r="AL330" i="3"/>
  <c r="AN330" i="3"/>
  <c r="AP330" i="3"/>
  <c r="AR330" i="3"/>
  <c r="AT330" i="3"/>
  <c r="AV330" i="3"/>
  <c r="AX330" i="3"/>
  <c r="AZ330" i="3"/>
  <c r="BB330" i="3"/>
  <c r="BD330" i="3"/>
  <c r="BF330" i="3"/>
  <c r="BH330" i="3"/>
  <c r="N331" i="3"/>
  <c r="P331" i="3"/>
  <c r="R331" i="3"/>
  <c r="T331" i="3"/>
  <c r="V331" i="3"/>
  <c r="X331" i="3"/>
  <c r="Z331" i="3"/>
  <c r="AB331" i="3"/>
  <c r="AD331" i="3"/>
  <c r="AF331" i="3"/>
  <c r="AH331" i="3"/>
  <c r="AJ331" i="3"/>
  <c r="AL331" i="3"/>
  <c r="AN331" i="3"/>
  <c r="AP331" i="3"/>
  <c r="AR331" i="3"/>
  <c r="AT331" i="3"/>
  <c r="AV331" i="3"/>
  <c r="AX331" i="3"/>
  <c r="AZ331" i="3"/>
  <c r="BB331" i="3"/>
  <c r="BD331" i="3"/>
  <c r="BF331" i="3"/>
  <c r="BH331" i="3"/>
  <c r="M331" i="3"/>
  <c r="O331" i="3"/>
  <c r="Q331" i="3"/>
  <c r="S331" i="3"/>
  <c r="U331" i="3"/>
  <c r="W331" i="3"/>
  <c r="Y331" i="3"/>
  <c r="AA331" i="3"/>
  <c r="AC331" i="3"/>
  <c r="AE331" i="3"/>
  <c r="AG331" i="3"/>
  <c r="AI331" i="3"/>
  <c r="AK331" i="3"/>
  <c r="AM331" i="3"/>
  <c r="AO331" i="3"/>
  <c r="AQ331" i="3"/>
  <c r="AS331" i="3"/>
  <c r="AU331" i="3"/>
  <c r="AW331" i="3"/>
  <c r="AY331" i="3"/>
  <c r="BA331" i="3"/>
  <c r="BC331" i="3"/>
  <c r="BE331" i="3"/>
  <c r="BG331" i="3"/>
  <c r="BI331" i="3"/>
  <c r="N332" i="3"/>
  <c r="P332" i="3"/>
  <c r="R332" i="3"/>
  <c r="T332" i="3"/>
  <c r="V332" i="3"/>
  <c r="X332" i="3"/>
  <c r="Z332" i="3"/>
  <c r="AB332" i="3"/>
  <c r="AD332" i="3"/>
  <c r="AF332" i="3"/>
  <c r="AH332" i="3"/>
  <c r="AJ332" i="3"/>
  <c r="AL332" i="3"/>
  <c r="AN332" i="3"/>
  <c r="AP332" i="3"/>
  <c r="AR332" i="3"/>
  <c r="AT332" i="3"/>
  <c r="AV332" i="3"/>
  <c r="AX332" i="3"/>
  <c r="AZ332" i="3"/>
  <c r="BB332" i="3"/>
  <c r="BD332" i="3"/>
  <c r="BF332" i="3"/>
  <c r="BH332" i="3"/>
  <c r="M332" i="3"/>
  <c r="O332" i="3"/>
  <c r="Q332" i="3"/>
  <c r="S332" i="3"/>
  <c r="U332" i="3"/>
  <c r="W332" i="3"/>
  <c r="Y332" i="3"/>
  <c r="AA332" i="3"/>
  <c r="AC332" i="3"/>
  <c r="AE332" i="3"/>
  <c r="AG332" i="3"/>
  <c r="AI332" i="3"/>
  <c r="AK332" i="3"/>
  <c r="AM332" i="3"/>
  <c r="AO332" i="3"/>
  <c r="AQ332" i="3"/>
  <c r="AS332" i="3"/>
  <c r="AU332" i="3"/>
  <c r="AW332" i="3"/>
  <c r="AY332" i="3"/>
  <c r="BA332" i="3"/>
  <c r="BC332" i="3"/>
  <c r="BE332" i="3"/>
  <c r="BG332" i="3"/>
  <c r="BI332" i="3"/>
  <c r="M337" i="3"/>
  <c r="O337" i="3"/>
  <c r="Q337" i="3"/>
  <c r="S337" i="3"/>
  <c r="U337" i="3"/>
  <c r="W337" i="3"/>
  <c r="Y337" i="3"/>
  <c r="AA337" i="3"/>
  <c r="AC337" i="3"/>
  <c r="AE337" i="3"/>
  <c r="AG337" i="3"/>
  <c r="AI337" i="3"/>
  <c r="AK337" i="3"/>
  <c r="AM337" i="3"/>
  <c r="AO337" i="3"/>
  <c r="AQ337" i="3"/>
  <c r="AS337" i="3"/>
  <c r="AU337" i="3"/>
  <c r="AW337" i="3"/>
  <c r="AY337" i="3"/>
  <c r="BA337" i="3"/>
  <c r="BC337" i="3"/>
  <c r="BE337" i="3"/>
  <c r="BG337" i="3"/>
  <c r="BI337" i="3"/>
  <c r="N337" i="3"/>
  <c r="P337" i="3"/>
  <c r="R337" i="3"/>
  <c r="T337" i="3"/>
  <c r="V337" i="3"/>
  <c r="X337" i="3"/>
  <c r="Z337" i="3"/>
  <c r="AB337" i="3"/>
  <c r="AD337" i="3"/>
  <c r="AF337" i="3"/>
  <c r="AH337" i="3"/>
  <c r="AJ337" i="3"/>
  <c r="AL337" i="3"/>
  <c r="AN337" i="3"/>
  <c r="AP337" i="3"/>
  <c r="AR337" i="3"/>
  <c r="AT337" i="3"/>
  <c r="AV337" i="3"/>
  <c r="AX337" i="3"/>
  <c r="AZ337" i="3"/>
  <c r="BB337" i="3"/>
  <c r="BD337" i="3"/>
  <c r="BF337" i="3"/>
  <c r="BH337" i="3"/>
  <c r="BF333" i="3"/>
  <c r="BB333" i="3"/>
  <c r="AX333" i="3"/>
  <c r="AT333" i="3"/>
  <c r="AP333" i="3"/>
  <c r="AL333" i="3"/>
  <c r="AH333" i="3"/>
  <c r="AD333" i="3"/>
  <c r="Z333" i="3"/>
  <c r="V333" i="3"/>
  <c r="R333" i="3"/>
  <c r="N333" i="3"/>
  <c r="BG333" i="3"/>
  <c r="BC333" i="3"/>
  <c r="AY333" i="3"/>
  <c r="AU333" i="3"/>
  <c r="AQ333" i="3"/>
  <c r="AM333" i="3"/>
  <c r="AI333" i="3"/>
  <c r="AE333" i="3"/>
  <c r="AA333" i="3"/>
  <c r="W333" i="3"/>
  <c r="S333" i="3"/>
  <c r="BN338" i="3"/>
  <c r="L293" i="3"/>
  <c r="L289" i="3"/>
  <c r="L281" i="3"/>
  <c r="L279" i="3"/>
  <c r="L275" i="3"/>
  <c r="K270" i="3"/>
  <c r="K266" i="3"/>
  <c r="M266" i="3" s="1"/>
  <c r="K262" i="3"/>
  <c r="K253" i="3"/>
  <c r="K150" i="3"/>
  <c r="K149" i="3"/>
  <c r="K147" i="3"/>
  <c r="K292" i="3"/>
  <c r="M292" i="3" s="1"/>
  <c r="K288" i="3"/>
  <c r="K284" i="3"/>
  <c r="M284" i="3" s="1"/>
  <c r="L280" i="3"/>
  <c r="K278" i="3"/>
  <c r="M278" i="3" s="1"/>
  <c r="K274" i="3"/>
  <c r="K296" i="3"/>
  <c r="K295" i="3"/>
  <c r="K294" i="3"/>
  <c r="L291" i="3"/>
  <c r="K290" i="3"/>
  <c r="M290" i="3" s="1"/>
  <c r="L287" i="3"/>
  <c r="K286" i="3"/>
  <c r="M286" i="3" s="1"/>
  <c r="L283" i="3"/>
  <c r="K282" i="3"/>
  <c r="M282" i="3" s="1"/>
  <c r="L277" i="3"/>
  <c r="K276" i="3"/>
  <c r="N276" i="3" s="1"/>
  <c r="L273" i="3"/>
  <c r="K272" i="3"/>
  <c r="N272" i="3" s="1"/>
  <c r="L269" i="3"/>
  <c r="K268" i="3"/>
  <c r="N268" i="3" s="1"/>
  <c r="L265" i="3"/>
  <c r="K264" i="3"/>
  <c r="N264" i="3" s="1"/>
  <c r="L261" i="3"/>
  <c r="K257" i="3"/>
  <c r="M257" i="3" s="1"/>
  <c r="K146" i="3"/>
  <c r="K145" i="3"/>
  <c r="K143" i="3"/>
  <c r="K142" i="3"/>
  <c r="K141" i="3"/>
  <c r="K139" i="3"/>
  <c r="K138" i="3"/>
  <c r="K137" i="3"/>
  <c r="K126" i="3"/>
  <c r="K125" i="3"/>
  <c r="K118" i="3"/>
  <c r="K117" i="3"/>
  <c r="K260" i="3"/>
  <c r="K259" i="3"/>
  <c r="N259" i="3" s="1"/>
  <c r="L256" i="3"/>
  <c r="K255" i="3"/>
  <c r="N255" i="3" s="1"/>
  <c r="L252" i="3"/>
  <c r="L248" i="3"/>
  <c r="K248" i="3"/>
  <c r="L185" i="3"/>
  <c r="K185" i="3"/>
  <c r="L181" i="3"/>
  <c r="K181" i="3"/>
  <c r="L177" i="3"/>
  <c r="K177" i="3"/>
  <c r="L173" i="3"/>
  <c r="K173" i="3"/>
  <c r="L169" i="3"/>
  <c r="K169" i="3"/>
  <c r="L165" i="3"/>
  <c r="K165" i="3"/>
  <c r="K160" i="3"/>
  <c r="L158" i="3"/>
  <c r="K158" i="3"/>
  <c r="L157" i="3"/>
  <c r="K157" i="3"/>
  <c r="L155" i="3"/>
  <c r="K155" i="3"/>
  <c r="L154" i="3"/>
  <c r="K154" i="3"/>
  <c r="L153" i="3"/>
  <c r="K153" i="3"/>
  <c r="K148" i="3"/>
  <c r="K144" i="3"/>
  <c r="K140" i="3"/>
  <c r="K136" i="3"/>
  <c r="L135" i="3"/>
  <c r="L134" i="3"/>
  <c r="K134" i="3"/>
  <c r="L133" i="3"/>
  <c r="K133" i="3"/>
  <c r="L131" i="3"/>
  <c r="K131" i="3"/>
  <c r="L130" i="3"/>
  <c r="K130" i="3"/>
  <c r="L129" i="3"/>
  <c r="K129" i="3"/>
  <c r="K124" i="3"/>
  <c r="L123" i="3"/>
  <c r="L122" i="3"/>
  <c r="K122" i="3"/>
  <c r="L121" i="3"/>
  <c r="K121" i="3"/>
  <c r="K116" i="3"/>
  <c r="L115" i="3"/>
  <c r="M115" i="3" s="1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AB147" i="3"/>
  <c r="AR147" i="3"/>
  <c r="BH147" i="3"/>
  <c r="AA147" i="3"/>
  <c r="AQ147" i="3"/>
  <c r="BG147" i="3"/>
  <c r="Y143" i="3"/>
  <c r="AO143" i="3"/>
  <c r="BE143" i="3"/>
  <c r="AH143" i="3"/>
  <c r="T143" i="3"/>
  <c r="AZ143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BC139" i="3"/>
  <c r="BE139" i="3"/>
  <c r="BG139" i="3"/>
  <c r="BI139" i="3"/>
  <c r="N139" i="3"/>
  <c r="P139" i="3"/>
  <c r="R139" i="3"/>
  <c r="T139" i="3"/>
  <c r="V139" i="3"/>
  <c r="X139" i="3"/>
  <c r="Z139" i="3"/>
  <c r="AB139" i="3"/>
  <c r="AD139" i="3"/>
  <c r="AF139" i="3"/>
  <c r="AH139" i="3"/>
  <c r="AJ139" i="3"/>
  <c r="AL139" i="3"/>
  <c r="AN139" i="3"/>
  <c r="AP139" i="3"/>
  <c r="AR139" i="3"/>
  <c r="AT139" i="3"/>
  <c r="AV139" i="3"/>
  <c r="AX139" i="3"/>
  <c r="AZ139" i="3"/>
  <c r="BB139" i="3"/>
  <c r="BD139" i="3"/>
  <c r="BF139" i="3"/>
  <c r="BH139" i="3"/>
  <c r="Q185" i="3"/>
  <c r="AG185" i="3"/>
  <c r="AW185" i="3"/>
  <c r="P185" i="3"/>
  <c r="AF185" i="3"/>
  <c r="AV185" i="3"/>
  <c r="O181" i="3"/>
  <c r="AE181" i="3"/>
  <c r="AU181" i="3"/>
  <c r="N181" i="3"/>
  <c r="AD181" i="3"/>
  <c r="AT181" i="3"/>
  <c r="M177" i="3"/>
  <c r="AC177" i="3"/>
  <c r="AS177" i="3"/>
  <c r="BI177" i="3"/>
  <c r="AB177" i="3"/>
  <c r="AR177" i="3"/>
  <c r="BH177" i="3"/>
  <c r="AA173" i="3"/>
  <c r="AQ173" i="3"/>
  <c r="BG173" i="3"/>
  <c r="Z173" i="3"/>
  <c r="AP173" i="3"/>
  <c r="BF173" i="3"/>
  <c r="Y169" i="3"/>
  <c r="AO169" i="3"/>
  <c r="BE169" i="3"/>
  <c r="X169" i="3"/>
  <c r="AN169" i="3"/>
  <c r="BD169" i="3"/>
  <c r="W165" i="3"/>
  <c r="AM165" i="3"/>
  <c r="BC165" i="3"/>
  <c r="V165" i="3"/>
  <c r="AL165" i="3"/>
  <c r="BB165" i="3"/>
  <c r="U155" i="3"/>
  <c r="AK155" i="3"/>
  <c r="BA155" i="3"/>
  <c r="T155" i="3"/>
  <c r="AJ155" i="3"/>
  <c r="AZ155" i="3"/>
  <c r="T131" i="3"/>
  <c r="AJ131" i="3"/>
  <c r="AZ131" i="3"/>
  <c r="S131" i="3"/>
  <c r="AE131" i="3"/>
  <c r="AM131" i="3"/>
  <c r="AU131" i="3"/>
  <c r="BC131" i="3"/>
  <c r="M253" i="3"/>
  <c r="O253" i="3"/>
  <c r="Q253" i="3"/>
  <c r="S253" i="3"/>
  <c r="U253" i="3"/>
  <c r="W253" i="3"/>
  <c r="Y253" i="3"/>
  <c r="AA253" i="3"/>
  <c r="AC253" i="3"/>
  <c r="AE253" i="3"/>
  <c r="AG253" i="3"/>
  <c r="AI253" i="3"/>
  <c r="AK253" i="3"/>
  <c r="AM253" i="3"/>
  <c r="AO253" i="3"/>
  <c r="AQ253" i="3"/>
  <c r="AS253" i="3"/>
  <c r="AU253" i="3"/>
  <c r="AW253" i="3"/>
  <c r="AY253" i="3"/>
  <c r="BA253" i="3"/>
  <c r="BC253" i="3"/>
  <c r="BE253" i="3"/>
  <c r="BG253" i="3"/>
  <c r="BI253" i="3"/>
  <c r="N253" i="3"/>
  <c r="P253" i="3"/>
  <c r="R253" i="3"/>
  <c r="T253" i="3"/>
  <c r="V253" i="3"/>
  <c r="X253" i="3"/>
  <c r="Z253" i="3"/>
  <c r="AB253" i="3"/>
  <c r="AD253" i="3"/>
  <c r="AF253" i="3"/>
  <c r="AH253" i="3"/>
  <c r="AJ253" i="3"/>
  <c r="AL253" i="3"/>
  <c r="AN253" i="3"/>
  <c r="AP253" i="3"/>
  <c r="AR253" i="3"/>
  <c r="AT253" i="3"/>
  <c r="AV253" i="3"/>
  <c r="AX253" i="3"/>
  <c r="AZ253" i="3"/>
  <c r="BB253" i="3"/>
  <c r="BD253" i="3"/>
  <c r="BF253" i="3"/>
  <c r="BH253" i="3"/>
  <c r="S248" i="3"/>
  <c r="AA248" i="3"/>
  <c r="AI248" i="3"/>
  <c r="AQ248" i="3"/>
  <c r="AY248" i="3"/>
  <c r="BG248" i="3"/>
  <c r="R248" i="3"/>
  <c r="Z248" i="3"/>
  <c r="AH248" i="3"/>
  <c r="AP248" i="3"/>
  <c r="AX248" i="3"/>
  <c r="BF248" i="3"/>
  <c r="Q158" i="3"/>
  <c r="Y158" i="3"/>
  <c r="AG158" i="3"/>
  <c r="AO158" i="3"/>
  <c r="AW158" i="3"/>
  <c r="BE158" i="3"/>
  <c r="P158" i="3"/>
  <c r="X158" i="3"/>
  <c r="AF158" i="3"/>
  <c r="AN158" i="3"/>
  <c r="AV158" i="3"/>
  <c r="BD158" i="3"/>
  <c r="O153" i="3"/>
  <c r="W153" i="3"/>
  <c r="AE153" i="3"/>
  <c r="AM153" i="3"/>
  <c r="AU153" i="3"/>
  <c r="BC153" i="3"/>
  <c r="N153" i="3"/>
  <c r="V153" i="3"/>
  <c r="AD153" i="3"/>
  <c r="AL153" i="3"/>
  <c r="AT153" i="3"/>
  <c r="BB153" i="3"/>
  <c r="N150" i="3"/>
  <c r="V150" i="3"/>
  <c r="AD150" i="3"/>
  <c r="AL150" i="3"/>
  <c r="AT150" i="3"/>
  <c r="BB150" i="3"/>
  <c r="M150" i="3"/>
  <c r="U150" i="3"/>
  <c r="AC150" i="3"/>
  <c r="AK150" i="3"/>
  <c r="AS150" i="3"/>
  <c r="BA150" i="3"/>
  <c r="BI150" i="3"/>
  <c r="N145" i="3"/>
  <c r="P145" i="3"/>
  <c r="R145" i="3"/>
  <c r="T145" i="3"/>
  <c r="V145" i="3"/>
  <c r="X145" i="3"/>
  <c r="Z145" i="3"/>
  <c r="AB145" i="3"/>
  <c r="AD145" i="3"/>
  <c r="AF145" i="3"/>
  <c r="AH145" i="3"/>
  <c r="AJ145" i="3"/>
  <c r="AL145" i="3"/>
  <c r="AN145" i="3"/>
  <c r="AP145" i="3"/>
  <c r="AR145" i="3"/>
  <c r="AT145" i="3"/>
  <c r="AV145" i="3"/>
  <c r="AX145" i="3"/>
  <c r="AZ145" i="3"/>
  <c r="BB145" i="3"/>
  <c r="BD145" i="3"/>
  <c r="BF145" i="3"/>
  <c r="BH145" i="3"/>
  <c r="O145" i="3"/>
  <c r="S145" i="3"/>
  <c r="W145" i="3"/>
  <c r="AA145" i="3"/>
  <c r="AE145" i="3"/>
  <c r="AI145" i="3"/>
  <c r="AM145" i="3"/>
  <c r="AQ145" i="3"/>
  <c r="AU145" i="3"/>
  <c r="AY145" i="3"/>
  <c r="BC145" i="3"/>
  <c r="BG145" i="3"/>
  <c r="M145" i="3"/>
  <c r="Q145" i="3"/>
  <c r="U145" i="3"/>
  <c r="Y145" i="3"/>
  <c r="AC145" i="3"/>
  <c r="AG145" i="3"/>
  <c r="AK145" i="3"/>
  <c r="AO145" i="3"/>
  <c r="AS145" i="3"/>
  <c r="AW145" i="3"/>
  <c r="BA145" i="3"/>
  <c r="BE145" i="3"/>
  <c r="BI145" i="3"/>
  <c r="M142" i="3"/>
  <c r="O142" i="3"/>
  <c r="Q142" i="3"/>
  <c r="S142" i="3"/>
  <c r="U142" i="3"/>
  <c r="W142" i="3"/>
  <c r="Y142" i="3"/>
  <c r="AA142" i="3"/>
  <c r="AC142" i="3"/>
  <c r="AE142" i="3"/>
  <c r="AG142" i="3"/>
  <c r="AI142" i="3"/>
  <c r="AK142" i="3"/>
  <c r="AM142" i="3"/>
  <c r="AO142" i="3"/>
  <c r="AQ142" i="3"/>
  <c r="AS142" i="3"/>
  <c r="AU142" i="3"/>
  <c r="AW142" i="3"/>
  <c r="AY142" i="3"/>
  <c r="BA142" i="3"/>
  <c r="BC142" i="3"/>
  <c r="BE142" i="3"/>
  <c r="BG142" i="3"/>
  <c r="BI142" i="3"/>
  <c r="N142" i="3"/>
  <c r="P142" i="3"/>
  <c r="R142" i="3"/>
  <c r="T142" i="3"/>
  <c r="V142" i="3"/>
  <c r="X142" i="3"/>
  <c r="Z142" i="3"/>
  <c r="AB142" i="3"/>
  <c r="AD142" i="3"/>
  <c r="AF142" i="3"/>
  <c r="AH142" i="3"/>
  <c r="AJ142" i="3"/>
  <c r="AL142" i="3"/>
  <c r="AN142" i="3"/>
  <c r="AP142" i="3"/>
  <c r="AR142" i="3"/>
  <c r="AT142" i="3"/>
  <c r="AV142" i="3"/>
  <c r="AX142" i="3"/>
  <c r="AZ142" i="3"/>
  <c r="BB142" i="3"/>
  <c r="BD142" i="3"/>
  <c r="BF142" i="3"/>
  <c r="BH142" i="3"/>
  <c r="M137" i="3"/>
  <c r="O137" i="3"/>
  <c r="Q137" i="3"/>
  <c r="S137" i="3"/>
  <c r="U137" i="3"/>
  <c r="W137" i="3"/>
  <c r="Y137" i="3"/>
  <c r="AA137" i="3"/>
  <c r="AC137" i="3"/>
  <c r="AE137" i="3"/>
  <c r="AG137" i="3"/>
  <c r="AI137" i="3"/>
  <c r="AK137" i="3"/>
  <c r="AM137" i="3"/>
  <c r="AO137" i="3"/>
  <c r="AQ137" i="3"/>
  <c r="AS137" i="3"/>
  <c r="AU137" i="3"/>
  <c r="AW137" i="3"/>
  <c r="AY137" i="3"/>
  <c r="BA137" i="3"/>
  <c r="BC137" i="3"/>
  <c r="BE137" i="3"/>
  <c r="BG137" i="3"/>
  <c r="BI137" i="3"/>
  <c r="N137" i="3"/>
  <c r="P137" i="3"/>
  <c r="R137" i="3"/>
  <c r="T137" i="3"/>
  <c r="V137" i="3"/>
  <c r="X137" i="3"/>
  <c r="Z137" i="3"/>
  <c r="AB137" i="3"/>
  <c r="AD137" i="3"/>
  <c r="AF137" i="3"/>
  <c r="AH137" i="3"/>
  <c r="AJ137" i="3"/>
  <c r="AL137" i="3"/>
  <c r="AN137" i="3"/>
  <c r="AP137" i="3"/>
  <c r="AR137" i="3"/>
  <c r="AT137" i="3"/>
  <c r="AV137" i="3"/>
  <c r="AX137" i="3"/>
  <c r="AZ137" i="3"/>
  <c r="BB137" i="3"/>
  <c r="BD137" i="3"/>
  <c r="BF137" i="3"/>
  <c r="BH137" i="3"/>
  <c r="N134" i="3"/>
  <c r="V134" i="3"/>
  <c r="AD134" i="3"/>
  <c r="AL134" i="3"/>
  <c r="AT134" i="3"/>
  <c r="BB134" i="3"/>
  <c r="M134" i="3"/>
  <c r="U134" i="3"/>
  <c r="AC134" i="3"/>
  <c r="AK134" i="3"/>
  <c r="AS134" i="3"/>
  <c r="BA134" i="3"/>
  <c r="BI134" i="3"/>
  <c r="S101" i="3"/>
  <c r="AA101" i="3"/>
  <c r="AI101" i="3"/>
  <c r="AQ101" i="3"/>
  <c r="AY101" i="3"/>
  <c r="BG101" i="3"/>
  <c r="V101" i="3"/>
  <c r="AL101" i="3"/>
  <c r="BB101" i="3"/>
  <c r="X101" i="3"/>
  <c r="AN101" i="3"/>
  <c r="BD101" i="3"/>
  <c r="BH292" i="3"/>
  <c r="BF292" i="3"/>
  <c r="BD292" i="3"/>
  <c r="BB292" i="3"/>
  <c r="AZ292" i="3"/>
  <c r="AX292" i="3"/>
  <c r="AV292" i="3"/>
  <c r="AT292" i="3"/>
  <c r="AR292" i="3"/>
  <c r="AP292" i="3"/>
  <c r="AN292" i="3"/>
  <c r="AL292" i="3"/>
  <c r="AJ292" i="3"/>
  <c r="AH292" i="3"/>
  <c r="AF292" i="3"/>
  <c r="AD292" i="3"/>
  <c r="AB292" i="3"/>
  <c r="Z292" i="3"/>
  <c r="X292" i="3"/>
  <c r="V292" i="3"/>
  <c r="T292" i="3"/>
  <c r="R292" i="3"/>
  <c r="P292" i="3"/>
  <c r="N292" i="3"/>
  <c r="BH290" i="3"/>
  <c r="BF290" i="3"/>
  <c r="BD290" i="3"/>
  <c r="BB290" i="3"/>
  <c r="AZ290" i="3"/>
  <c r="AX290" i="3"/>
  <c r="AV290" i="3"/>
  <c r="AT290" i="3"/>
  <c r="AR290" i="3"/>
  <c r="AP290" i="3"/>
  <c r="AN290" i="3"/>
  <c r="AL290" i="3"/>
  <c r="AJ290" i="3"/>
  <c r="AH290" i="3"/>
  <c r="AF290" i="3"/>
  <c r="AD290" i="3"/>
  <c r="AB290" i="3"/>
  <c r="Z290" i="3"/>
  <c r="X290" i="3"/>
  <c r="V290" i="3"/>
  <c r="T290" i="3"/>
  <c r="R290" i="3"/>
  <c r="P290" i="3"/>
  <c r="N290" i="3"/>
  <c r="BD288" i="3"/>
  <c r="AV288" i="3"/>
  <c r="AN288" i="3"/>
  <c r="AF288" i="3"/>
  <c r="X288" i="3"/>
  <c r="P288" i="3"/>
  <c r="BH286" i="3"/>
  <c r="BF286" i="3"/>
  <c r="BD286" i="3"/>
  <c r="BB286" i="3"/>
  <c r="AZ286" i="3"/>
  <c r="AX286" i="3"/>
  <c r="AV286" i="3"/>
  <c r="AT286" i="3"/>
  <c r="AR286" i="3"/>
  <c r="AP286" i="3"/>
  <c r="AN286" i="3"/>
  <c r="AL286" i="3"/>
  <c r="AJ286" i="3"/>
  <c r="AH286" i="3"/>
  <c r="AF286" i="3"/>
  <c r="AD286" i="3"/>
  <c r="AB286" i="3"/>
  <c r="Z286" i="3"/>
  <c r="X286" i="3"/>
  <c r="V286" i="3"/>
  <c r="T286" i="3"/>
  <c r="R286" i="3"/>
  <c r="P286" i="3"/>
  <c r="N286" i="3"/>
  <c r="BH284" i="3"/>
  <c r="BF284" i="3"/>
  <c r="BD284" i="3"/>
  <c r="BB284" i="3"/>
  <c r="AZ284" i="3"/>
  <c r="AX284" i="3"/>
  <c r="AV284" i="3"/>
  <c r="AT284" i="3"/>
  <c r="AR284" i="3"/>
  <c r="AP284" i="3"/>
  <c r="AN284" i="3"/>
  <c r="AL284" i="3"/>
  <c r="AJ284" i="3"/>
  <c r="AH284" i="3"/>
  <c r="AF284" i="3"/>
  <c r="AD284" i="3"/>
  <c r="AB284" i="3"/>
  <c r="Z284" i="3"/>
  <c r="X284" i="3"/>
  <c r="V284" i="3"/>
  <c r="T284" i="3"/>
  <c r="R284" i="3"/>
  <c r="P284" i="3"/>
  <c r="N284" i="3"/>
  <c r="BH282" i="3"/>
  <c r="BF282" i="3"/>
  <c r="BD282" i="3"/>
  <c r="BB282" i="3"/>
  <c r="AZ282" i="3"/>
  <c r="AX282" i="3"/>
  <c r="AV282" i="3"/>
  <c r="AT282" i="3"/>
  <c r="AR282" i="3"/>
  <c r="AP282" i="3"/>
  <c r="AN282" i="3"/>
  <c r="AL282" i="3"/>
  <c r="AJ282" i="3"/>
  <c r="AH282" i="3"/>
  <c r="AF282" i="3"/>
  <c r="AD282" i="3"/>
  <c r="AB282" i="3"/>
  <c r="Z282" i="3"/>
  <c r="X282" i="3"/>
  <c r="V282" i="3"/>
  <c r="T282" i="3"/>
  <c r="R282" i="3"/>
  <c r="P282" i="3"/>
  <c r="N282" i="3"/>
  <c r="BH278" i="3"/>
  <c r="BF278" i="3"/>
  <c r="BD278" i="3"/>
  <c r="BB278" i="3"/>
  <c r="AZ278" i="3"/>
  <c r="AX278" i="3"/>
  <c r="AV278" i="3"/>
  <c r="AT278" i="3"/>
  <c r="AR278" i="3"/>
  <c r="AP278" i="3"/>
  <c r="AN278" i="3"/>
  <c r="AL278" i="3"/>
  <c r="AJ278" i="3"/>
  <c r="AH278" i="3"/>
  <c r="AF278" i="3"/>
  <c r="AD278" i="3"/>
  <c r="AB278" i="3"/>
  <c r="Z278" i="3"/>
  <c r="X278" i="3"/>
  <c r="V278" i="3"/>
  <c r="T278" i="3"/>
  <c r="R278" i="3"/>
  <c r="P278" i="3"/>
  <c r="N278" i="3"/>
  <c r="BI276" i="3"/>
  <c r="BG276" i="3"/>
  <c r="BE276" i="3"/>
  <c r="BC276" i="3"/>
  <c r="BA276" i="3"/>
  <c r="AY276" i="3"/>
  <c r="AW276" i="3"/>
  <c r="AU276" i="3"/>
  <c r="AS276" i="3"/>
  <c r="AQ276" i="3"/>
  <c r="AO276" i="3"/>
  <c r="AM276" i="3"/>
  <c r="AK276" i="3"/>
  <c r="AI276" i="3"/>
  <c r="AG276" i="3"/>
  <c r="AE276" i="3"/>
  <c r="AC276" i="3"/>
  <c r="AA276" i="3"/>
  <c r="Y276" i="3"/>
  <c r="W276" i="3"/>
  <c r="U276" i="3"/>
  <c r="S276" i="3"/>
  <c r="Q276" i="3"/>
  <c r="O276" i="3"/>
  <c r="M276" i="3"/>
  <c r="BG274" i="3"/>
  <c r="AY274" i="3"/>
  <c r="AQ274" i="3"/>
  <c r="AI274" i="3"/>
  <c r="AA274" i="3"/>
  <c r="S274" i="3"/>
  <c r="BI272" i="3"/>
  <c r="BG272" i="3"/>
  <c r="BE272" i="3"/>
  <c r="BC272" i="3"/>
  <c r="BA272" i="3"/>
  <c r="AY272" i="3"/>
  <c r="AW272" i="3"/>
  <c r="AU272" i="3"/>
  <c r="AS272" i="3"/>
  <c r="AQ272" i="3"/>
  <c r="AO272" i="3"/>
  <c r="AM272" i="3"/>
  <c r="AK272" i="3"/>
  <c r="AI272" i="3"/>
  <c r="AG272" i="3"/>
  <c r="AE272" i="3"/>
  <c r="AC272" i="3"/>
  <c r="AA272" i="3"/>
  <c r="Y272" i="3"/>
  <c r="W272" i="3"/>
  <c r="U272" i="3"/>
  <c r="S272" i="3"/>
  <c r="Q272" i="3"/>
  <c r="O272" i="3"/>
  <c r="M272" i="3"/>
  <c r="BB270" i="3"/>
  <c r="AT270" i="3"/>
  <c r="AL270" i="3"/>
  <c r="AD270" i="3"/>
  <c r="V270" i="3"/>
  <c r="N270" i="3"/>
  <c r="BI268" i="3"/>
  <c r="BG268" i="3"/>
  <c r="BE268" i="3"/>
  <c r="BC268" i="3"/>
  <c r="BA268" i="3"/>
  <c r="AY268" i="3"/>
  <c r="AW268" i="3"/>
  <c r="AU268" i="3"/>
  <c r="AS268" i="3"/>
  <c r="AQ268" i="3"/>
  <c r="AO268" i="3"/>
  <c r="AM268" i="3"/>
  <c r="AK268" i="3"/>
  <c r="AI268" i="3"/>
  <c r="AG268" i="3"/>
  <c r="AE268" i="3"/>
  <c r="AC268" i="3"/>
  <c r="AA268" i="3"/>
  <c r="Y268" i="3"/>
  <c r="W268" i="3"/>
  <c r="U268" i="3"/>
  <c r="S268" i="3"/>
  <c r="Q268" i="3"/>
  <c r="O268" i="3"/>
  <c r="M268" i="3"/>
  <c r="BH266" i="3"/>
  <c r="BF266" i="3"/>
  <c r="BD266" i="3"/>
  <c r="BB266" i="3"/>
  <c r="AZ266" i="3"/>
  <c r="AX266" i="3"/>
  <c r="AV266" i="3"/>
  <c r="AT266" i="3"/>
  <c r="AR266" i="3"/>
  <c r="AP266" i="3"/>
  <c r="AN266" i="3"/>
  <c r="AL266" i="3"/>
  <c r="AJ266" i="3"/>
  <c r="AH266" i="3"/>
  <c r="AF266" i="3"/>
  <c r="AD266" i="3"/>
  <c r="AB266" i="3"/>
  <c r="Z266" i="3"/>
  <c r="X266" i="3"/>
  <c r="V266" i="3"/>
  <c r="T266" i="3"/>
  <c r="R266" i="3"/>
  <c r="P266" i="3"/>
  <c r="N266" i="3"/>
  <c r="BI264" i="3"/>
  <c r="BG264" i="3"/>
  <c r="BE264" i="3"/>
  <c r="BC264" i="3"/>
  <c r="BA264" i="3"/>
  <c r="AY264" i="3"/>
  <c r="AW264" i="3"/>
  <c r="AU264" i="3"/>
  <c r="AS264" i="3"/>
  <c r="AQ264" i="3"/>
  <c r="AO264" i="3"/>
  <c r="AM264" i="3"/>
  <c r="AK264" i="3"/>
  <c r="AI264" i="3"/>
  <c r="AG264" i="3"/>
  <c r="AE264" i="3"/>
  <c r="AC264" i="3"/>
  <c r="AA264" i="3"/>
  <c r="Y264" i="3"/>
  <c r="W264" i="3"/>
  <c r="U264" i="3"/>
  <c r="S264" i="3"/>
  <c r="Q264" i="3"/>
  <c r="O264" i="3"/>
  <c r="M264" i="3"/>
  <c r="BB262" i="3"/>
  <c r="AT262" i="3"/>
  <c r="AL262" i="3"/>
  <c r="AD262" i="3"/>
  <c r="V262" i="3"/>
  <c r="N262" i="3"/>
  <c r="BC260" i="3"/>
  <c r="AU260" i="3"/>
  <c r="AM260" i="3"/>
  <c r="AE260" i="3"/>
  <c r="W260" i="3"/>
  <c r="O260" i="3"/>
  <c r="BI259" i="3"/>
  <c r="BG259" i="3"/>
  <c r="BE259" i="3"/>
  <c r="BC259" i="3"/>
  <c r="BA259" i="3"/>
  <c r="AY259" i="3"/>
  <c r="AW259" i="3"/>
  <c r="AU259" i="3"/>
  <c r="AS259" i="3"/>
  <c r="AQ259" i="3"/>
  <c r="AO259" i="3"/>
  <c r="AM259" i="3"/>
  <c r="AK259" i="3"/>
  <c r="AI259" i="3"/>
  <c r="AG259" i="3"/>
  <c r="AE259" i="3"/>
  <c r="AC259" i="3"/>
  <c r="AA259" i="3"/>
  <c r="Y259" i="3"/>
  <c r="W259" i="3"/>
  <c r="U259" i="3"/>
  <c r="S259" i="3"/>
  <c r="Q259" i="3"/>
  <c r="O259" i="3"/>
  <c r="M259" i="3"/>
  <c r="BH257" i="3"/>
  <c r="BF257" i="3"/>
  <c r="BD257" i="3"/>
  <c r="BB257" i="3"/>
  <c r="AZ257" i="3"/>
  <c r="AX257" i="3"/>
  <c r="AV257" i="3"/>
  <c r="AT257" i="3"/>
  <c r="AR257" i="3"/>
  <c r="AP257" i="3"/>
  <c r="AN257" i="3"/>
  <c r="AL257" i="3"/>
  <c r="AJ257" i="3"/>
  <c r="AH257" i="3"/>
  <c r="AF257" i="3"/>
  <c r="AD257" i="3"/>
  <c r="AB257" i="3"/>
  <c r="Z257" i="3"/>
  <c r="X257" i="3"/>
  <c r="V257" i="3"/>
  <c r="T257" i="3"/>
  <c r="R257" i="3"/>
  <c r="P257" i="3"/>
  <c r="N257" i="3"/>
  <c r="BI255" i="3"/>
  <c r="BG255" i="3"/>
  <c r="BE255" i="3"/>
  <c r="BC255" i="3"/>
  <c r="BA255" i="3"/>
  <c r="AY255" i="3"/>
  <c r="AW255" i="3"/>
  <c r="AU255" i="3"/>
  <c r="AS255" i="3"/>
  <c r="AQ255" i="3"/>
  <c r="AO255" i="3"/>
  <c r="AM255" i="3"/>
  <c r="AK255" i="3"/>
  <c r="AI255" i="3"/>
  <c r="AG255" i="3"/>
  <c r="AE255" i="3"/>
  <c r="AC255" i="3"/>
  <c r="AA255" i="3"/>
  <c r="Y255" i="3"/>
  <c r="W255" i="3"/>
  <c r="U255" i="3"/>
  <c r="S255" i="3"/>
  <c r="Q255" i="3"/>
  <c r="O255" i="3"/>
  <c r="M255" i="3"/>
  <c r="N250" i="3"/>
  <c r="P250" i="3"/>
  <c r="R250" i="3"/>
  <c r="T250" i="3"/>
  <c r="V250" i="3"/>
  <c r="X250" i="3"/>
  <c r="Z250" i="3"/>
  <c r="AB250" i="3"/>
  <c r="AD250" i="3"/>
  <c r="AF250" i="3"/>
  <c r="AH250" i="3"/>
  <c r="AJ250" i="3"/>
  <c r="AL250" i="3"/>
  <c r="AN250" i="3"/>
  <c r="AP250" i="3"/>
  <c r="AR250" i="3"/>
  <c r="AT250" i="3"/>
  <c r="AV250" i="3"/>
  <c r="AX250" i="3"/>
  <c r="AZ250" i="3"/>
  <c r="BB250" i="3"/>
  <c r="BD250" i="3"/>
  <c r="BF250" i="3"/>
  <c r="BH250" i="3"/>
  <c r="M250" i="3"/>
  <c r="O250" i="3"/>
  <c r="Q250" i="3"/>
  <c r="S250" i="3"/>
  <c r="U250" i="3"/>
  <c r="W250" i="3"/>
  <c r="Y250" i="3"/>
  <c r="AA250" i="3"/>
  <c r="AC250" i="3"/>
  <c r="AE250" i="3"/>
  <c r="AG250" i="3"/>
  <c r="AI250" i="3"/>
  <c r="AK250" i="3"/>
  <c r="AM250" i="3"/>
  <c r="AO250" i="3"/>
  <c r="AQ250" i="3"/>
  <c r="AS250" i="3"/>
  <c r="AU250" i="3"/>
  <c r="AW250" i="3"/>
  <c r="AY250" i="3"/>
  <c r="BA250" i="3"/>
  <c r="BC250" i="3"/>
  <c r="BE250" i="3"/>
  <c r="BG250" i="3"/>
  <c r="BI250" i="3"/>
  <c r="P157" i="3"/>
  <c r="X157" i="3"/>
  <c r="AF157" i="3"/>
  <c r="AN157" i="3"/>
  <c r="AV157" i="3"/>
  <c r="BD157" i="3"/>
  <c r="O157" i="3"/>
  <c r="W157" i="3"/>
  <c r="AE157" i="3"/>
  <c r="AM157" i="3"/>
  <c r="AU157" i="3"/>
  <c r="BC157" i="3"/>
  <c r="M154" i="3"/>
  <c r="U154" i="3"/>
  <c r="AC154" i="3"/>
  <c r="AK154" i="3"/>
  <c r="AS154" i="3"/>
  <c r="BA154" i="3"/>
  <c r="BI154" i="3"/>
  <c r="T154" i="3"/>
  <c r="AB154" i="3"/>
  <c r="AJ154" i="3"/>
  <c r="AR154" i="3"/>
  <c r="AZ154" i="3"/>
  <c r="BH154" i="3"/>
  <c r="N151" i="3"/>
  <c r="P151" i="3"/>
  <c r="R151" i="3"/>
  <c r="T151" i="3"/>
  <c r="V151" i="3"/>
  <c r="X151" i="3"/>
  <c r="Z151" i="3"/>
  <c r="AB151" i="3"/>
  <c r="AD151" i="3"/>
  <c r="AF151" i="3"/>
  <c r="AH151" i="3"/>
  <c r="AJ151" i="3"/>
  <c r="AL151" i="3"/>
  <c r="AN151" i="3"/>
  <c r="AP151" i="3"/>
  <c r="AR151" i="3"/>
  <c r="AT151" i="3"/>
  <c r="AV151" i="3"/>
  <c r="AX151" i="3"/>
  <c r="AZ151" i="3"/>
  <c r="BB151" i="3"/>
  <c r="BD151" i="3"/>
  <c r="BF151" i="3"/>
  <c r="BH151" i="3"/>
  <c r="M151" i="3"/>
  <c r="O151" i="3"/>
  <c r="Q151" i="3"/>
  <c r="S151" i="3"/>
  <c r="U151" i="3"/>
  <c r="W151" i="3"/>
  <c r="Y151" i="3"/>
  <c r="AA151" i="3"/>
  <c r="AC151" i="3"/>
  <c r="AE151" i="3"/>
  <c r="AG151" i="3"/>
  <c r="AI151" i="3"/>
  <c r="AK151" i="3"/>
  <c r="AM151" i="3"/>
  <c r="AO151" i="3"/>
  <c r="AQ151" i="3"/>
  <c r="AS151" i="3"/>
  <c r="AU151" i="3"/>
  <c r="AW151" i="3"/>
  <c r="AY151" i="3"/>
  <c r="BA151" i="3"/>
  <c r="BC151" i="3"/>
  <c r="BE151" i="3"/>
  <c r="BG151" i="3"/>
  <c r="BI151" i="3"/>
  <c r="M149" i="3"/>
  <c r="O149" i="3"/>
  <c r="Q149" i="3"/>
  <c r="S149" i="3"/>
  <c r="U149" i="3"/>
  <c r="W149" i="3"/>
  <c r="Y149" i="3"/>
  <c r="AA149" i="3"/>
  <c r="AC149" i="3"/>
  <c r="AE149" i="3"/>
  <c r="AG149" i="3"/>
  <c r="AI149" i="3"/>
  <c r="AK149" i="3"/>
  <c r="AM149" i="3"/>
  <c r="AO149" i="3"/>
  <c r="AQ149" i="3"/>
  <c r="AS149" i="3"/>
  <c r="AU149" i="3"/>
  <c r="AW149" i="3"/>
  <c r="AY149" i="3"/>
  <c r="BA149" i="3"/>
  <c r="BC149" i="3"/>
  <c r="BE149" i="3"/>
  <c r="BG149" i="3"/>
  <c r="BI149" i="3"/>
  <c r="N149" i="3"/>
  <c r="P149" i="3"/>
  <c r="R149" i="3"/>
  <c r="T149" i="3"/>
  <c r="V149" i="3"/>
  <c r="X149" i="3"/>
  <c r="Z149" i="3"/>
  <c r="AB149" i="3"/>
  <c r="AD149" i="3"/>
  <c r="AF149" i="3"/>
  <c r="AH149" i="3"/>
  <c r="AJ149" i="3"/>
  <c r="AL149" i="3"/>
  <c r="AN149" i="3"/>
  <c r="AP149" i="3"/>
  <c r="AR149" i="3"/>
  <c r="AT149" i="3"/>
  <c r="AV149" i="3"/>
  <c r="AX149" i="3"/>
  <c r="AZ149" i="3"/>
  <c r="BB149" i="3"/>
  <c r="BD149" i="3"/>
  <c r="BF149" i="3"/>
  <c r="BH149" i="3"/>
  <c r="T146" i="3"/>
  <c r="U146" i="3"/>
  <c r="AD146" i="3"/>
  <c r="AL146" i="3"/>
  <c r="AT146" i="3"/>
  <c r="BB146" i="3"/>
  <c r="O146" i="3"/>
  <c r="AA146" i="3"/>
  <c r="AI146" i="3"/>
  <c r="AQ146" i="3"/>
  <c r="AY146" i="3"/>
  <c r="BG146" i="3"/>
  <c r="R141" i="3"/>
  <c r="Z141" i="3"/>
  <c r="AH141" i="3"/>
  <c r="AP141" i="3"/>
  <c r="AX141" i="3"/>
  <c r="BF141" i="3"/>
  <c r="Q141" i="3"/>
  <c r="Y141" i="3"/>
  <c r="AG141" i="3"/>
  <c r="AO141" i="3"/>
  <c r="AW141" i="3"/>
  <c r="BE141" i="3"/>
  <c r="O138" i="3"/>
  <c r="W138" i="3"/>
  <c r="AE138" i="3"/>
  <c r="AM138" i="3"/>
  <c r="AU138" i="3"/>
  <c r="BC138" i="3"/>
  <c r="N138" i="3"/>
  <c r="V138" i="3"/>
  <c r="AD138" i="3"/>
  <c r="AL138" i="3"/>
  <c r="AT138" i="3"/>
  <c r="BB138" i="3"/>
  <c r="N135" i="3"/>
  <c r="V135" i="3"/>
  <c r="AD135" i="3"/>
  <c r="AL135" i="3"/>
  <c r="AT135" i="3"/>
  <c r="BB135" i="3"/>
  <c r="M135" i="3"/>
  <c r="U135" i="3"/>
  <c r="AC135" i="3"/>
  <c r="AK135" i="3"/>
  <c r="AS135" i="3"/>
  <c r="BA135" i="3"/>
  <c r="BI135" i="3"/>
  <c r="S133" i="3"/>
  <c r="AA133" i="3"/>
  <c r="AI133" i="3"/>
  <c r="AQ133" i="3"/>
  <c r="AY133" i="3"/>
  <c r="BG133" i="3"/>
  <c r="R133" i="3"/>
  <c r="Z133" i="3"/>
  <c r="AH133" i="3"/>
  <c r="AP133" i="3"/>
  <c r="AX133" i="3"/>
  <c r="BF133" i="3"/>
  <c r="R130" i="3"/>
  <c r="Z130" i="3"/>
  <c r="AH130" i="3"/>
  <c r="AP130" i="3"/>
  <c r="AX130" i="3"/>
  <c r="BF130" i="3"/>
  <c r="Q130" i="3"/>
  <c r="Y130" i="3"/>
  <c r="AG130" i="3"/>
  <c r="AO130" i="3"/>
  <c r="AW130" i="3"/>
  <c r="BE130" i="3"/>
  <c r="P129" i="3"/>
  <c r="X129" i="3"/>
  <c r="AF129" i="3"/>
  <c r="AN129" i="3"/>
  <c r="AV129" i="3"/>
  <c r="BD129" i="3"/>
  <c r="O129" i="3"/>
  <c r="W129" i="3"/>
  <c r="AE129" i="3"/>
  <c r="AM129" i="3"/>
  <c r="AU129" i="3"/>
  <c r="BC129" i="3"/>
  <c r="M127" i="3"/>
  <c r="O127" i="3"/>
  <c r="Q127" i="3"/>
  <c r="S127" i="3"/>
  <c r="U127" i="3"/>
  <c r="W127" i="3"/>
  <c r="Y127" i="3"/>
  <c r="AA127" i="3"/>
  <c r="AC127" i="3"/>
  <c r="AE127" i="3"/>
  <c r="AG127" i="3"/>
  <c r="AI127" i="3"/>
  <c r="AK127" i="3"/>
  <c r="AM127" i="3"/>
  <c r="AO127" i="3"/>
  <c r="AQ127" i="3"/>
  <c r="AS127" i="3"/>
  <c r="AU127" i="3"/>
  <c r="AW127" i="3"/>
  <c r="AY127" i="3"/>
  <c r="BA127" i="3"/>
  <c r="BC127" i="3"/>
  <c r="BE127" i="3"/>
  <c r="BG127" i="3"/>
  <c r="BI127" i="3"/>
  <c r="N127" i="3"/>
  <c r="P127" i="3"/>
  <c r="R127" i="3"/>
  <c r="T127" i="3"/>
  <c r="V127" i="3"/>
  <c r="X127" i="3"/>
  <c r="Z127" i="3"/>
  <c r="AB127" i="3"/>
  <c r="AD127" i="3"/>
  <c r="AF127" i="3"/>
  <c r="AH127" i="3"/>
  <c r="AJ127" i="3"/>
  <c r="AL127" i="3"/>
  <c r="AN127" i="3"/>
  <c r="AP127" i="3"/>
  <c r="AR127" i="3"/>
  <c r="AT127" i="3"/>
  <c r="AV127" i="3"/>
  <c r="AX127" i="3"/>
  <c r="AZ127" i="3"/>
  <c r="BB127" i="3"/>
  <c r="BD127" i="3"/>
  <c r="BF127" i="3"/>
  <c r="BH127" i="3"/>
  <c r="S126" i="3"/>
  <c r="AA126" i="3"/>
  <c r="AI126" i="3"/>
  <c r="AQ126" i="3"/>
  <c r="AY126" i="3"/>
  <c r="BG126" i="3"/>
  <c r="R126" i="3"/>
  <c r="Z126" i="3"/>
  <c r="AH126" i="3"/>
  <c r="AP126" i="3"/>
  <c r="AX126" i="3"/>
  <c r="BF126" i="3"/>
  <c r="N125" i="3"/>
  <c r="P125" i="3"/>
  <c r="R125" i="3"/>
  <c r="T125" i="3"/>
  <c r="V125" i="3"/>
  <c r="X125" i="3"/>
  <c r="Z125" i="3"/>
  <c r="AB125" i="3"/>
  <c r="AD125" i="3"/>
  <c r="AF125" i="3"/>
  <c r="AH125" i="3"/>
  <c r="AJ125" i="3"/>
  <c r="AL125" i="3"/>
  <c r="AN125" i="3"/>
  <c r="AP125" i="3"/>
  <c r="AR125" i="3"/>
  <c r="AT125" i="3"/>
  <c r="AV125" i="3"/>
  <c r="AX125" i="3"/>
  <c r="AZ125" i="3"/>
  <c r="BB125" i="3"/>
  <c r="BD125" i="3"/>
  <c r="BF125" i="3"/>
  <c r="BH125" i="3"/>
  <c r="M125" i="3"/>
  <c r="O125" i="3"/>
  <c r="Q125" i="3"/>
  <c r="S125" i="3"/>
  <c r="U125" i="3"/>
  <c r="W125" i="3"/>
  <c r="Y125" i="3"/>
  <c r="AA125" i="3"/>
  <c r="AC125" i="3"/>
  <c r="AE125" i="3"/>
  <c r="AG125" i="3"/>
  <c r="AI125" i="3"/>
  <c r="AK125" i="3"/>
  <c r="AM125" i="3"/>
  <c r="AO125" i="3"/>
  <c r="AQ125" i="3"/>
  <c r="AS125" i="3"/>
  <c r="AU125" i="3"/>
  <c r="AW125" i="3"/>
  <c r="AY125" i="3"/>
  <c r="BA125" i="3"/>
  <c r="BC125" i="3"/>
  <c r="BE125" i="3"/>
  <c r="BG125" i="3"/>
  <c r="BI125" i="3"/>
  <c r="O123" i="3"/>
  <c r="W123" i="3"/>
  <c r="AE123" i="3"/>
  <c r="AM123" i="3"/>
  <c r="AU123" i="3"/>
  <c r="BC123" i="3"/>
  <c r="N123" i="3"/>
  <c r="V123" i="3"/>
  <c r="AD123" i="3"/>
  <c r="AL123" i="3"/>
  <c r="AT123" i="3"/>
  <c r="BB123" i="3"/>
  <c r="M122" i="3"/>
  <c r="U122" i="3"/>
  <c r="AC122" i="3"/>
  <c r="AK122" i="3"/>
  <c r="AS122" i="3"/>
  <c r="BA122" i="3"/>
  <c r="BI122" i="3"/>
  <c r="T122" i="3"/>
  <c r="AB122" i="3"/>
  <c r="AJ122" i="3"/>
  <c r="AR122" i="3"/>
  <c r="AZ122" i="3"/>
  <c r="BH122" i="3"/>
  <c r="S121" i="3"/>
  <c r="AA121" i="3"/>
  <c r="AI121" i="3"/>
  <c r="AQ121" i="3"/>
  <c r="AY121" i="3"/>
  <c r="BG121" i="3"/>
  <c r="R121" i="3"/>
  <c r="Z121" i="3"/>
  <c r="AH121" i="3"/>
  <c r="AP121" i="3"/>
  <c r="AX121" i="3"/>
  <c r="BF121" i="3"/>
  <c r="M119" i="3"/>
  <c r="O119" i="3"/>
  <c r="Q119" i="3"/>
  <c r="S119" i="3"/>
  <c r="U119" i="3"/>
  <c r="W119" i="3"/>
  <c r="Y119" i="3"/>
  <c r="AA119" i="3"/>
  <c r="P119" i="3"/>
  <c r="T119" i="3"/>
  <c r="X119" i="3"/>
  <c r="AB119" i="3"/>
  <c r="AD119" i="3"/>
  <c r="AF119" i="3"/>
  <c r="AH119" i="3"/>
  <c r="AJ119" i="3"/>
  <c r="AL119" i="3"/>
  <c r="AN119" i="3"/>
  <c r="AP119" i="3"/>
  <c r="AR119" i="3"/>
  <c r="AT119" i="3"/>
  <c r="AV119" i="3"/>
  <c r="AX119" i="3"/>
  <c r="AZ119" i="3"/>
  <c r="BB119" i="3"/>
  <c r="BD119" i="3"/>
  <c r="BF119" i="3"/>
  <c r="BH119" i="3"/>
  <c r="N119" i="3"/>
  <c r="R119" i="3"/>
  <c r="V119" i="3"/>
  <c r="Z119" i="3"/>
  <c r="AC119" i="3"/>
  <c r="AE119" i="3"/>
  <c r="AG119" i="3"/>
  <c r="AI119" i="3"/>
  <c r="AK119" i="3"/>
  <c r="AM119" i="3"/>
  <c r="AO119" i="3"/>
  <c r="AQ119" i="3"/>
  <c r="AS119" i="3"/>
  <c r="AU119" i="3"/>
  <c r="AW119" i="3"/>
  <c r="AY119" i="3"/>
  <c r="BA119" i="3"/>
  <c r="BC119" i="3"/>
  <c r="BE119" i="3"/>
  <c r="BG119" i="3"/>
  <c r="BI119" i="3"/>
  <c r="O118" i="3"/>
  <c r="W118" i="3"/>
  <c r="AE118" i="3"/>
  <c r="AM118" i="3"/>
  <c r="AU118" i="3"/>
  <c r="BC118" i="3"/>
  <c r="N118" i="3"/>
  <c r="V118" i="3"/>
  <c r="AD118" i="3"/>
  <c r="AP118" i="3"/>
  <c r="BF118" i="3"/>
  <c r="AV118" i="3"/>
  <c r="BD118" i="3"/>
  <c r="N117" i="3"/>
  <c r="P117" i="3"/>
  <c r="R117" i="3"/>
  <c r="T117" i="3"/>
  <c r="V117" i="3"/>
  <c r="X117" i="3"/>
  <c r="Z117" i="3"/>
  <c r="AB117" i="3"/>
  <c r="AD117" i="3"/>
  <c r="AF117" i="3"/>
  <c r="AH117" i="3"/>
  <c r="AJ117" i="3"/>
  <c r="AL117" i="3"/>
  <c r="AN117" i="3"/>
  <c r="AP117" i="3"/>
  <c r="AR117" i="3"/>
  <c r="AT117" i="3"/>
  <c r="AV117" i="3"/>
  <c r="AX117" i="3"/>
  <c r="AZ117" i="3"/>
  <c r="BB117" i="3"/>
  <c r="BD117" i="3"/>
  <c r="BF117" i="3"/>
  <c r="BH117" i="3"/>
  <c r="M117" i="3"/>
  <c r="O117" i="3"/>
  <c r="Q117" i="3"/>
  <c r="S117" i="3"/>
  <c r="U117" i="3"/>
  <c r="W117" i="3"/>
  <c r="Y117" i="3"/>
  <c r="AA117" i="3"/>
  <c r="AC117" i="3"/>
  <c r="AE117" i="3"/>
  <c r="AG117" i="3"/>
  <c r="AI117" i="3"/>
  <c r="AK117" i="3"/>
  <c r="AM117" i="3"/>
  <c r="AO117" i="3"/>
  <c r="AQ117" i="3"/>
  <c r="AS117" i="3"/>
  <c r="AU117" i="3"/>
  <c r="AW117" i="3"/>
  <c r="AY117" i="3"/>
  <c r="BA117" i="3"/>
  <c r="BC117" i="3"/>
  <c r="BE117" i="3"/>
  <c r="BG117" i="3"/>
  <c r="BI117" i="3"/>
  <c r="O115" i="3"/>
  <c r="S115" i="3"/>
  <c r="W115" i="3"/>
  <c r="AA115" i="3"/>
  <c r="AE115" i="3"/>
  <c r="AI115" i="3"/>
  <c r="AM115" i="3"/>
  <c r="AQ115" i="3"/>
  <c r="AU115" i="3"/>
  <c r="AY115" i="3"/>
  <c r="BC115" i="3"/>
  <c r="BG115" i="3"/>
  <c r="N115" i="3"/>
  <c r="R115" i="3"/>
  <c r="V115" i="3"/>
  <c r="Z115" i="3"/>
  <c r="AD115" i="3"/>
  <c r="AH115" i="3"/>
  <c r="AL115" i="3"/>
  <c r="AP115" i="3"/>
  <c r="AT115" i="3"/>
  <c r="AX115" i="3"/>
  <c r="BB115" i="3"/>
  <c r="BF115" i="3"/>
  <c r="M114" i="3"/>
  <c r="Q114" i="3"/>
  <c r="U114" i="3"/>
  <c r="Y114" i="3"/>
  <c r="AC114" i="3"/>
  <c r="AG114" i="3"/>
  <c r="AK114" i="3"/>
  <c r="AO114" i="3"/>
  <c r="AS114" i="3"/>
  <c r="AW114" i="3"/>
  <c r="BA114" i="3"/>
  <c r="BE114" i="3"/>
  <c r="BI114" i="3"/>
  <c r="P114" i="3"/>
  <c r="T114" i="3"/>
  <c r="X114" i="3"/>
  <c r="AB114" i="3"/>
  <c r="AF114" i="3"/>
  <c r="AJ114" i="3"/>
  <c r="AN114" i="3"/>
  <c r="AR114" i="3"/>
  <c r="AV114" i="3"/>
  <c r="AZ114" i="3"/>
  <c r="BD114" i="3"/>
  <c r="BH114" i="3"/>
  <c r="O113" i="3"/>
  <c r="S113" i="3"/>
  <c r="W113" i="3"/>
  <c r="AA113" i="3"/>
  <c r="AE113" i="3"/>
  <c r="AI113" i="3"/>
  <c r="AM113" i="3"/>
  <c r="AQ113" i="3"/>
  <c r="AU113" i="3"/>
  <c r="AY113" i="3"/>
  <c r="BC113" i="3"/>
  <c r="BG113" i="3"/>
  <c r="N113" i="3"/>
  <c r="R113" i="3"/>
  <c r="V113" i="3"/>
  <c r="Z113" i="3"/>
  <c r="AD113" i="3"/>
  <c r="AH113" i="3"/>
  <c r="AL113" i="3"/>
  <c r="AP113" i="3"/>
  <c r="AT113" i="3"/>
  <c r="AX113" i="3"/>
  <c r="BB113" i="3"/>
  <c r="BF113" i="3"/>
  <c r="M112" i="3"/>
  <c r="Q112" i="3"/>
  <c r="U112" i="3"/>
  <c r="Y112" i="3"/>
  <c r="AC112" i="3"/>
  <c r="AG112" i="3"/>
  <c r="N112" i="3"/>
  <c r="V112" i="3"/>
  <c r="AD112" i="3"/>
  <c r="AK112" i="3"/>
  <c r="AO112" i="3"/>
  <c r="AS112" i="3"/>
  <c r="AW112" i="3"/>
  <c r="BA112" i="3"/>
  <c r="BE112" i="3"/>
  <c r="BI112" i="3"/>
  <c r="T112" i="3"/>
  <c r="AB112" i="3"/>
  <c r="AJ112" i="3"/>
  <c r="AN112" i="3"/>
  <c r="AR112" i="3"/>
  <c r="AV112" i="3"/>
  <c r="AZ112" i="3"/>
  <c r="BD112" i="3"/>
  <c r="BH112" i="3"/>
  <c r="P111" i="3"/>
  <c r="T111" i="3"/>
  <c r="X111" i="3"/>
  <c r="AB111" i="3"/>
  <c r="AF111" i="3"/>
  <c r="AJ111" i="3"/>
  <c r="AN111" i="3"/>
  <c r="AR111" i="3"/>
  <c r="AV111" i="3"/>
  <c r="AZ111" i="3"/>
  <c r="BD111" i="3"/>
  <c r="BH111" i="3"/>
  <c r="S111" i="3"/>
  <c r="AA111" i="3"/>
  <c r="AI111" i="3"/>
  <c r="AQ111" i="3"/>
  <c r="AY111" i="3"/>
  <c r="BG111" i="3"/>
  <c r="Q111" i="3"/>
  <c r="Y111" i="3"/>
  <c r="AG111" i="3"/>
  <c r="AO111" i="3"/>
  <c r="AW111" i="3"/>
  <c r="BE111" i="3"/>
  <c r="N110" i="3"/>
  <c r="R110" i="3"/>
  <c r="V110" i="3"/>
  <c r="Z110" i="3"/>
  <c r="AD110" i="3"/>
  <c r="AH110" i="3"/>
  <c r="AL110" i="3"/>
  <c r="AP110" i="3"/>
  <c r="AT110" i="3"/>
  <c r="AX110" i="3"/>
  <c r="BB110" i="3"/>
  <c r="BF110" i="3"/>
  <c r="M110" i="3"/>
  <c r="Q110" i="3"/>
  <c r="U110" i="3"/>
  <c r="Y110" i="3"/>
  <c r="AC110" i="3"/>
  <c r="AG110" i="3"/>
  <c r="AK110" i="3"/>
  <c r="AO110" i="3"/>
  <c r="AS110" i="3"/>
  <c r="AW110" i="3"/>
  <c r="BE110" i="3"/>
  <c r="AY110" i="3"/>
  <c r="BG110" i="3"/>
  <c r="O109" i="3"/>
  <c r="S109" i="3"/>
  <c r="W109" i="3"/>
  <c r="AA109" i="3"/>
  <c r="AE109" i="3"/>
  <c r="AI109" i="3"/>
  <c r="AM109" i="3"/>
  <c r="AQ109" i="3"/>
  <c r="AU109" i="3"/>
  <c r="AY109" i="3"/>
  <c r="BC109" i="3"/>
  <c r="BG109" i="3"/>
  <c r="N109" i="3"/>
  <c r="R109" i="3"/>
  <c r="V109" i="3"/>
  <c r="Z109" i="3"/>
  <c r="AD109" i="3"/>
  <c r="AH109" i="3"/>
  <c r="AL109" i="3"/>
  <c r="AP109" i="3"/>
  <c r="AT109" i="3"/>
  <c r="AX109" i="3"/>
  <c r="BB109" i="3"/>
  <c r="BF109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M108" i="3"/>
  <c r="Q108" i="3"/>
  <c r="U108" i="3"/>
  <c r="Y108" i="3"/>
  <c r="AC108" i="3"/>
  <c r="AG108" i="3"/>
  <c r="AK108" i="3"/>
  <c r="AO108" i="3"/>
  <c r="AS108" i="3"/>
  <c r="AW108" i="3"/>
  <c r="BA108" i="3"/>
  <c r="BE108" i="3"/>
  <c r="BI108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O107" i="3"/>
  <c r="S107" i="3"/>
  <c r="W107" i="3"/>
  <c r="AA107" i="3"/>
  <c r="AE107" i="3"/>
  <c r="AI107" i="3"/>
  <c r="AM107" i="3"/>
  <c r="AQ107" i="3"/>
  <c r="AU107" i="3"/>
  <c r="AY107" i="3"/>
  <c r="BC107" i="3"/>
  <c r="BG107" i="3"/>
  <c r="M106" i="3"/>
  <c r="Q106" i="3"/>
  <c r="P106" i="3"/>
  <c r="V106" i="3"/>
  <c r="Z106" i="3"/>
  <c r="AD106" i="3"/>
  <c r="AH106" i="3"/>
  <c r="AL106" i="3"/>
  <c r="AP106" i="3"/>
  <c r="AT106" i="3"/>
  <c r="AX106" i="3"/>
  <c r="BB106" i="3"/>
  <c r="BF106" i="3"/>
  <c r="N106" i="3"/>
  <c r="U106" i="3"/>
  <c r="Y106" i="3"/>
  <c r="AC106" i="3"/>
  <c r="AG106" i="3"/>
  <c r="AK106" i="3"/>
  <c r="AO106" i="3"/>
  <c r="AS106" i="3"/>
  <c r="AW106" i="3"/>
  <c r="BA106" i="3"/>
  <c r="BE106" i="3"/>
  <c r="BI106" i="3"/>
  <c r="P105" i="3"/>
  <c r="T105" i="3"/>
  <c r="O105" i="3"/>
  <c r="S105" i="3"/>
  <c r="W105" i="3"/>
  <c r="AA105" i="3"/>
  <c r="AE105" i="3"/>
  <c r="AI105" i="3"/>
  <c r="AM105" i="3"/>
  <c r="AQ105" i="3"/>
  <c r="AU105" i="3"/>
  <c r="AY105" i="3"/>
  <c r="BC105" i="3"/>
  <c r="BG105" i="3"/>
  <c r="V105" i="3"/>
  <c r="AD105" i="3"/>
  <c r="AL105" i="3"/>
  <c r="AT105" i="3"/>
  <c r="BB105" i="3"/>
  <c r="X105" i="3"/>
  <c r="AF105" i="3"/>
  <c r="AN105" i="3"/>
  <c r="AV105" i="3"/>
  <c r="BD105" i="3"/>
  <c r="M104" i="3"/>
  <c r="Q104" i="3"/>
  <c r="U104" i="3"/>
  <c r="Y104" i="3"/>
  <c r="AC104" i="3"/>
  <c r="AG104" i="3"/>
  <c r="R104" i="3"/>
  <c r="Z104" i="3"/>
  <c r="AH104" i="3"/>
  <c r="AL104" i="3"/>
  <c r="AP104" i="3"/>
  <c r="AT104" i="3"/>
  <c r="AX104" i="3"/>
  <c r="BB104" i="3"/>
  <c r="BF104" i="3"/>
  <c r="P104" i="3"/>
  <c r="X104" i="3"/>
  <c r="AF104" i="3"/>
  <c r="AK104" i="3"/>
  <c r="AO104" i="3"/>
  <c r="AS104" i="3"/>
  <c r="AW104" i="3"/>
  <c r="BA104" i="3"/>
  <c r="BE104" i="3"/>
  <c r="BI104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S103" i="3"/>
  <c r="AA103" i="3"/>
  <c r="AI103" i="3"/>
  <c r="AQ103" i="3"/>
  <c r="AY103" i="3"/>
  <c r="BG103" i="3"/>
  <c r="Q103" i="3"/>
  <c r="Y103" i="3"/>
  <c r="AG103" i="3"/>
  <c r="AO103" i="3"/>
  <c r="AW103" i="3"/>
  <c r="BE103" i="3"/>
  <c r="N102" i="3"/>
  <c r="R102" i="3"/>
  <c r="V102" i="3"/>
  <c r="Z102" i="3"/>
  <c r="AD102" i="3"/>
  <c r="AH102" i="3"/>
  <c r="AL102" i="3"/>
  <c r="AP102" i="3"/>
  <c r="AT102" i="3"/>
  <c r="AX102" i="3"/>
  <c r="BB102" i="3"/>
  <c r="BF102" i="3"/>
  <c r="M102" i="3"/>
  <c r="U102" i="3"/>
  <c r="AC102" i="3"/>
  <c r="AK102" i="3"/>
  <c r="AS102" i="3"/>
  <c r="BA102" i="3"/>
  <c r="BI102" i="3"/>
  <c r="S102" i="3"/>
  <c r="AA102" i="3"/>
  <c r="AI102" i="3"/>
  <c r="AQ102" i="3"/>
  <c r="AY102" i="3"/>
  <c r="BG102" i="3"/>
  <c r="L296" i="3"/>
  <c r="M296" i="3" s="1"/>
  <c r="L295" i="3"/>
  <c r="BG295" i="3" s="1"/>
  <c r="L294" i="3"/>
  <c r="M294" i="3" s="1"/>
  <c r="K293" i="3"/>
  <c r="K291" i="3"/>
  <c r="K289" i="3"/>
  <c r="K287" i="3"/>
  <c r="K285" i="3"/>
  <c r="K283" i="3"/>
  <c r="K281" i="3"/>
  <c r="K280" i="3"/>
  <c r="K279" i="3"/>
  <c r="K277" i="3"/>
  <c r="K275" i="3"/>
  <c r="K273" i="3"/>
  <c r="K271" i="3"/>
  <c r="K269" i="3"/>
  <c r="K267" i="3"/>
  <c r="K265" i="3"/>
  <c r="K263" i="3"/>
  <c r="K261" i="3"/>
  <c r="K258" i="3"/>
  <c r="K256" i="3"/>
  <c r="K254" i="3"/>
  <c r="K252" i="3"/>
  <c r="K251" i="3"/>
  <c r="K249" i="3"/>
  <c r="K247" i="3"/>
  <c r="L246" i="3"/>
  <c r="P246" i="3" s="1"/>
  <c r="L245" i="3"/>
  <c r="K245" i="3"/>
  <c r="L244" i="3"/>
  <c r="K244" i="3"/>
  <c r="L243" i="3"/>
  <c r="K243" i="3"/>
  <c r="L242" i="3"/>
  <c r="K242" i="3"/>
  <c r="L241" i="3"/>
  <c r="K241" i="3"/>
  <c r="L240" i="3"/>
  <c r="K240" i="3"/>
  <c r="L239" i="3"/>
  <c r="K239" i="3"/>
  <c r="L238" i="3"/>
  <c r="K238" i="3"/>
  <c r="L237" i="3"/>
  <c r="K237" i="3"/>
  <c r="L236" i="3"/>
  <c r="K236" i="3"/>
  <c r="L235" i="3"/>
  <c r="K235" i="3"/>
  <c r="L234" i="3"/>
  <c r="K234" i="3"/>
  <c r="L233" i="3"/>
  <c r="K233" i="3"/>
  <c r="L232" i="3"/>
  <c r="K232" i="3"/>
  <c r="L231" i="3"/>
  <c r="K231" i="3"/>
  <c r="L230" i="3"/>
  <c r="K230" i="3"/>
  <c r="L229" i="3"/>
  <c r="K229" i="3"/>
  <c r="L228" i="3"/>
  <c r="K228" i="3"/>
  <c r="L227" i="3"/>
  <c r="K227" i="3"/>
  <c r="L226" i="3"/>
  <c r="K226" i="3"/>
  <c r="L225" i="3"/>
  <c r="K225" i="3"/>
  <c r="L224" i="3"/>
  <c r="K224" i="3"/>
  <c r="L223" i="3"/>
  <c r="K223" i="3"/>
  <c r="L222" i="3"/>
  <c r="K222" i="3"/>
  <c r="L221" i="3"/>
  <c r="K221" i="3"/>
  <c r="L220" i="3"/>
  <c r="K220" i="3"/>
  <c r="L219" i="3"/>
  <c r="K219" i="3"/>
  <c r="L218" i="3"/>
  <c r="K218" i="3"/>
  <c r="L217" i="3"/>
  <c r="K217" i="3"/>
  <c r="L216" i="3"/>
  <c r="K216" i="3"/>
  <c r="L215" i="3"/>
  <c r="K215" i="3"/>
  <c r="L214" i="3"/>
  <c r="K214" i="3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2" i="3"/>
  <c r="K182" i="3"/>
  <c r="L178" i="3"/>
  <c r="K178" i="3"/>
  <c r="L174" i="3"/>
  <c r="K174" i="3"/>
  <c r="L170" i="3"/>
  <c r="K170" i="3"/>
  <c r="L166" i="3"/>
  <c r="K166" i="3"/>
  <c r="L162" i="3"/>
  <c r="K162" i="3"/>
  <c r="L161" i="3"/>
  <c r="K161" i="3"/>
  <c r="K159" i="3"/>
  <c r="L156" i="3"/>
  <c r="M156" i="3" s="1"/>
  <c r="L152" i="3"/>
  <c r="O152" i="3" s="1"/>
  <c r="L148" i="3"/>
  <c r="L144" i="3"/>
  <c r="P144" i="3" s="1"/>
  <c r="L140" i="3"/>
  <c r="L136" i="3"/>
  <c r="O136" i="3" s="1"/>
  <c r="L132" i="3"/>
  <c r="P132" i="3" s="1"/>
  <c r="L128" i="3"/>
  <c r="N128" i="3" s="1"/>
  <c r="L124" i="3"/>
  <c r="O124" i="3" s="1"/>
  <c r="L120" i="3"/>
  <c r="O120" i="3" s="1"/>
  <c r="L116" i="3"/>
  <c r="M116" i="3" s="1"/>
  <c r="BG296" i="3"/>
  <c r="BC296" i="3"/>
  <c r="AY296" i="3"/>
  <c r="AU296" i="3"/>
  <c r="AQ296" i="3"/>
  <c r="AM296" i="3"/>
  <c r="AI296" i="3"/>
  <c r="AE296" i="3"/>
  <c r="AA296" i="3"/>
  <c r="W296" i="3"/>
  <c r="S296" i="3"/>
  <c r="O296" i="3"/>
  <c r="BH295" i="3"/>
  <c r="BD295" i="3"/>
  <c r="AZ295" i="3"/>
  <c r="AV295" i="3"/>
  <c r="AR295" i="3"/>
  <c r="AN295" i="3"/>
  <c r="AJ295" i="3"/>
  <c r="AF295" i="3"/>
  <c r="AB295" i="3"/>
  <c r="X295" i="3"/>
  <c r="T295" i="3"/>
  <c r="P295" i="3"/>
  <c r="BI294" i="3"/>
  <c r="BE294" i="3"/>
  <c r="BA294" i="3"/>
  <c r="AW294" i="3"/>
  <c r="AS294" i="3"/>
  <c r="AO294" i="3"/>
  <c r="AK294" i="3"/>
  <c r="AG294" i="3"/>
  <c r="AC294" i="3"/>
  <c r="Y294" i="3"/>
  <c r="U294" i="3"/>
  <c r="Q294" i="3"/>
  <c r="BI292" i="3"/>
  <c r="BG292" i="3"/>
  <c r="BE292" i="3"/>
  <c r="BC292" i="3"/>
  <c r="BA292" i="3"/>
  <c r="AY292" i="3"/>
  <c r="AW292" i="3"/>
  <c r="AU292" i="3"/>
  <c r="AS292" i="3"/>
  <c r="AQ292" i="3"/>
  <c r="AO292" i="3"/>
  <c r="AM292" i="3"/>
  <c r="AK292" i="3"/>
  <c r="AI292" i="3"/>
  <c r="AG292" i="3"/>
  <c r="AE292" i="3"/>
  <c r="AC292" i="3"/>
  <c r="AA292" i="3"/>
  <c r="Y292" i="3"/>
  <c r="W292" i="3"/>
  <c r="U292" i="3"/>
  <c r="S292" i="3"/>
  <c r="Q292" i="3"/>
  <c r="O292" i="3"/>
  <c r="BI290" i="3"/>
  <c r="BG290" i="3"/>
  <c r="BE290" i="3"/>
  <c r="BC290" i="3"/>
  <c r="BA290" i="3"/>
  <c r="AY290" i="3"/>
  <c r="AW290" i="3"/>
  <c r="AU290" i="3"/>
  <c r="AS290" i="3"/>
  <c r="AQ290" i="3"/>
  <c r="AO290" i="3"/>
  <c r="AM290" i="3"/>
  <c r="AK290" i="3"/>
  <c r="AI290" i="3"/>
  <c r="AG290" i="3"/>
  <c r="AE290" i="3"/>
  <c r="AC290" i="3"/>
  <c r="AA290" i="3"/>
  <c r="Y290" i="3"/>
  <c r="W290" i="3"/>
  <c r="U290" i="3"/>
  <c r="S290" i="3"/>
  <c r="Q290" i="3"/>
  <c r="O290" i="3"/>
  <c r="BG288" i="3"/>
  <c r="BC288" i="3"/>
  <c r="AY288" i="3"/>
  <c r="AU288" i="3"/>
  <c r="AQ288" i="3"/>
  <c r="AM288" i="3"/>
  <c r="AI288" i="3"/>
  <c r="AE288" i="3"/>
  <c r="AA288" i="3"/>
  <c r="W288" i="3"/>
  <c r="S288" i="3"/>
  <c r="O288" i="3"/>
  <c r="BI286" i="3"/>
  <c r="BG286" i="3"/>
  <c r="BE286" i="3"/>
  <c r="BC286" i="3"/>
  <c r="BA286" i="3"/>
  <c r="AY286" i="3"/>
  <c r="AW286" i="3"/>
  <c r="AU286" i="3"/>
  <c r="AS286" i="3"/>
  <c r="AQ286" i="3"/>
  <c r="AO286" i="3"/>
  <c r="AM286" i="3"/>
  <c r="AK286" i="3"/>
  <c r="AI286" i="3"/>
  <c r="AG286" i="3"/>
  <c r="AE286" i="3"/>
  <c r="AC286" i="3"/>
  <c r="AA286" i="3"/>
  <c r="Y286" i="3"/>
  <c r="W286" i="3"/>
  <c r="U286" i="3"/>
  <c r="S286" i="3"/>
  <c r="Q286" i="3"/>
  <c r="O286" i="3"/>
  <c r="BL286" i="3" s="1"/>
  <c r="BI284" i="3"/>
  <c r="BG284" i="3"/>
  <c r="BE284" i="3"/>
  <c r="BC284" i="3"/>
  <c r="BA284" i="3"/>
  <c r="AY284" i="3"/>
  <c r="AW284" i="3"/>
  <c r="AU284" i="3"/>
  <c r="AS284" i="3"/>
  <c r="AQ284" i="3"/>
  <c r="AO284" i="3"/>
  <c r="AM284" i="3"/>
  <c r="AK284" i="3"/>
  <c r="AI284" i="3"/>
  <c r="AG284" i="3"/>
  <c r="AE284" i="3"/>
  <c r="AC284" i="3"/>
  <c r="AA284" i="3"/>
  <c r="Y284" i="3"/>
  <c r="W284" i="3"/>
  <c r="U284" i="3"/>
  <c r="S284" i="3"/>
  <c r="BK284" i="3" s="1"/>
  <c r="Q284" i="3"/>
  <c r="O284" i="3"/>
  <c r="BI282" i="3"/>
  <c r="BG282" i="3"/>
  <c r="BE282" i="3"/>
  <c r="BC282" i="3"/>
  <c r="BA282" i="3"/>
  <c r="AY282" i="3"/>
  <c r="AW282" i="3"/>
  <c r="AU282" i="3"/>
  <c r="AS282" i="3"/>
  <c r="AQ282" i="3"/>
  <c r="AO282" i="3"/>
  <c r="AM282" i="3"/>
  <c r="AK282" i="3"/>
  <c r="AI282" i="3"/>
  <c r="AG282" i="3"/>
  <c r="AE282" i="3"/>
  <c r="AC282" i="3"/>
  <c r="AA282" i="3"/>
  <c r="Y282" i="3"/>
  <c r="W282" i="3"/>
  <c r="U282" i="3"/>
  <c r="S282" i="3"/>
  <c r="Q282" i="3"/>
  <c r="O282" i="3"/>
  <c r="BI278" i="3"/>
  <c r="BG278" i="3"/>
  <c r="BE278" i="3"/>
  <c r="BC278" i="3"/>
  <c r="BA278" i="3"/>
  <c r="AY278" i="3"/>
  <c r="AW278" i="3"/>
  <c r="AU278" i="3"/>
  <c r="AS278" i="3"/>
  <c r="AQ278" i="3"/>
  <c r="AO278" i="3"/>
  <c r="AM278" i="3"/>
  <c r="AK278" i="3"/>
  <c r="AI278" i="3"/>
  <c r="AG278" i="3"/>
  <c r="AE278" i="3"/>
  <c r="AC278" i="3"/>
  <c r="AA278" i="3"/>
  <c r="Y278" i="3"/>
  <c r="W278" i="3"/>
  <c r="U278" i="3"/>
  <c r="S278" i="3"/>
  <c r="Q278" i="3"/>
  <c r="O278" i="3"/>
  <c r="BL278" i="3" s="1"/>
  <c r="BH276" i="3"/>
  <c r="BF276" i="3"/>
  <c r="BD276" i="3"/>
  <c r="BB276" i="3"/>
  <c r="AZ276" i="3"/>
  <c r="AX276" i="3"/>
  <c r="AV276" i="3"/>
  <c r="AT276" i="3"/>
  <c r="AR276" i="3"/>
  <c r="AP276" i="3"/>
  <c r="AN276" i="3"/>
  <c r="AL276" i="3"/>
  <c r="AJ276" i="3"/>
  <c r="AH276" i="3"/>
  <c r="AF276" i="3"/>
  <c r="AD276" i="3"/>
  <c r="AB276" i="3"/>
  <c r="Z276" i="3"/>
  <c r="X276" i="3"/>
  <c r="V276" i="3"/>
  <c r="BK276" i="3" s="1"/>
  <c r="T276" i="3"/>
  <c r="R276" i="3"/>
  <c r="P276" i="3"/>
  <c r="BH274" i="3"/>
  <c r="BF274" i="3"/>
  <c r="BD274" i="3"/>
  <c r="BB274" i="3"/>
  <c r="AZ274" i="3"/>
  <c r="AX274" i="3"/>
  <c r="AV274" i="3"/>
  <c r="AT274" i="3"/>
  <c r="AR274" i="3"/>
  <c r="AP274" i="3"/>
  <c r="AN274" i="3"/>
  <c r="AL274" i="3"/>
  <c r="AJ274" i="3"/>
  <c r="AH274" i="3"/>
  <c r="AF274" i="3"/>
  <c r="AD274" i="3"/>
  <c r="AB274" i="3"/>
  <c r="Z274" i="3"/>
  <c r="X274" i="3"/>
  <c r="V274" i="3"/>
  <c r="T274" i="3"/>
  <c r="R274" i="3"/>
  <c r="P274" i="3"/>
  <c r="BH272" i="3"/>
  <c r="BF272" i="3"/>
  <c r="BD272" i="3"/>
  <c r="BB272" i="3"/>
  <c r="AZ272" i="3"/>
  <c r="AX272" i="3"/>
  <c r="AV272" i="3"/>
  <c r="AT272" i="3"/>
  <c r="AR272" i="3"/>
  <c r="AP272" i="3"/>
  <c r="AN272" i="3"/>
  <c r="AL272" i="3"/>
  <c r="AJ272" i="3"/>
  <c r="AH272" i="3"/>
  <c r="AF272" i="3"/>
  <c r="AD272" i="3"/>
  <c r="AB272" i="3"/>
  <c r="Z272" i="3"/>
  <c r="X272" i="3"/>
  <c r="V272" i="3"/>
  <c r="T272" i="3"/>
  <c r="R272" i="3"/>
  <c r="P272" i="3"/>
  <c r="BI270" i="3"/>
  <c r="BG270" i="3"/>
  <c r="BE270" i="3"/>
  <c r="BC270" i="3"/>
  <c r="BA270" i="3"/>
  <c r="AY270" i="3"/>
  <c r="AW270" i="3"/>
  <c r="AU270" i="3"/>
  <c r="AS270" i="3"/>
  <c r="AQ270" i="3"/>
  <c r="AO270" i="3"/>
  <c r="AM270" i="3"/>
  <c r="AK270" i="3"/>
  <c r="AI270" i="3"/>
  <c r="AG270" i="3"/>
  <c r="AE270" i="3"/>
  <c r="AC270" i="3"/>
  <c r="AA270" i="3"/>
  <c r="Y270" i="3"/>
  <c r="W270" i="3"/>
  <c r="U270" i="3"/>
  <c r="S270" i="3"/>
  <c r="Q270" i="3"/>
  <c r="O270" i="3"/>
  <c r="BH268" i="3"/>
  <c r="BF268" i="3"/>
  <c r="BD268" i="3"/>
  <c r="BB268" i="3"/>
  <c r="AZ268" i="3"/>
  <c r="AX268" i="3"/>
  <c r="AV268" i="3"/>
  <c r="AT268" i="3"/>
  <c r="AR268" i="3"/>
  <c r="AP268" i="3"/>
  <c r="AN268" i="3"/>
  <c r="AL268" i="3"/>
  <c r="AJ268" i="3"/>
  <c r="AH268" i="3"/>
  <c r="AF268" i="3"/>
  <c r="AD268" i="3"/>
  <c r="AB268" i="3"/>
  <c r="Z268" i="3"/>
  <c r="X268" i="3"/>
  <c r="V268" i="3"/>
  <c r="T268" i="3"/>
  <c r="R268" i="3"/>
  <c r="P268" i="3"/>
  <c r="BI266" i="3"/>
  <c r="BG266" i="3"/>
  <c r="BE266" i="3"/>
  <c r="BC266" i="3"/>
  <c r="BA266" i="3"/>
  <c r="AY266" i="3"/>
  <c r="AW266" i="3"/>
  <c r="AU266" i="3"/>
  <c r="AS266" i="3"/>
  <c r="AQ266" i="3"/>
  <c r="AO266" i="3"/>
  <c r="AM266" i="3"/>
  <c r="AK266" i="3"/>
  <c r="AI266" i="3"/>
  <c r="AG266" i="3"/>
  <c r="AE266" i="3"/>
  <c r="AC266" i="3"/>
  <c r="AA266" i="3"/>
  <c r="Y266" i="3"/>
  <c r="W266" i="3"/>
  <c r="U266" i="3"/>
  <c r="S266" i="3"/>
  <c r="Q266" i="3"/>
  <c r="O266" i="3"/>
  <c r="BH264" i="3"/>
  <c r="BF264" i="3"/>
  <c r="BD264" i="3"/>
  <c r="BB264" i="3"/>
  <c r="AZ264" i="3"/>
  <c r="AX264" i="3"/>
  <c r="AV264" i="3"/>
  <c r="AT264" i="3"/>
  <c r="AR264" i="3"/>
  <c r="AP264" i="3"/>
  <c r="AN264" i="3"/>
  <c r="AL264" i="3"/>
  <c r="AJ264" i="3"/>
  <c r="AH264" i="3"/>
  <c r="AF264" i="3"/>
  <c r="AD264" i="3"/>
  <c r="AB264" i="3"/>
  <c r="Z264" i="3"/>
  <c r="X264" i="3"/>
  <c r="V264" i="3"/>
  <c r="T264" i="3"/>
  <c r="R264" i="3"/>
  <c r="P264" i="3"/>
  <c r="BI262" i="3"/>
  <c r="BG262" i="3"/>
  <c r="BE262" i="3"/>
  <c r="BC262" i="3"/>
  <c r="BA262" i="3"/>
  <c r="AY262" i="3"/>
  <c r="AW262" i="3"/>
  <c r="AU262" i="3"/>
  <c r="AS262" i="3"/>
  <c r="AQ262" i="3"/>
  <c r="AO262" i="3"/>
  <c r="AM262" i="3"/>
  <c r="AK262" i="3"/>
  <c r="AI262" i="3"/>
  <c r="AG262" i="3"/>
  <c r="AE262" i="3"/>
  <c r="AC262" i="3"/>
  <c r="AA262" i="3"/>
  <c r="Y262" i="3"/>
  <c r="W262" i="3"/>
  <c r="U262" i="3"/>
  <c r="S262" i="3"/>
  <c r="Q262" i="3"/>
  <c r="O262" i="3"/>
  <c r="BH260" i="3"/>
  <c r="BF260" i="3"/>
  <c r="BD260" i="3"/>
  <c r="BB260" i="3"/>
  <c r="AZ260" i="3"/>
  <c r="AX260" i="3"/>
  <c r="AV260" i="3"/>
  <c r="AT260" i="3"/>
  <c r="AR260" i="3"/>
  <c r="AP260" i="3"/>
  <c r="AN260" i="3"/>
  <c r="AL260" i="3"/>
  <c r="AJ260" i="3"/>
  <c r="AH260" i="3"/>
  <c r="AF260" i="3"/>
  <c r="AD260" i="3"/>
  <c r="AB260" i="3"/>
  <c r="Z260" i="3"/>
  <c r="X260" i="3"/>
  <c r="V260" i="3"/>
  <c r="T260" i="3"/>
  <c r="R260" i="3"/>
  <c r="P260" i="3"/>
  <c r="BH259" i="3"/>
  <c r="BF259" i="3"/>
  <c r="BD259" i="3"/>
  <c r="BB259" i="3"/>
  <c r="AZ259" i="3"/>
  <c r="AX259" i="3"/>
  <c r="AV259" i="3"/>
  <c r="AT259" i="3"/>
  <c r="AR259" i="3"/>
  <c r="AP259" i="3"/>
  <c r="AN259" i="3"/>
  <c r="AL259" i="3"/>
  <c r="AJ259" i="3"/>
  <c r="AH259" i="3"/>
  <c r="AF259" i="3"/>
  <c r="AD259" i="3"/>
  <c r="AB259" i="3"/>
  <c r="Z259" i="3"/>
  <c r="X259" i="3"/>
  <c r="V259" i="3"/>
  <c r="T259" i="3"/>
  <c r="R259" i="3"/>
  <c r="P259" i="3"/>
  <c r="BI257" i="3"/>
  <c r="BG257" i="3"/>
  <c r="BE257" i="3"/>
  <c r="BC257" i="3"/>
  <c r="BA257" i="3"/>
  <c r="AY257" i="3"/>
  <c r="AW257" i="3"/>
  <c r="AU257" i="3"/>
  <c r="AS257" i="3"/>
  <c r="AQ257" i="3"/>
  <c r="AO257" i="3"/>
  <c r="AM257" i="3"/>
  <c r="AK257" i="3"/>
  <c r="AI257" i="3"/>
  <c r="AG257" i="3"/>
  <c r="AE257" i="3"/>
  <c r="AC257" i="3"/>
  <c r="AA257" i="3"/>
  <c r="Y257" i="3"/>
  <c r="W257" i="3"/>
  <c r="U257" i="3"/>
  <c r="S257" i="3"/>
  <c r="Q257" i="3"/>
  <c r="O257" i="3"/>
  <c r="BH255" i="3"/>
  <c r="BF255" i="3"/>
  <c r="BD255" i="3"/>
  <c r="BB255" i="3"/>
  <c r="AZ255" i="3"/>
  <c r="AX255" i="3"/>
  <c r="AV255" i="3"/>
  <c r="AT255" i="3"/>
  <c r="AR255" i="3"/>
  <c r="AP255" i="3"/>
  <c r="AN255" i="3"/>
  <c r="AL255" i="3"/>
  <c r="AJ255" i="3"/>
  <c r="AH255" i="3"/>
  <c r="AF255" i="3"/>
  <c r="AD255" i="3"/>
  <c r="AB255" i="3"/>
  <c r="Z255" i="3"/>
  <c r="X255" i="3"/>
  <c r="V255" i="3"/>
  <c r="T255" i="3"/>
  <c r="R255" i="3"/>
  <c r="P255" i="3"/>
  <c r="BN255" i="3" s="1"/>
  <c r="BJ290" i="3"/>
  <c r="BM290" i="3"/>
  <c r="BL284" i="3"/>
  <c r="BK282" i="3"/>
  <c r="BJ276" i="3"/>
  <c r="BK290" i="3"/>
  <c r="BN286" i="3"/>
  <c r="BL282" i="3"/>
  <c r="BK278" i="3"/>
  <c r="BN259" i="3"/>
  <c r="BN253" i="3"/>
  <c r="BK250" i="3"/>
  <c r="BM149" i="3"/>
  <c r="BN149" i="3"/>
  <c r="BL142" i="3"/>
  <c r="BL117" i="3"/>
  <c r="BK117" i="3"/>
  <c r="BL125" i="3"/>
  <c r="BJ125" i="3"/>
  <c r="BK125" i="3"/>
  <c r="BM139" i="3"/>
  <c r="BJ139" i="3"/>
  <c r="BN139" i="3"/>
  <c r="BK139" i="3"/>
  <c r="BM145" i="3"/>
  <c r="BJ145" i="3"/>
  <c r="BN145" i="3"/>
  <c r="BK145" i="3"/>
  <c r="BK142" i="3"/>
  <c r="BJ137" i="3"/>
  <c r="BK137" i="3"/>
  <c r="BJ151" i="3"/>
  <c r="BK151" i="3"/>
  <c r="BK127" i="3"/>
  <c r="BM119" i="3"/>
  <c r="BN119" i="3"/>
  <c r="L183" i="3"/>
  <c r="O183" i="3" s="1"/>
  <c r="L179" i="3"/>
  <c r="O179" i="3" s="1"/>
  <c r="L175" i="3"/>
  <c r="M175" i="3" s="1"/>
  <c r="L171" i="3"/>
  <c r="M171" i="3" s="1"/>
  <c r="L167" i="3"/>
  <c r="O167" i="3" s="1"/>
  <c r="L163" i="3"/>
  <c r="M163" i="3" s="1"/>
  <c r="L159" i="3"/>
  <c r="L184" i="3"/>
  <c r="N184" i="3" s="1"/>
  <c r="L180" i="3"/>
  <c r="P180" i="3" s="1"/>
  <c r="L176" i="3"/>
  <c r="N176" i="3" s="1"/>
  <c r="L172" i="3"/>
  <c r="P172" i="3" s="1"/>
  <c r="L168" i="3"/>
  <c r="N168" i="3" s="1"/>
  <c r="L164" i="3"/>
  <c r="P164" i="3" s="1"/>
  <c r="L160" i="3"/>
  <c r="N160" i="3" s="1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BJ278" i="3" l="1"/>
  <c r="BJ282" i="3"/>
  <c r="BJ286" i="3"/>
  <c r="BN292" i="3"/>
  <c r="BJ292" i="3"/>
  <c r="BJ117" i="3"/>
  <c r="BJ127" i="3"/>
  <c r="BL149" i="3"/>
  <c r="BJ149" i="3"/>
  <c r="BK149" i="3"/>
  <c r="BM151" i="3"/>
  <c r="BN151" i="3"/>
  <c r="BK266" i="3"/>
  <c r="BN137" i="3"/>
  <c r="BM137" i="3"/>
  <c r="BM142" i="3"/>
  <c r="BN142" i="3"/>
  <c r="P102" i="3"/>
  <c r="BK102" i="3" s="1"/>
  <c r="N103" i="3"/>
  <c r="O104" i="3"/>
  <c r="N105" i="3"/>
  <c r="O106" i="3"/>
  <c r="N107" i="3"/>
  <c r="P108" i="3"/>
  <c r="M109" i="3"/>
  <c r="P110" i="3"/>
  <c r="N111" i="3"/>
  <c r="O112" i="3"/>
  <c r="M113" i="3"/>
  <c r="O114" i="3"/>
  <c r="BF295" i="3"/>
  <c r="BN337" i="3"/>
  <c r="BN329" i="3"/>
  <c r="BN325" i="3"/>
  <c r="BN321" i="3"/>
  <c r="BN317" i="3"/>
  <c r="BN313" i="3"/>
  <c r="BN305" i="3"/>
  <c r="BM338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R101" i="3"/>
  <c r="Z101" i="3"/>
  <c r="AH101" i="3"/>
  <c r="AP101" i="3"/>
  <c r="AX101" i="3"/>
  <c r="BF101" i="3"/>
  <c r="T101" i="3"/>
  <c r="AB101" i="3"/>
  <c r="AJ101" i="3"/>
  <c r="AR101" i="3"/>
  <c r="AZ101" i="3"/>
  <c r="BH101" i="3"/>
  <c r="M121" i="3"/>
  <c r="Q121" i="3"/>
  <c r="U121" i="3"/>
  <c r="Y121" i="3"/>
  <c r="AC121" i="3"/>
  <c r="AG121" i="3"/>
  <c r="AK121" i="3"/>
  <c r="AO121" i="3"/>
  <c r="AS121" i="3"/>
  <c r="AW121" i="3"/>
  <c r="BA121" i="3"/>
  <c r="BE121" i="3"/>
  <c r="BI121" i="3"/>
  <c r="P121" i="3"/>
  <c r="T121" i="3"/>
  <c r="X121" i="3"/>
  <c r="AB121" i="3"/>
  <c r="AF121" i="3"/>
  <c r="AJ121" i="3"/>
  <c r="AN121" i="3"/>
  <c r="AR121" i="3"/>
  <c r="AV121" i="3"/>
  <c r="AZ121" i="3"/>
  <c r="BD121" i="3"/>
  <c r="BH121" i="3"/>
  <c r="O122" i="3"/>
  <c r="S122" i="3"/>
  <c r="W122" i="3"/>
  <c r="AA122" i="3"/>
  <c r="AE122" i="3"/>
  <c r="AI122" i="3"/>
  <c r="AM122" i="3"/>
  <c r="AQ122" i="3"/>
  <c r="AU122" i="3"/>
  <c r="AY122" i="3"/>
  <c r="BC122" i="3"/>
  <c r="BG122" i="3"/>
  <c r="N122" i="3"/>
  <c r="R122" i="3"/>
  <c r="V122" i="3"/>
  <c r="Z122" i="3"/>
  <c r="AD122" i="3"/>
  <c r="AH122" i="3"/>
  <c r="AL122" i="3"/>
  <c r="AP122" i="3"/>
  <c r="AT122" i="3"/>
  <c r="AX122" i="3"/>
  <c r="BB122" i="3"/>
  <c r="BF122" i="3"/>
  <c r="M123" i="3"/>
  <c r="Q123" i="3"/>
  <c r="U123" i="3"/>
  <c r="Y123" i="3"/>
  <c r="AC123" i="3"/>
  <c r="AG123" i="3"/>
  <c r="AK123" i="3"/>
  <c r="AO123" i="3"/>
  <c r="AS123" i="3"/>
  <c r="AW123" i="3"/>
  <c r="BA123" i="3"/>
  <c r="BE123" i="3"/>
  <c r="BI123" i="3"/>
  <c r="P123" i="3"/>
  <c r="T123" i="3"/>
  <c r="X123" i="3"/>
  <c r="AB123" i="3"/>
  <c r="AF123" i="3"/>
  <c r="AJ123" i="3"/>
  <c r="AN123" i="3"/>
  <c r="AR123" i="3"/>
  <c r="AV123" i="3"/>
  <c r="AZ123" i="3"/>
  <c r="BD123" i="3"/>
  <c r="BH123" i="3"/>
  <c r="N129" i="3"/>
  <c r="R129" i="3"/>
  <c r="V129" i="3"/>
  <c r="Z129" i="3"/>
  <c r="AD129" i="3"/>
  <c r="AH129" i="3"/>
  <c r="AL129" i="3"/>
  <c r="AP129" i="3"/>
  <c r="AT129" i="3"/>
  <c r="AX129" i="3"/>
  <c r="BB129" i="3"/>
  <c r="BF129" i="3"/>
  <c r="M129" i="3"/>
  <c r="Q129" i="3"/>
  <c r="U129" i="3"/>
  <c r="Y129" i="3"/>
  <c r="AC129" i="3"/>
  <c r="AG129" i="3"/>
  <c r="AK129" i="3"/>
  <c r="AO129" i="3"/>
  <c r="AS129" i="3"/>
  <c r="AW129" i="3"/>
  <c r="BA129" i="3"/>
  <c r="BE129" i="3"/>
  <c r="BI129" i="3"/>
  <c r="P130" i="3"/>
  <c r="T130" i="3"/>
  <c r="X130" i="3"/>
  <c r="AB130" i="3"/>
  <c r="AF130" i="3"/>
  <c r="AJ130" i="3"/>
  <c r="AN130" i="3"/>
  <c r="AR130" i="3"/>
  <c r="AV130" i="3"/>
  <c r="AZ130" i="3"/>
  <c r="BD130" i="3"/>
  <c r="BH130" i="3"/>
  <c r="O130" i="3"/>
  <c r="S130" i="3"/>
  <c r="W130" i="3"/>
  <c r="AA130" i="3"/>
  <c r="AE130" i="3"/>
  <c r="AI130" i="3"/>
  <c r="AM130" i="3"/>
  <c r="AQ130" i="3"/>
  <c r="AU130" i="3"/>
  <c r="AY130" i="3"/>
  <c r="BC130" i="3"/>
  <c r="BG130" i="3"/>
  <c r="N131" i="3"/>
  <c r="R131" i="3"/>
  <c r="V131" i="3"/>
  <c r="Z131" i="3"/>
  <c r="AD131" i="3"/>
  <c r="AH131" i="3"/>
  <c r="AL131" i="3"/>
  <c r="AP131" i="3"/>
  <c r="AT131" i="3"/>
  <c r="AX131" i="3"/>
  <c r="BB131" i="3"/>
  <c r="BF131" i="3"/>
  <c r="M131" i="3"/>
  <c r="Q131" i="3"/>
  <c r="U131" i="3"/>
  <c r="Y131" i="3"/>
  <c r="P131" i="3"/>
  <c r="X131" i="3"/>
  <c r="AF131" i="3"/>
  <c r="AN131" i="3"/>
  <c r="AV131" i="3"/>
  <c r="BD131" i="3"/>
  <c r="O131" i="3"/>
  <c r="W131" i="3"/>
  <c r="AC131" i="3"/>
  <c r="AG131" i="3"/>
  <c r="AK131" i="3"/>
  <c r="AO131" i="3"/>
  <c r="AS131" i="3"/>
  <c r="AW131" i="3"/>
  <c r="BA131" i="3"/>
  <c r="BE131" i="3"/>
  <c r="BI131" i="3"/>
  <c r="M133" i="3"/>
  <c r="Q133" i="3"/>
  <c r="U133" i="3"/>
  <c r="Y133" i="3"/>
  <c r="AC133" i="3"/>
  <c r="AG133" i="3"/>
  <c r="AK133" i="3"/>
  <c r="AO133" i="3"/>
  <c r="AS133" i="3"/>
  <c r="AW133" i="3"/>
  <c r="BA133" i="3"/>
  <c r="BE133" i="3"/>
  <c r="BI133" i="3"/>
  <c r="P133" i="3"/>
  <c r="T133" i="3"/>
  <c r="X133" i="3"/>
  <c r="AB133" i="3"/>
  <c r="AF133" i="3"/>
  <c r="AJ133" i="3"/>
  <c r="AN133" i="3"/>
  <c r="AR133" i="3"/>
  <c r="AV133" i="3"/>
  <c r="AZ133" i="3"/>
  <c r="BD133" i="3"/>
  <c r="BH133" i="3"/>
  <c r="P134" i="3"/>
  <c r="T134" i="3"/>
  <c r="X134" i="3"/>
  <c r="AB134" i="3"/>
  <c r="AF134" i="3"/>
  <c r="AJ134" i="3"/>
  <c r="AN134" i="3"/>
  <c r="AR134" i="3"/>
  <c r="AV134" i="3"/>
  <c r="AZ134" i="3"/>
  <c r="BD134" i="3"/>
  <c r="BH134" i="3"/>
  <c r="O134" i="3"/>
  <c r="S134" i="3"/>
  <c r="W134" i="3"/>
  <c r="AA134" i="3"/>
  <c r="AE134" i="3"/>
  <c r="AI134" i="3"/>
  <c r="AM134" i="3"/>
  <c r="AQ134" i="3"/>
  <c r="AU134" i="3"/>
  <c r="AY134" i="3"/>
  <c r="BC134" i="3"/>
  <c r="BG134" i="3"/>
  <c r="P135" i="3"/>
  <c r="T135" i="3"/>
  <c r="X135" i="3"/>
  <c r="AB135" i="3"/>
  <c r="AF135" i="3"/>
  <c r="AJ135" i="3"/>
  <c r="AN135" i="3"/>
  <c r="AR135" i="3"/>
  <c r="AV135" i="3"/>
  <c r="AZ135" i="3"/>
  <c r="BD135" i="3"/>
  <c r="BH135" i="3"/>
  <c r="O135" i="3"/>
  <c r="S135" i="3"/>
  <c r="W135" i="3"/>
  <c r="AA135" i="3"/>
  <c r="AE135" i="3"/>
  <c r="AI135" i="3"/>
  <c r="AM135" i="3"/>
  <c r="AQ135" i="3"/>
  <c r="AU135" i="3"/>
  <c r="AY135" i="3"/>
  <c r="BC135" i="3"/>
  <c r="BG135" i="3"/>
  <c r="M153" i="3"/>
  <c r="Q153" i="3"/>
  <c r="U153" i="3"/>
  <c r="Y153" i="3"/>
  <c r="AC153" i="3"/>
  <c r="AG153" i="3"/>
  <c r="AK153" i="3"/>
  <c r="AO153" i="3"/>
  <c r="AS153" i="3"/>
  <c r="AW153" i="3"/>
  <c r="BA153" i="3"/>
  <c r="BE153" i="3"/>
  <c r="BI153" i="3"/>
  <c r="P153" i="3"/>
  <c r="T153" i="3"/>
  <c r="X153" i="3"/>
  <c r="AB153" i="3"/>
  <c r="AF153" i="3"/>
  <c r="AJ153" i="3"/>
  <c r="AN153" i="3"/>
  <c r="AR153" i="3"/>
  <c r="AV153" i="3"/>
  <c r="AZ153" i="3"/>
  <c r="BD153" i="3"/>
  <c r="BH153" i="3"/>
  <c r="O154" i="3"/>
  <c r="S154" i="3"/>
  <c r="W154" i="3"/>
  <c r="AA154" i="3"/>
  <c r="AE154" i="3"/>
  <c r="AI154" i="3"/>
  <c r="AM154" i="3"/>
  <c r="AQ154" i="3"/>
  <c r="AU154" i="3"/>
  <c r="AY154" i="3"/>
  <c r="BC154" i="3"/>
  <c r="BG154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O155" i="3"/>
  <c r="S155" i="3"/>
  <c r="W155" i="3"/>
  <c r="AA155" i="3"/>
  <c r="AE155" i="3"/>
  <c r="AI155" i="3"/>
  <c r="AM155" i="3"/>
  <c r="AQ155" i="3"/>
  <c r="AU155" i="3"/>
  <c r="AY155" i="3"/>
  <c r="BC155" i="3"/>
  <c r="BG155" i="3"/>
  <c r="N155" i="3"/>
  <c r="R155" i="3"/>
  <c r="V155" i="3"/>
  <c r="Z155" i="3"/>
  <c r="AD155" i="3"/>
  <c r="AH155" i="3"/>
  <c r="AL155" i="3"/>
  <c r="AP155" i="3"/>
  <c r="AT155" i="3"/>
  <c r="AX155" i="3"/>
  <c r="BB155" i="3"/>
  <c r="BF155" i="3"/>
  <c r="Q155" i="3"/>
  <c r="Y155" i="3"/>
  <c r="AG155" i="3"/>
  <c r="AO155" i="3"/>
  <c r="AW155" i="3"/>
  <c r="BE155" i="3"/>
  <c r="P155" i="3"/>
  <c r="X155" i="3"/>
  <c r="AF155" i="3"/>
  <c r="AN155" i="3"/>
  <c r="AV155" i="3"/>
  <c r="BD155" i="3"/>
  <c r="N157" i="3"/>
  <c r="R157" i="3"/>
  <c r="V157" i="3"/>
  <c r="Z157" i="3"/>
  <c r="AD157" i="3"/>
  <c r="AH157" i="3"/>
  <c r="AL157" i="3"/>
  <c r="AP157" i="3"/>
  <c r="AT157" i="3"/>
  <c r="AX157" i="3"/>
  <c r="BB157" i="3"/>
  <c r="BF157" i="3"/>
  <c r="M157" i="3"/>
  <c r="Q157" i="3"/>
  <c r="U157" i="3"/>
  <c r="Y157" i="3"/>
  <c r="AC157" i="3"/>
  <c r="AG157" i="3"/>
  <c r="AK157" i="3"/>
  <c r="AO157" i="3"/>
  <c r="AS157" i="3"/>
  <c r="AW157" i="3"/>
  <c r="BA157" i="3"/>
  <c r="BE157" i="3"/>
  <c r="BI157" i="3"/>
  <c r="O158" i="3"/>
  <c r="S158" i="3"/>
  <c r="W158" i="3"/>
  <c r="AA158" i="3"/>
  <c r="AE158" i="3"/>
  <c r="AI158" i="3"/>
  <c r="AM158" i="3"/>
  <c r="AQ158" i="3"/>
  <c r="AU158" i="3"/>
  <c r="AY158" i="3"/>
  <c r="BC158" i="3"/>
  <c r="BG158" i="3"/>
  <c r="N158" i="3"/>
  <c r="R158" i="3"/>
  <c r="V158" i="3"/>
  <c r="Z158" i="3"/>
  <c r="AD158" i="3"/>
  <c r="AH158" i="3"/>
  <c r="AL158" i="3"/>
  <c r="AP158" i="3"/>
  <c r="AT158" i="3"/>
  <c r="AX158" i="3"/>
  <c r="BB158" i="3"/>
  <c r="BF158" i="3"/>
  <c r="M165" i="3"/>
  <c r="Q165" i="3"/>
  <c r="U165" i="3"/>
  <c r="Y165" i="3"/>
  <c r="AC165" i="3"/>
  <c r="AG165" i="3"/>
  <c r="AK165" i="3"/>
  <c r="AO165" i="3"/>
  <c r="AS165" i="3"/>
  <c r="AW165" i="3"/>
  <c r="BA165" i="3"/>
  <c r="BE165" i="3"/>
  <c r="BI165" i="3"/>
  <c r="P165" i="3"/>
  <c r="T165" i="3"/>
  <c r="X165" i="3"/>
  <c r="AB165" i="3"/>
  <c r="AF165" i="3"/>
  <c r="AJ165" i="3"/>
  <c r="AN165" i="3"/>
  <c r="AR165" i="3"/>
  <c r="AV165" i="3"/>
  <c r="AZ165" i="3"/>
  <c r="BD165" i="3"/>
  <c r="BH165" i="3"/>
  <c r="S165" i="3"/>
  <c r="AA165" i="3"/>
  <c r="AI165" i="3"/>
  <c r="AQ165" i="3"/>
  <c r="AY165" i="3"/>
  <c r="BG165" i="3"/>
  <c r="R165" i="3"/>
  <c r="Z165" i="3"/>
  <c r="AH165" i="3"/>
  <c r="AP165" i="3"/>
  <c r="AX165" i="3"/>
  <c r="BF165" i="3"/>
  <c r="O169" i="3"/>
  <c r="S169" i="3"/>
  <c r="W169" i="3"/>
  <c r="AA169" i="3"/>
  <c r="AE169" i="3"/>
  <c r="AI169" i="3"/>
  <c r="AM169" i="3"/>
  <c r="AQ169" i="3"/>
  <c r="AU169" i="3"/>
  <c r="AY169" i="3"/>
  <c r="BC169" i="3"/>
  <c r="BG169" i="3"/>
  <c r="N169" i="3"/>
  <c r="R169" i="3"/>
  <c r="V169" i="3"/>
  <c r="Z169" i="3"/>
  <c r="AD169" i="3"/>
  <c r="AH169" i="3"/>
  <c r="AL169" i="3"/>
  <c r="AP169" i="3"/>
  <c r="AT169" i="3"/>
  <c r="AX169" i="3"/>
  <c r="BB169" i="3"/>
  <c r="BF169" i="3"/>
  <c r="M169" i="3"/>
  <c r="U169" i="3"/>
  <c r="AC169" i="3"/>
  <c r="AK169" i="3"/>
  <c r="AS169" i="3"/>
  <c r="BA169" i="3"/>
  <c r="BI169" i="3"/>
  <c r="T169" i="3"/>
  <c r="AB169" i="3"/>
  <c r="AJ169" i="3"/>
  <c r="AR169" i="3"/>
  <c r="AZ169" i="3"/>
  <c r="BH169" i="3"/>
  <c r="M173" i="3"/>
  <c r="Q173" i="3"/>
  <c r="U173" i="3"/>
  <c r="Y173" i="3"/>
  <c r="AC173" i="3"/>
  <c r="AG173" i="3"/>
  <c r="AK173" i="3"/>
  <c r="AO173" i="3"/>
  <c r="AS173" i="3"/>
  <c r="AW173" i="3"/>
  <c r="BA173" i="3"/>
  <c r="BE173" i="3"/>
  <c r="BI173" i="3"/>
  <c r="P173" i="3"/>
  <c r="T173" i="3"/>
  <c r="X173" i="3"/>
  <c r="AB173" i="3"/>
  <c r="AF173" i="3"/>
  <c r="AJ173" i="3"/>
  <c r="AN173" i="3"/>
  <c r="AR173" i="3"/>
  <c r="AV173" i="3"/>
  <c r="AZ173" i="3"/>
  <c r="BD173" i="3"/>
  <c r="BH173" i="3"/>
  <c r="O173" i="3"/>
  <c r="W173" i="3"/>
  <c r="AE173" i="3"/>
  <c r="AM173" i="3"/>
  <c r="AU173" i="3"/>
  <c r="BC173" i="3"/>
  <c r="N173" i="3"/>
  <c r="V173" i="3"/>
  <c r="AD173" i="3"/>
  <c r="AL173" i="3"/>
  <c r="AT173" i="3"/>
  <c r="BB173" i="3"/>
  <c r="O177" i="3"/>
  <c r="S177" i="3"/>
  <c r="W177" i="3"/>
  <c r="AA177" i="3"/>
  <c r="AE177" i="3"/>
  <c r="AI177" i="3"/>
  <c r="AM177" i="3"/>
  <c r="AQ177" i="3"/>
  <c r="AU177" i="3"/>
  <c r="AY177" i="3"/>
  <c r="BC177" i="3"/>
  <c r="BG177" i="3"/>
  <c r="N177" i="3"/>
  <c r="R177" i="3"/>
  <c r="V177" i="3"/>
  <c r="Z177" i="3"/>
  <c r="AD177" i="3"/>
  <c r="AH177" i="3"/>
  <c r="AL177" i="3"/>
  <c r="AP177" i="3"/>
  <c r="AT177" i="3"/>
  <c r="AX177" i="3"/>
  <c r="BB177" i="3"/>
  <c r="BF177" i="3"/>
  <c r="Q177" i="3"/>
  <c r="Y177" i="3"/>
  <c r="AG177" i="3"/>
  <c r="AO177" i="3"/>
  <c r="AW177" i="3"/>
  <c r="BE177" i="3"/>
  <c r="P177" i="3"/>
  <c r="BK177" i="3" s="1"/>
  <c r="X177" i="3"/>
  <c r="AF177" i="3"/>
  <c r="AN177" i="3"/>
  <c r="AV177" i="3"/>
  <c r="BD177" i="3"/>
  <c r="M181" i="3"/>
  <c r="Q181" i="3"/>
  <c r="U181" i="3"/>
  <c r="Y181" i="3"/>
  <c r="AC181" i="3"/>
  <c r="AG181" i="3"/>
  <c r="AK181" i="3"/>
  <c r="AO181" i="3"/>
  <c r="AS181" i="3"/>
  <c r="AW181" i="3"/>
  <c r="BA181" i="3"/>
  <c r="BE181" i="3"/>
  <c r="BI181" i="3"/>
  <c r="P181" i="3"/>
  <c r="T181" i="3"/>
  <c r="X181" i="3"/>
  <c r="AB181" i="3"/>
  <c r="AF181" i="3"/>
  <c r="AJ181" i="3"/>
  <c r="AN181" i="3"/>
  <c r="AR181" i="3"/>
  <c r="AV181" i="3"/>
  <c r="AZ181" i="3"/>
  <c r="BD181" i="3"/>
  <c r="BH181" i="3"/>
  <c r="S181" i="3"/>
  <c r="AA181" i="3"/>
  <c r="AI181" i="3"/>
  <c r="AQ181" i="3"/>
  <c r="AY181" i="3"/>
  <c r="BG181" i="3"/>
  <c r="R181" i="3"/>
  <c r="Z181" i="3"/>
  <c r="AH181" i="3"/>
  <c r="AP181" i="3"/>
  <c r="AX181" i="3"/>
  <c r="BF181" i="3"/>
  <c r="O185" i="3"/>
  <c r="S185" i="3"/>
  <c r="W185" i="3"/>
  <c r="AA185" i="3"/>
  <c r="AE185" i="3"/>
  <c r="AI185" i="3"/>
  <c r="AM185" i="3"/>
  <c r="AQ185" i="3"/>
  <c r="AU185" i="3"/>
  <c r="AY185" i="3"/>
  <c r="BC185" i="3"/>
  <c r="BG185" i="3"/>
  <c r="N185" i="3"/>
  <c r="R185" i="3"/>
  <c r="V185" i="3"/>
  <c r="Z185" i="3"/>
  <c r="AD185" i="3"/>
  <c r="AH185" i="3"/>
  <c r="AL185" i="3"/>
  <c r="AP185" i="3"/>
  <c r="AT185" i="3"/>
  <c r="AX185" i="3"/>
  <c r="BB185" i="3"/>
  <c r="BF185" i="3"/>
  <c r="M185" i="3"/>
  <c r="U185" i="3"/>
  <c r="AC185" i="3"/>
  <c r="AK185" i="3"/>
  <c r="AS185" i="3"/>
  <c r="BA185" i="3"/>
  <c r="BI185" i="3"/>
  <c r="T185" i="3"/>
  <c r="AB185" i="3"/>
  <c r="AJ185" i="3"/>
  <c r="AR185" i="3"/>
  <c r="AZ185" i="3"/>
  <c r="BH185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N260" i="3"/>
  <c r="BI260" i="3"/>
  <c r="BE260" i="3"/>
  <c r="BA260" i="3"/>
  <c r="AW260" i="3"/>
  <c r="AS260" i="3"/>
  <c r="AO260" i="3"/>
  <c r="AK260" i="3"/>
  <c r="AG260" i="3"/>
  <c r="AC260" i="3"/>
  <c r="Y260" i="3"/>
  <c r="U260" i="3"/>
  <c r="Q260" i="3"/>
  <c r="M260" i="3"/>
  <c r="M118" i="3"/>
  <c r="Q118" i="3"/>
  <c r="U118" i="3"/>
  <c r="Y118" i="3"/>
  <c r="AC118" i="3"/>
  <c r="AG118" i="3"/>
  <c r="AK118" i="3"/>
  <c r="AO118" i="3"/>
  <c r="AS118" i="3"/>
  <c r="AW118" i="3"/>
  <c r="BA118" i="3"/>
  <c r="BE118" i="3"/>
  <c r="BI118" i="3"/>
  <c r="P118" i="3"/>
  <c r="T118" i="3"/>
  <c r="X118" i="3"/>
  <c r="AB118" i="3"/>
  <c r="AF118" i="3"/>
  <c r="AL118" i="3"/>
  <c r="AT118" i="3"/>
  <c r="BB118" i="3"/>
  <c r="AJ118" i="3"/>
  <c r="AR118" i="3"/>
  <c r="M126" i="3"/>
  <c r="Q126" i="3"/>
  <c r="U126" i="3"/>
  <c r="Y126" i="3"/>
  <c r="AC126" i="3"/>
  <c r="AG126" i="3"/>
  <c r="AK126" i="3"/>
  <c r="AO126" i="3"/>
  <c r="AS126" i="3"/>
  <c r="AW126" i="3"/>
  <c r="BA126" i="3"/>
  <c r="BE126" i="3"/>
  <c r="BI126" i="3"/>
  <c r="P126" i="3"/>
  <c r="T126" i="3"/>
  <c r="X126" i="3"/>
  <c r="AB126" i="3"/>
  <c r="AF126" i="3"/>
  <c r="AJ126" i="3"/>
  <c r="AN126" i="3"/>
  <c r="AR126" i="3"/>
  <c r="AV126" i="3"/>
  <c r="AZ126" i="3"/>
  <c r="BD126" i="3"/>
  <c r="BH126" i="3"/>
  <c r="M138" i="3"/>
  <c r="Q138" i="3"/>
  <c r="U138" i="3"/>
  <c r="Y138" i="3"/>
  <c r="AC138" i="3"/>
  <c r="AG138" i="3"/>
  <c r="AK138" i="3"/>
  <c r="AO138" i="3"/>
  <c r="AS138" i="3"/>
  <c r="AW138" i="3"/>
  <c r="BA138" i="3"/>
  <c r="BE138" i="3"/>
  <c r="BI138" i="3"/>
  <c r="P138" i="3"/>
  <c r="T138" i="3"/>
  <c r="X138" i="3"/>
  <c r="AB138" i="3"/>
  <c r="AF138" i="3"/>
  <c r="AJ138" i="3"/>
  <c r="AN138" i="3"/>
  <c r="AR138" i="3"/>
  <c r="AV138" i="3"/>
  <c r="AZ138" i="3"/>
  <c r="BD138" i="3"/>
  <c r="BH138" i="3"/>
  <c r="P141" i="3"/>
  <c r="T141" i="3"/>
  <c r="X141" i="3"/>
  <c r="AB141" i="3"/>
  <c r="AF141" i="3"/>
  <c r="AJ141" i="3"/>
  <c r="AN141" i="3"/>
  <c r="AR141" i="3"/>
  <c r="AV141" i="3"/>
  <c r="AZ141" i="3"/>
  <c r="BD141" i="3"/>
  <c r="BH141" i="3"/>
  <c r="O141" i="3"/>
  <c r="S141" i="3"/>
  <c r="W141" i="3"/>
  <c r="AA141" i="3"/>
  <c r="AE141" i="3"/>
  <c r="AI141" i="3"/>
  <c r="AM141" i="3"/>
  <c r="AQ141" i="3"/>
  <c r="AU141" i="3"/>
  <c r="AY141" i="3"/>
  <c r="BC141" i="3"/>
  <c r="BG141" i="3"/>
  <c r="O143" i="3"/>
  <c r="S143" i="3"/>
  <c r="W143" i="3"/>
  <c r="AA143" i="3"/>
  <c r="AE143" i="3"/>
  <c r="AI143" i="3"/>
  <c r="AM143" i="3"/>
  <c r="AQ143" i="3"/>
  <c r="AU143" i="3"/>
  <c r="AY143" i="3"/>
  <c r="BC143" i="3"/>
  <c r="BG143" i="3"/>
  <c r="N143" i="3"/>
  <c r="V143" i="3"/>
  <c r="AD143" i="3"/>
  <c r="AL143" i="3"/>
  <c r="AT143" i="3"/>
  <c r="BB143" i="3"/>
  <c r="P143" i="3"/>
  <c r="X143" i="3"/>
  <c r="AF143" i="3"/>
  <c r="AN143" i="3"/>
  <c r="AV143" i="3"/>
  <c r="BD143" i="3"/>
  <c r="M143" i="3"/>
  <c r="U143" i="3"/>
  <c r="AC143" i="3"/>
  <c r="AK143" i="3"/>
  <c r="AS143" i="3"/>
  <c r="BA143" i="3"/>
  <c r="BI143" i="3"/>
  <c r="Z143" i="3"/>
  <c r="AP143" i="3"/>
  <c r="BF143" i="3"/>
  <c r="AB143" i="3"/>
  <c r="AR143" i="3"/>
  <c r="BH143" i="3"/>
  <c r="N146" i="3"/>
  <c r="R146" i="3"/>
  <c r="V146" i="3"/>
  <c r="Q146" i="3"/>
  <c r="X146" i="3"/>
  <c r="AB146" i="3"/>
  <c r="AF146" i="3"/>
  <c r="AJ146" i="3"/>
  <c r="AN146" i="3"/>
  <c r="AR146" i="3"/>
  <c r="AV146" i="3"/>
  <c r="AZ146" i="3"/>
  <c r="BD146" i="3"/>
  <c r="BH146" i="3"/>
  <c r="S146" i="3"/>
  <c r="Y146" i="3"/>
  <c r="AC146" i="3"/>
  <c r="AG146" i="3"/>
  <c r="AK146" i="3"/>
  <c r="AO146" i="3"/>
  <c r="AS146" i="3"/>
  <c r="AW146" i="3"/>
  <c r="BA146" i="3"/>
  <c r="BE146" i="3"/>
  <c r="BI146" i="3"/>
  <c r="N274" i="3"/>
  <c r="BI274" i="3"/>
  <c r="BE274" i="3"/>
  <c r="BA274" i="3"/>
  <c r="AW274" i="3"/>
  <c r="AS274" i="3"/>
  <c r="AO274" i="3"/>
  <c r="AK274" i="3"/>
  <c r="AG274" i="3"/>
  <c r="AC274" i="3"/>
  <c r="Y274" i="3"/>
  <c r="U274" i="3"/>
  <c r="Q274" i="3"/>
  <c r="M274" i="3"/>
  <c r="BK274" i="3" s="1"/>
  <c r="M288" i="3"/>
  <c r="BF288" i="3"/>
  <c r="BB288" i="3"/>
  <c r="AX288" i="3"/>
  <c r="AT288" i="3"/>
  <c r="AP288" i="3"/>
  <c r="AL288" i="3"/>
  <c r="AH288" i="3"/>
  <c r="AD288" i="3"/>
  <c r="Z288" i="3"/>
  <c r="V288" i="3"/>
  <c r="R288" i="3"/>
  <c r="N288" i="3"/>
  <c r="N147" i="3"/>
  <c r="R147" i="3"/>
  <c r="V147" i="3"/>
  <c r="Z147" i="3"/>
  <c r="AD147" i="3"/>
  <c r="AH147" i="3"/>
  <c r="AL147" i="3"/>
  <c r="AP147" i="3"/>
  <c r="AT147" i="3"/>
  <c r="AX147" i="3"/>
  <c r="BB147" i="3"/>
  <c r="BF147" i="3"/>
  <c r="M147" i="3"/>
  <c r="Q147" i="3"/>
  <c r="U147" i="3"/>
  <c r="Y147" i="3"/>
  <c r="AC147" i="3"/>
  <c r="AG147" i="3"/>
  <c r="AK147" i="3"/>
  <c r="AO147" i="3"/>
  <c r="AS147" i="3"/>
  <c r="AW147" i="3"/>
  <c r="BA147" i="3"/>
  <c r="BE147" i="3"/>
  <c r="BI147" i="3"/>
  <c r="P147" i="3"/>
  <c r="X147" i="3"/>
  <c r="AF147" i="3"/>
  <c r="AN147" i="3"/>
  <c r="AV147" i="3"/>
  <c r="BD147" i="3"/>
  <c r="O147" i="3"/>
  <c r="W147" i="3"/>
  <c r="AE147" i="3"/>
  <c r="AM147" i="3"/>
  <c r="AU147" i="3"/>
  <c r="BC147" i="3"/>
  <c r="P150" i="3"/>
  <c r="T150" i="3"/>
  <c r="X150" i="3"/>
  <c r="AB150" i="3"/>
  <c r="AF150" i="3"/>
  <c r="AJ150" i="3"/>
  <c r="AN150" i="3"/>
  <c r="AR150" i="3"/>
  <c r="AV150" i="3"/>
  <c r="AZ150" i="3"/>
  <c r="BD150" i="3"/>
  <c r="BH150" i="3"/>
  <c r="O150" i="3"/>
  <c r="S150" i="3"/>
  <c r="W150" i="3"/>
  <c r="AA150" i="3"/>
  <c r="AE150" i="3"/>
  <c r="AI150" i="3"/>
  <c r="AM150" i="3"/>
  <c r="AQ150" i="3"/>
  <c r="AU150" i="3"/>
  <c r="AY150" i="3"/>
  <c r="BC150" i="3"/>
  <c r="BG150" i="3"/>
  <c r="M262" i="3"/>
  <c r="BH262" i="3"/>
  <c r="BD262" i="3"/>
  <c r="AZ262" i="3"/>
  <c r="AV262" i="3"/>
  <c r="AR262" i="3"/>
  <c r="AN262" i="3"/>
  <c r="AJ262" i="3"/>
  <c r="AF262" i="3"/>
  <c r="AB262" i="3"/>
  <c r="X262" i="3"/>
  <c r="T262" i="3"/>
  <c r="P262" i="3"/>
  <c r="M270" i="3"/>
  <c r="BH270" i="3"/>
  <c r="BD270" i="3"/>
  <c r="AZ270" i="3"/>
  <c r="AV270" i="3"/>
  <c r="AR270" i="3"/>
  <c r="AN270" i="3"/>
  <c r="AJ270" i="3"/>
  <c r="AF270" i="3"/>
  <c r="AB270" i="3"/>
  <c r="X270" i="3"/>
  <c r="T270" i="3"/>
  <c r="P270" i="3"/>
  <c r="BJ333" i="3"/>
  <c r="BM337" i="3"/>
  <c r="BK337" i="3"/>
  <c r="BM332" i="3"/>
  <c r="BK331" i="3"/>
  <c r="BJ331" i="3"/>
  <c r="BK330" i="3"/>
  <c r="BL330" i="3"/>
  <c r="BJ330" i="3"/>
  <c r="BM330" i="3"/>
  <c r="BJ329" i="3"/>
  <c r="BK329" i="3"/>
  <c r="BM328" i="3"/>
  <c r="BK327" i="3"/>
  <c r="BJ327" i="3"/>
  <c r="BK326" i="3"/>
  <c r="BL326" i="3"/>
  <c r="BJ326" i="3"/>
  <c r="BM326" i="3"/>
  <c r="BM325" i="3"/>
  <c r="BK325" i="3"/>
  <c r="BM324" i="3"/>
  <c r="BK323" i="3"/>
  <c r="BJ323" i="3"/>
  <c r="BK322" i="3"/>
  <c r="BL322" i="3"/>
  <c r="BJ322" i="3"/>
  <c r="BM322" i="3"/>
  <c r="BM321" i="3"/>
  <c r="BK321" i="3"/>
  <c r="BM320" i="3"/>
  <c r="BK319" i="3"/>
  <c r="BJ319" i="3"/>
  <c r="BK318" i="3"/>
  <c r="BL318" i="3"/>
  <c r="BJ318" i="3"/>
  <c r="BM318" i="3"/>
  <c r="BM317" i="3"/>
  <c r="BK317" i="3"/>
  <c r="BM316" i="3"/>
  <c r="BL257" i="3"/>
  <c r="BK264" i="3"/>
  <c r="Q288" i="3"/>
  <c r="U288" i="3"/>
  <c r="Y288" i="3"/>
  <c r="AC288" i="3"/>
  <c r="AG288" i="3"/>
  <c r="AK288" i="3"/>
  <c r="AO288" i="3"/>
  <c r="AS288" i="3"/>
  <c r="AW288" i="3"/>
  <c r="BA288" i="3"/>
  <c r="BE288" i="3"/>
  <c r="BI288" i="3"/>
  <c r="R295" i="3"/>
  <c r="V295" i="3"/>
  <c r="Z295" i="3"/>
  <c r="AD295" i="3"/>
  <c r="AH295" i="3"/>
  <c r="AL295" i="3"/>
  <c r="AP295" i="3"/>
  <c r="AT295" i="3"/>
  <c r="AX295" i="3"/>
  <c r="BB295" i="3"/>
  <c r="M140" i="3"/>
  <c r="N148" i="3"/>
  <c r="BC102" i="3"/>
  <c r="AU102" i="3"/>
  <c r="AM102" i="3"/>
  <c r="AE102" i="3"/>
  <c r="W102" i="3"/>
  <c r="O102" i="3"/>
  <c r="BE102" i="3"/>
  <c r="AW102" i="3"/>
  <c r="AO102" i="3"/>
  <c r="AG102" i="3"/>
  <c r="Y102" i="3"/>
  <c r="Q102" i="3"/>
  <c r="BH102" i="3"/>
  <c r="BD102" i="3"/>
  <c r="AZ102" i="3"/>
  <c r="AV102" i="3"/>
  <c r="AR102" i="3"/>
  <c r="AN102" i="3"/>
  <c r="AJ102" i="3"/>
  <c r="AF102" i="3"/>
  <c r="AB102" i="3"/>
  <c r="X102" i="3"/>
  <c r="T102" i="3"/>
  <c r="BI103" i="3"/>
  <c r="BA103" i="3"/>
  <c r="AS103" i="3"/>
  <c r="AK103" i="3"/>
  <c r="AC103" i="3"/>
  <c r="U103" i="3"/>
  <c r="M103" i="3"/>
  <c r="BC103" i="3"/>
  <c r="AU103" i="3"/>
  <c r="AM103" i="3"/>
  <c r="AE103" i="3"/>
  <c r="W103" i="3"/>
  <c r="O103" i="3"/>
  <c r="BF103" i="3"/>
  <c r="BB103" i="3"/>
  <c r="AX103" i="3"/>
  <c r="AT103" i="3"/>
  <c r="AP103" i="3"/>
  <c r="AL103" i="3"/>
  <c r="AH103" i="3"/>
  <c r="AD103" i="3"/>
  <c r="Z103" i="3"/>
  <c r="V103" i="3"/>
  <c r="R103" i="3"/>
  <c r="BG104" i="3"/>
  <c r="BC104" i="3"/>
  <c r="AY104" i="3"/>
  <c r="AU104" i="3"/>
  <c r="AQ104" i="3"/>
  <c r="AM104" i="3"/>
  <c r="AI104" i="3"/>
  <c r="AB104" i="3"/>
  <c r="T104" i="3"/>
  <c r="BH104" i="3"/>
  <c r="BD104" i="3"/>
  <c r="AZ104" i="3"/>
  <c r="AV104" i="3"/>
  <c r="AR104" i="3"/>
  <c r="AN104" i="3"/>
  <c r="AJ104" i="3"/>
  <c r="AD104" i="3"/>
  <c r="V104" i="3"/>
  <c r="N104" i="3"/>
  <c r="AE104" i="3"/>
  <c r="AA104" i="3"/>
  <c r="W104" i="3"/>
  <c r="S104" i="3"/>
  <c r="BH105" i="3"/>
  <c r="AZ105" i="3"/>
  <c r="AR105" i="3"/>
  <c r="AJ105" i="3"/>
  <c r="AB105" i="3"/>
  <c r="BF105" i="3"/>
  <c r="AX105" i="3"/>
  <c r="AP105" i="3"/>
  <c r="AH105" i="3"/>
  <c r="Z105" i="3"/>
  <c r="BI105" i="3"/>
  <c r="BE105" i="3"/>
  <c r="BA105" i="3"/>
  <c r="AW105" i="3"/>
  <c r="AS105" i="3"/>
  <c r="AO105" i="3"/>
  <c r="AK105" i="3"/>
  <c r="AG105" i="3"/>
  <c r="AC105" i="3"/>
  <c r="Y105" i="3"/>
  <c r="U105" i="3"/>
  <c r="Q105" i="3"/>
  <c r="M105" i="3"/>
  <c r="R105" i="3"/>
  <c r="BG106" i="3"/>
  <c r="BC106" i="3"/>
  <c r="AY106" i="3"/>
  <c r="AU106" i="3"/>
  <c r="AQ106" i="3"/>
  <c r="AM106" i="3"/>
  <c r="AI106" i="3"/>
  <c r="AE106" i="3"/>
  <c r="AA106" i="3"/>
  <c r="W106" i="3"/>
  <c r="R106" i="3"/>
  <c r="BH106" i="3"/>
  <c r="BD106" i="3"/>
  <c r="AZ106" i="3"/>
  <c r="AV106" i="3"/>
  <c r="AR106" i="3"/>
  <c r="AN106" i="3"/>
  <c r="AJ106" i="3"/>
  <c r="AF106" i="3"/>
  <c r="AB106" i="3"/>
  <c r="X106" i="3"/>
  <c r="T106" i="3"/>
  <c r="S106" i="3"/>
  <c r="BI107" i="3"/>
  <c r="BE107" i="3"/>
  <c r="BA107" i="3"/>
  <c r="AW107" i="3"/>
  <c r="AS107" i="3"/>
  <c r="AO107" i="3"/>
  <c r="AK107" i="3"/>
  <c r="AG107" i="3"/>
  <c r="AC107" i="3"/>
  <c r="Y107" i="3"/>
  <c r="U107" i="3"/>
  <c r="Q107" i="3"/>
  <c r="M107" i="3"/>
  <c r="BF107" i="3"/>
  <c r="BB107" i="3"/>
  <c r="AX107" i="3"/>
  <c r="AT107" i="3"/>
  <c r="AP107" i="3"/>
  <c r="AL107" i="3"/>
  <c r="AH107" i="3"/>
  <c r="AD107" i="3"/>
  <c r="Z107" i="3"/>
  <c r="V107" i="3"/>
  <c r="R107" i="3"/>
  <c r="BG108" i="3"/>
  <c r="BC108" i="3"/>
  <c r="AY108" i="3"/>
  <c r="AU108" i="3"/>
  <c r="AQ108" i="3"/>
  <c r="AM108" i="3"/>
  <c r="AI108" i="3"/>
  <c r="AE108" i="3"/>
  <c r="AA108" i="3"/>
  <c r="W108" i="3"/>
  <c r="S108" i="3"/>
  <c r="BK108" i="3" s="1"/>
  <c r="O108" i="3"/>
  <c r="BH108" i="3"/>
  <c r="BD108" i="3"/>
  <c r="AZ108" i="3"/>
  <c r="AV108" i="3"/>
  <c r="AR108" i="3"/>
  <c r="AN108" i="3"/>
  <c r="AJ108" i="3"/>
  <c r="AF108" i="3"/>
  <c r="AB108" i="3"/>
  <c r="X108" i="3"/>
  <c r="T108" i="3"/>
  <c r="BH109" i="3"/>
  <c r="BD109" i="3"/>
  <c r="AZ109" i="3"/>
  <c r="AV109" i="3"/>
  <c r="AR109" i="3"/>
  <c r="AN109" i="3"/>
  <c r="AJ109" i="3"/>
  <c r="AF109" i="3"/>
  <c r="AB109" i="3"/>
  <c r="X109" i="3"/>
  <c r="T109" i="3"/>
  <c r="P109" i="3"/>
  <c r="BI109" i="3"/>
  <c r="BE109" i="3"/>
  <c r="BA109" i="3"/>
  <c r="AW109" i="3"/>
  <c r="AS109" i="3"/>
  <c r="AO109" i="3"/>
  <c r="AK109" i="3"/>
  <c r="AG109" i="3"/>
  <c r="AC109" i="3"/>
  <c r="Y109" i="3"/>
  <c r="U109" i="3"/>
  <c r="Q109" i="3"/>
  <c r="BC110" i="3"/>
  <c r="BI110" i="3"/>
  <c r="BA110" i="3"/>
  <c r="AU110" i="3"/>
  <c r="AQ110" i="3"/>
  <c r="AM110" i="3"/>
  <c r="AI110" i="3"/>
  <c r="AE110" i="3"/>
  <c r="AA110" i="3"/>
  <c r="W110" i="3"/>
  <c r="S110" i="3"/>
  <c r="O110" i="3"/>
  <c r="BN110" i="3" s="1"/>
  <c r="BH110" i="3"/>
  <c r="BD110" i="3"/>
  <c r="AZ110" i="3"/>
  <c r="AV110" i="3"/>
  <c r="AR110" i="3"/>
  <c r="AN110" i="3"/>
  <c r="AJ110" i="3"/>
  <c r="AF110" i="3"/>
  <c r="AB110" i="3"/>
  <c r="X110" i="3"/>
  <c r="T110" i="3"/>
  <c r="BI111" i="3"/>
  <c r="BA111" i="3"/>
  <c r="AS111" i="3"/>
  <c r="AK111" i="3"/>
  <c r="AC111" i="3"/>
  <c r="U111" i="3"/>
  <c r="M111" i="3"/>
  <c r="BC111" i="3"/>
  <c r="AU111" i="3"/>
  <c r="AM111" i="3"/>
  <c r="AE111" i="3"/>
  <c r="W111" i="3"/>
  <c r="O111" i="3"/>
  <c r="BF111" i="3"/>
  <c r="BB111" i="3"/>
  <c r="AX111" i="3"/>
  <c r="AT111" i="3"/>
  <c r="AP111" i="3"/>
  <c r="AL111" i="3"/>
  <c r="AH111" i="3"/>
  <c r="AD111" i="3"/>
  <c r="Z111" i="3"/>
  <c r="V111" i="3"/>
  <c r="R111" i="3"/>
  <c r="BF112" i="3"/>
  <c r="BB112" i="3"/>
  <c r="AX112" i="3"/>
  <c r="AT112" i="3"/>
  <c r="AP112" i="3"/>
  <c r="AL112" i="3"/>
  <c r="AF112" i="3"/>
  <c r="X112" i="3"/>
  <c r="P112" i="3"/>
  <c r="BG112" i="3"/>
  <c r="BC112" i="3"/>
  <c r="AY112" i="3"/>
  <c r="AU112" i="3"/>
  <c r="AQ112" i="3"/>
  <c r="AM112" i="3"/>
  <c r="AH112" i="3"/>
  <c r="Z112" i="3"/>
  <c r="R112" i="3"/>
  <c r="AI112" i="3"/>
  <c r="AE112" i="3"/>
  <c r="AA112" i="3"/>
  <c r="W112" i="3"/>
  <c r="S112" i="3"/>
  <c r="BH113" i="3"/>
  <c r="BD113" i="3"/>
  <c r="AZ113" i="3"/>
  <c r="AV113" i="3"/>
  <c r="AR113" i="3"/>
  <c r="AN113" i="3"/>
  <c r="AJ113" i="3"/>
  <c r="AF113" i="3"/>
  <c r="AB113" i="3"/>
  <c r="X113" i="3"/>
  <c r="T113" i="3"/>
  <c r="P113" i="3"/>
  <c r="BK113" i="3" s="1"/>
  <c r="BI113" i="3"/>
  <c r="BE113" i="3"/>
  <c r="BA113" i="3"/>
  <c r="AW113" i="3"/>
  <c r="AS113" i="3"/>
  <c r="AO113" i="3"/>
  <c r="AK113" i="3"/>
  <c r="AG113" i="3"/>
  <c r="AC113" i="3"/>
  <c r="Y113" i="3"/>
  <c r="U113" i="3"/>
  <c r="Q113" i="3"/>
  <c r="BF114" i="3"/>
  <c r="BB114" i="3"/>
  <c r="AX114" i="3"/>
  <c r="AT114" i="3"/>
  <c r="AP114" i="3"/>
  <c r="AL114" i="3"/>
  <c r="AH114" i="3"/>
  <c r="AD114" i="3"/>
  <c r="Z114" i="3"/>
  <c r="V114" i="3"/>
  <c r="R114" i="3"/>
  <c r="N114" i="3"/>
  <c r="BG114" i="3"/>
  <c r="BC114" i="3"/>
  <c r="AY114" i="3"/>
  <c r="AU114" i="3"/>
  <c r="AQ114" i="3"/>
  <c r="AM114" i="3"/>
  <c r="AI114" i="3"/>
  <c r="AE114" i="3"/>
  <c r="AA114" i="3"/>
  <c r="W114" i="3"/>
  <c r="S114" i="3"/>
  <c r="BH115" i="3"/>
  <c r="BD115" i="3"/>
  <c r="AZ115" i="3"/>
  <c r="AV115" i="3"/>
  <c r="AR115" i="3"/>
  <c r="AN115" i="3"/>
  <c r="AJ115" i="3"/>
  <c r="AF115" i="3"/>
  <c r="AB115" i="3"/>
  <c r="X115" i="3"/>
  <c r="T115" i="3"/>
  <c r="P115" i="3"/>
  <c r="BI115" i="3"/>
  <c r="BE115" i="3"/>
  <c r="BA115" i="3"/>
  <c r="AW115" i="3"/>
  <c r="AS115" i="3"/>
  <c r="AO115" i="3"/>
  <c r="AK115" i="3"/>
  <c r="AG115" i="3"/>
  <c r="AC115" i="3"/>
  <c r="Y115" i="3"/>
  <c r="U115" i="3"/>
  <c r="Q115" i="3"/>
  <c r="BH118" i="3"/>
  <c r="AZ118" i="3"/>
  <c r="AN118" i="3"/>
  <c r="AX118" i="3"/>
  <c r="AH118" i="3"/>
  <c r="Z118" i="3"/>
  <c r="R118" i="3"/>
  <c r="BG118" i="3"/>
  <c r="AY118" i="3"/>
  <c r="AQ118" i="3"/>
  <c r="AI118" i="3"/>
  <c r="AA118" i="3"/>
  <c r="S118" i="3"/>
  <c r="BB121" i="3"/>
  <c r="AT121" i="3"/>
  <c r="AL121" i="3"/>
  <c r="AD121" i="3"/>
  <c r="V121" i="3"/>
  <c r="N121" i="3"/>
  <c r="BC121" i="3"/>
  <c r="AU121" i="3"/>
  <c r="AM121" i="3"/>
  <c r="AE121" i="3"/>
  <c r="W121" i="3"/>
  <c r="O121" i="3"/>
  <c r="BD122" i="3"/>
  <c r="AV122" i="3"/>
  <c r="AN122" i="3"/>
  <c r="AF122" i="3"/>
  <c r="X122" i="3"/>
  <c r="P122" i="3"/>
  <c r="BE122" i="3"/>
  <c r="AW122" i="3"/>
  <c r="AO122" i="3"/>
  <c r="AG122" i="3"/>
  <c r="Y122" i="3"/>
  <c r="Q122" i="3"/>
  <c r="BF123" i="3"/>
  <c r="AX123" i="3"/>
  <c r="AP123" i="3"/>
  <c r="AH123" i="3"/>
  <c r="Z123" i="3"/>
  <c r="R123" i="3"/>
  <c r="BG123" i="3"/>
  <c r="AY123" i="3"/>
  <c r="AQ123" i="3"/>
  <c r="AI123" i="3"/>
  <c r="AA123" i="3"/>
  <c r="S123" i="3"/>
  <c r="BB126" i="3"/>
  <c r="AT126" i="3"/>
  <c r="AL126" i="3"/>
  <c r="AD126" i="3"/>
  <c r="V126" i="3"/>
  <c r="N126" i="3"/>
  <c r="BC126" i="3"/>
  <c r="AU126" i="3"/>
  <c r="AM126" i="3"/>
  <c r="AE126" i="3"/>
  <c r="W126" i="3"/>
  <c r="O126" i="3"/>
  <c r="BL126" i="3" s="1"/>
  <c r="BG129" i="3"/>
  <c r="AY129" i="3"/>
  <c r="AQ129" i="3"/>
  <c r="AI129" i="3"/>
  <c r="AA129" i="3"/>
  <c r="S129" i="3"/>
  <c r="BH129" i="3"/>
  <c r="AZ129" i="3"/>
  <c r="AR129" i="3"/>
  <c r="AJ129" i="3"/>
  <c r="AB129" i="3"/>
  <c r="T129" i="3"/>
  <c r="BI130" i="3"/>
  <c r="BA130" i="3"/>
  <c r="AS130" i="3"/>
  <c r="AK130" i="3"/>
  <c r="AC130" i="3"/>
  <c r="U130" i="3"/>
  <c r="M130" i="3"/>
  <c r="BB130" i="3"/>
  <c r="AT130" i="3"/>
  <c r="AL130" i="3"/>
  <c r="AD130" i="3"/>
  <c r="V130" i="3"/>
  <c r="N130" i="3"/>
  <c r="BB133" i="3"/>
  <c r="AT133" i="3"/>
  <c r="AL133" i="3"/>
  <c r="AD133" i="3"/>
  <c r="V133" i="3"/>
  <c r="N133" i="3"/>
  <c r="BC133" i="3"/>
  <c r="AU133" i="3"/>
  <c r="AM133" i="3"/>
  <c r="AE133" i="3"/>
  <c r="W133" i="3"/>
  <c r="O133" i="3"/>
  <c r="BE135" i="3"/>
  <c r="AW135" i="3"/>
  <c r="AO135" i="3"/>
  <c r="AG135" i="3"/>
  <c r="Y135" i="3"/>
  <c r="Q135" i="3"/>
  <c r="BF135" i="3"/>
  <c r="AX135" i="3"/>
  <c r="AP135" i="3"/>
  <c r="AH135" i="3"/>
  <c r="Z135" i="3"/>
  <c r="R135" i="3"/>
  <c r="BF138" i="3"/>
  <c r="AX138" i="3"/>
  <c r="AP138" i="3"/>
  <c r="AH138" i="3"/>
  <c r="Z138" i="3"/>
  <c r="R138" i="3"/>
  <c r="BG138" i="3"/>
  <c r="AY138" i="3"/>
  <c r="AQ138" i="3"/>
  <c r="AI138" i="3"/>
  <c r="AA138" i="3"/>
  <c r="S138" i="3"/>
  <c r="BI141" i="3"/>
  <c r="BA141" i="3"/>
  <c r="AS141" i="3"/>
  <c r="AK141" i="3"/>
  <c r="AC141" i="3"/>
  <c r="U141" i="3"/>
  <c r="M141" i="3"/>
  <c r="BB141" i="3"/>
  <c r="AT141" i="3"/>
  <c r="AL141" i="3"/>
  <c r="AD141" i="3"/>
  <c r="V141" i="3"/>
  <c r="N141" i="3"/>
  <c r="BC146" i="3"/>
  <c r="AU146" i="3"/>
  <c r="AM146" i="3"/>
  <c r="AE146" i="3"/>
  <c r="W146" i="3"/>
  <c r="BF146" i="3"/>
  <c r="AX146" i="3"/>
  <c r="AP146" i="3"/>
  <c r="AH146" i="3"/>
  <c r="Z146" i="3"/>
  <c r="M146" i="3"/>
  <c r="P146" i="3"/>
  <c r="BD154" i="3"/>
  <c r="AV154" i="3"/>
  <c r="AN154" i="3"/>
  <c r="AF154" i="3"/>
  <c r="X154" i="3"/>
  <c r="P154" i="3"/>
  <c r="BE154" i="3"/>
  <c r="AW154" i="3"/>
  <c r="AO154" i="3"/>
  <c r="AG154" i="3"/>
  <c r="Y154" i="3"/>
  <c r="Q154" i="3"/>
  <c r="BG157" i="3"/>
  <c r="AY157" i="3"/>
  <c r="AQ157" i="3"/>
  <c r="AI157" i="3"/>
  <c r="AA157" i="3"/>
  <c r="S157" i="3"/>
  <c r="BH157" i="3"/>
  <c r="AZ157" i="3"/>
  <c r="AR157" i="3"/>
  <c r="AJ157" i="3"/>
  <c r="AB157" i="3"/>
  <c r="T157" i="3"/>
  <c r="S260" i="3"/>
  <c r="AA260" i="3"/>
  <c r="AI260" i="3"/>
  <c r="AQ260" i="3"/>
  <c r="AY260" i="3"/>
  <c r="BG260" i="3"/>
  <c r="R262" i="3"/>
  <c r="Z262" i="3"/>
  <c r="AH262" i="3"/>
  <c r="AP262" i="3"/>
  <c r="AX262" i="3"/>
  <c r="BF262" i="3"/>
  <c r="R270" i="3"/>
  <c r="Z270" i="3"/>
  <c r="AH270" i="3"/>
  <c r="AP270" i="3"/>
  <c r="AX270" i="3"/>
  <c r="BF270" i="3"/>
  <c r="O274" i="3"/>
  <c r="W274" i="3"/>
  <c r="AE274" i="3"/>
  <c r="AM274" i="3"/>
  <c r="AU274" i="3"/>
  <c r="BC274" i="3"/>
  <c r="T288" i="3"/>
  <c r="AB288" i="3"/>
  <c r="AJ288" i="3"/>
  <c r="AR288" i="3"/>
  <c r="AZ288" i="3"/>
  <c r="BH288" i="3"/>
  <c r="AV101" i="3"/>
  <c r="AF101" i="3"/>
  <c r="P101" i="3"/>
  <c r="AT101" i="3"/>
  <c r="AD101" i="3"/>
  <c r="N101" i="3"/>
  <c r="BC101" i="3"/>
  <c r="AU101" i="3"/>
  <c r="AM101" i="3"/>
  <c r="AE101" i="3"/>
  <c r="W101" i="3"/>
  <c r="O101" i="3"/>
  <c r="BE134" i="3"/>
  <c r="AW134" i="3"/>
  <c r="AO134" i="3"/>
  <c r="AG134" i="3"/>
  <c r="Y134" i="3"/>
  <c r="Q134" i="3"/>
  <c r="BF134" i="3"/>
  <c r="AX134" i="3"/>
  <c r="AP134" i="3"/>
  <c r="AH134" i="3"/>
  <c r="Z134" i="3"/>
  <c r="R134" i="3"/>
  <c r="BE150" i="3"/>
  <c r="AW150" i="3"/>
  <c r="AO150" i="3"/>
  <c r="AG150" i="3"/>
  <c r="Y150" i="3"/>
  <c r="Q150" i="3"/>
  <c r="BF150" i="3"/>
  <c r="AX150" i="3"/>
  <c r="AP150" i="3"/>
  <c r="AH150" i="3"/>
  <c r="Z150" i="3"/>
  <c r="R150" i="3"/>
  <c r="BF153" i="3"/>
  <c r="AX153" i="3"/>
  <c r="AP153" i="3"/>
  <c r="AH153" i="3"/>
  <c r="Z153" i="3"/>
  <c r="R153" i="3"/>
  <c r="BG153" i="3"/>
  <c r="AY153" i="3"/>
  <c r="AQ153" i="3"/>
  <c r="AI153" i="3"/>
  <c r="AA153" i="3"/>
  <c r="S153" i="3"/>
  <c r="BH158" i="3"/>
  <c r="AZ158" i="3"/>
  <c r="AR158" i="3"/>
  <c r="AJ158" i="3"/>
  <c r="AB158" i="3"/>
  <c r="T158" i="3"/>
  <c r="BI158" i="3"/>
  <c r="BA158" i="3"/>
  <c r="AS158" i="3"/>
  <c r="AK158" i="3"/>
  <c r="AC158" i="3"/>
  <c r="U158" i="3"/>
  <c r="M158" i="3"/>
  <c r="BK158" i="3" s="1"/>
  <c r="BB248" i="3"/>
  <c r="AT248" i="3"/>
  <c r="AL248" i="3"/>
  <c r="AD248" i="3"/>
  <c r="V248" i="3"/>
  <c r="N248" i="3"/>
  <c r="BC248" i="3"/>
  <c r="AU248" i="3"/>
  <c r="AM248" i="3"/>
  <c r="AE248" i="3"/>
  <c r="W248" i="3"/>
  <c r="O248" i="3"/>
  <c r="BG131" i="3"/>
  <c r="AY131" i="3"/>
  <c r="AQ131" i="3"/>
  <c r="AI131" i="3"/>
  <c r="AA131" i="3"/>
  <c r="BH131" i="3"/>
  <c r="AR131" i="3"/>
  <c r="AB131" i="3"/>
  <c r="BH155" i="3"/>
  <c r="AR155" i="3"/>
  <c r="AB155" i="3"/>
  <c r="BI155" i="3"/>
  <c r="AS155" i="3"/>
  <c r="AC155" i="3"/>
  <c r="M155" i="3"/>
  <c r="AT165" i="3"/>
  <c r="AD165" i="3"/>
  <c r="N165" i="3"/>
  <c r="AU165" i="3"/>
  <c r="AE165" i="3"/>
  <c r="O165" i="3"/>
  <c r="AV169" i="3"/>
  <c r="AF169" i="3"/>
  <c r="P169" i="3"/>
  <c r="AW169" i="3"/>
  <c r="AG169" i="3"/>
  <c r="Q169" i="3"/>
  <c r="AX173" i="3"/>
  <c r="AH173" i="3"/>
  <c r="R173" i="3"/>
  <c r="AY173" i="3"/>
  <c r="AI173" i="3"/>
  <c r="S173" i="3"/>
  <c r="AZ177" i="3"/>
  <c r="AJ177" i="3"/>
  <c r="T177" i="3"/>
  <c r="BA177" i="3"/>
  <c r="AK177" i="3"/>
  <c r="U177" i="3"/>
  <c r="BB181" i="3"/>
  <c r="AL181" i="3"/>
  <c r="V181" i="3"/>
  <c r="BC181" i="3"/>
  <c r="AM181" i="3"/>
  <c r="W181" i="3"/>
  <c r="BD185" i="3"/>
  <c r="AN185" i="3"/>
  <c r="X185" i="3"/>
  <c r="BE185" i="3"/>
  <c r="AO185" i="3"/>
  <c r="Y185" i="3"/>
  <c r="AJ143" i="3"/>
  <c r="AX143" i="3"/>
  <c r="R143" i="3"/>
  <c r="AW143" i="3"/>
  <c r="AG143" i="3"/>
  <c r="Q143" i="3"/>
  <c r="AY147" i="3"/>
  <c r="AI147" i="3"/>
  <c r="S147" i="3"/>
  <c r="AZ147" i="3"/>
  <c r="AJ147" i="3"/>
  <c r="T147" i="3"/>
  <c r="BK315" i="3"/>
  <c r="BJ315" i="3"/>
  <c r="BK314" i="3"/>
  <c r="BL314" i="3"/>
  <c r="BJ314" i="3"/>
  <c r="BM314" i="3"/>
  <c r="BM313" i="3"/>
  <c r="BK313" i="3"/>
  <c r="BM312" i="3"/>
  <c r="BK311" i="3"/>
  <c r="BJ311" i="3"/>
  <c r="BK310" i="3"/>
  <c r="BL310" i="3"/>
  <c r="BJ310" i="3"/>
  <c r="BM310" i="3"/>
  <c r="BL309" i="3"/>
  <c r="BM309" i="3"/>
  <c r="BN309" i="3"/>
  <c r="BK309" i="3"/>
  <c r="BM308" i="3"/>
  <c r="BK307" i="3"/>
  <c r="BJ307" i="3"/>
  <c r="BK306" i="3"/>
  <c r="BL306" i="3"/>
  <c r="BJ306" i="3"/>
  <c r="BM306" i="3"/>
  <c r="BM305" i="3"/>
  <c r="BK305" i="3"/>
  <c r="BM333" i="3"/>
  <c r="BL333" i="3"/>
  <c r="BJ337" i="3"/>
  <c r="BL337" i="3"/>
  <c r="BN332" i="3"/>
  <c r="BK332" i="3"/>
  <c r="BL332" i="3"/>
  <c r="BJ332" i="3"/>
  <c r="BL331" i="3"/>
  <c r="BM331" i="3"/>
  <c r="BN331" i="3"/>
  <c r="BN330" i="3"/>
  <c r="BM329" i="3"/>
  <c r="BL329" i="3"/>
  <c r="BN328" i="3"/>
  <c r="BK328" i="3"/>
  <c r="BL328" i="3"/>
  <c r="BJ328" i="3"/>
  <c r="BL327" i="3"/>
  <c r="BM327" i="3"/>
  <c r="BN327" i="3"/>
  <c r="BN326" i="3"/>
  <c r="BJ325" i="3"/>
  <c r="BL325" i="3"/>
  <c r="BN324" i="3"/>
  <c r="BK324" i="3"/>
  <c r="BL324" i="3"/>
  <c r="BJ324" i="3"/>
  <c r="BL323" i="3"/>
  <c r="BM323" i="3"/>
  <c r="BN323" i="3"/>
  <c r="BN322" i="3"/>
  <c r="BJ321" i="3"/>
  <c r="BL321" i="3"/>
  <c r="BN320" i="3"/>
  <c r="BK320" i="3"/>
  <c r="BL320" i="3"/>
  <c r="BJ320" i="3"/>
  <c r="BL319" i="3"/>
  <c r="BM319" i="3"/>
  <c r="BN319" i="3"/>
  <c r="BN318" i="3"/>
  <c r="BJ317" i="3"/>
  <c r="BL317" i="3"/>
  <c r="BN316" i="3"/>
  <c r="BK316" i="3"/>
  <c r="BL316" i="3"/>
  <c r="BJ316" i="3"/>
  <c r="BL315" i="3"/>
  <c r="BM315" i="3"/>
  <c r="BN315" i="3"/>
  <c r="BN314" i="3"/>
  <c r="BJ313" i="3"/>
  <c r="BL313" i="3"/>
  <c r="BN312" i="3"/>
  <c r="BK312" i="3"/>
  <c r="BL312" i="3"/>
  <c r="BJ312" i="3"/>
  <c r="BL311" i="3"/>
  <c r="BM311" i="3"/>
  <c r="BN311" i="3"/>
  <c r="BN310" i="3"/>
  <c r="BJ309" i="3"/>
  <c r="BN308" i="3"/>
  <c r="BK308" i="3"/>
  <c r="BL308" i="3"/>
  <c r="BJ308" i="3"/>
  <c r="BL307" i="3"/>
  <c r="BM307" i="3"/>
  <c r="BN307" i="3"/>
  <c r="BN306" i="3"/>
  <c r="BJ305" i="3"/>
  <c r="BL305" i="3"/>
  <c r="BN304" i="3"/>
  <c r="BK304" i="3"/>
  <c r="BL304" i="3"/>
  <c r="BJ304" i="3"/>
  <c r="BL303" i="3"/>
  <c r="BM303" i="3"/>
  <c r="BN303" i="3"/>
  <c r="BL302" i="3"/>
  <c r="BJ302" i="3"/>
  <c r="BN302" i="3"/>
  <c r="BJ301" i="3"/>
  <c r="BL301" i="3"/>
  <c r="BM300" i="3"/>
  <c r="BK300" i="3"/>
  <c r="BL300" i="3"/>
  <c r="BJ300" i="3"/>
  <c r="BM299" i="3"/>
  <c r="BN299" i="3"/>
  <c r="BN298" i="3"/>
  <c r="BK298" i="3"/>
  <c r="BL298" i="3"/>
  <c r="BJ298" i="3"/>
  <c r="BN336" i="3"/>
  <c r="BK336" i="3"/>
  <c r="BL336" i="3"/>
  <c r="BJ336" i="3"/>
  <c r="BK334" i="3"/>
  <c r="BL334" i="3"/>
  <c r="BJ334" i="3"/>
  <c r="BM334" i="3"/>
  <c r="BN297" i="3"/>
  <c r="BM297" i="3"/>
  <c r="BM304" i="3"/>
  <c r="BK303" i="3"/>
  <c r="BJ303" i="3"/>
  <c r="BM302" i="3"/>
  <c r="BM301" i="3"/>
  <c r="BN301" i="3"/>
  <c r="BK301" i="3"/>
  <c r="BN300" i="3"/>
  <c r="BK299" i="3"/>
  <c r="BL299" i="3"/>
  <c r="BJ299" i="3"/>
  <c r="BM298" i="3"/>
  <c r="BM336" i="3"/>
  <c r="BK333" i="3"/>
  <c r="BN333" i="3"/>
  <c r="BN334" i="3"/>
  <c r="BN262" i="3"/>
  <c r="BN270" i="3"/>
  <c r="BM257" i="3"/>
  <c r="BJ257" i="3"/>
  <c r="BK260" i="3"/>
  <c r="BJ266" i="3"/>
  <c r="BL266" i="3"/>
  <c r="BK268" i="3"/>
  <c r="BK272" i="3"/>
  <c r="BN276" i="3"/>
  <c r="BL276" i="3"/>
  <c r="BN278" i="3"/>
  <c r="BM278" i="3"/>
  <c r="BN282" i="3"/>
  <c r="BM282" i="3"/>
  <c r="BJ284" i="3"/>
  <c r="BM284" i="3"/>
  <c r="BM286" i="3"/>
  <c r="BK286" i="3"/>
  <c r="BL288" i="3"/>
  <c r="BK288" i="3"/>
  <c r="BN290" i="3"/>
  <c r="BL290" i="3"/>
  <c r="BL292" i="3"/>
  <c r="BK292" i="3"/>
  <c r="BN102" i="3"/>
  <c r="BM102" i="3"/>
  <c r="BK103" i="3"/>
  <c r="BJ103" i="3"/>
  <c r="BK104" i="3"/>
  <c r="BL104" i="3"/>
  <c r="BK105" i="3"/>
  <c r="BJ105" i="3"/>
  <c r="BK106" i="3"/>
  <c r="BL106" i="3"/>
  <c r="BM107" i="3"/>
  <c r="BN107" i="3"/>
  <c r="BM108" i="3"/>
  <c r="BL109" i="3"/>
  <c r="BJ109" i="3"/>
  <c r="BK109" i="3"/>
  <c r="BL110" i="3"/>
  <c r="BK110" i="3"/>
  <c r="BM111" i="3"/>
  <c r="BN111" i="3"/>
  <c r="BM112" i="3"/>
  <c r="BM113" i="3"/>
  <c r="BN113" i="3"/>
  <c r="BM114" i="3"/>
  <c r="BJ115" i="3"/>
  <c r="BK115" i="3"/>
  <c r="BM117" i="3"/>
  <c r="BN117" i="3"/>
  <c r="BL118" i="3"/>
  <c r="BK118" i="3"/>
  <c r="BJ119" i="3"/>
  <c r="BK119" i="3"/>
  <c r="BJ121" i="3"/>
  <c r="BK121" i="3"/>
  <c r="BK122" i="3"/>
  <c r="BL122" i="3"/>
  <c r="BM123" i="3"/>
  <c r="BN123" i="3"/>
  <c r="BM125" i="3"/>
  <c r="BN125" i="3"/>
  <c r="BM126" i="3"/>
  <c r="BN127" i="3"/>
  <c r="BM127" i="3"/>
  <c r="BM129" i="3"/>
  <c r="BN129" i="3"/>
  <c r="BM130" i="3"/>
  <c r="BL133" i="3"/>
  <c r="BJ133" i="3"/>
  <c r="BK133" i="3"/>
  <c r="BJ135" i="3"/>
  <c r="BK135" i="3"/>
  <c r="BK138" i="3"/>
  <c r="BL138" i="3"/>
  <c r="BM141" i="3"/>
  <c r="BN141" i="3"/>
  <c r="BK257" i="3"/>
  <c r="BN266" i="3"/>
  <c r="BM266" i="3"/>
  <c r="M161" i="3"/>
  <c r="O161" i="3"/>
  <c r="Q161" i="3"/>
  <c r="S161" i="3"/>
  <c r="U161" i="3"/>
  <c r="W161" i="3"/>
  <c r="Y161" i="3"/>
  <c r="AA161" i="3"/>
  <c r="AC161" i="3"/>
  <c r="AE161" i="3"/>
  <c r="AG161" i="3"/>
  <c r="AI161" i="3"/>
  <c r="AK161" i="3"/>
  <c r="AM161" i="3"/>
  <c r="AO161" i="3"/>
  <c r="AQ161" i="3"/>
  <c r="AS161" i="3"/>
  <c r="AU161" i="3"/>
  <c r="AW161" i="3"/>
  <c r="AY161" i="3"/>
  <c r="BA161" i="3"/>
  <c r="BC161" i="3"/>
  <c r="BE161" i="3"/>
  <c r="BG161" i="3"/>
  <c r="BI161" i="3"/>
  <c r="N161" i="3"/>
  <c r="P161" i="3"/>
  <c r="R161" i="3"/>
  <c r="T161" i="3"/>
  <c r="V161" i="3"/>
  <c r="X161" i="3"/>
  <c r="Z161" i="3"/>
  <c r="AB161" i="3"/>
  <c r="AD161" i="3"/>
  <c r="AF161" i="3"/>
  <c r="AH161" i="3"/>
  <c r="AJ161" i="3"/>
  <c r="AL161" i="3"/>
  <c r="AN161" i="3"/>
  <c r="AP161" i="3"/>
  <c r="AR161" i="3"/>
  <c r="AT161" i="3"/>
  <c r="AV161" i="3"/>
  <c r="AX161" i="3"/>
  <c r="AZ161" i="3"/>
  <c r="BB161" i="3"/>
  <c r="BD161" i="3"/>
  <c r="BF161" i="3"/>
  <c r="BH161" i="3"/>
  <c r="N166" i="3"/>
  <c r="P166" i="3"/>
  <c r="R166" i="3"/>
  <c r="T166" i="3"/>
  <c r="V166" i="3"/>
  <c r="X166" i="3"/>
  <c r="Z166" i="3"/>
  <c r="AB166" i="3"/>
  <c r="AD166" i="3"/>
  <c r="AF166" i="3"/>
  <c r="AH166" i="3"/>
  <c r="AJ166" i="3"/>
  <c r="AL166" i="3"/>
  <c r="AN166" i="3"/>
  <c r="AP166" i="3"/>
  <c r="AR166" i="3"/>
  <c r="AT166" i="3"/>
  <c r="AV166" i="3"/>
  <c r="AX166" i="3"/>
  <c r="AZ166" i="3"/>
  <c r="BB166" i="3"/>
  <c r="BD166" i="3"/>
  <c r="BF166" i="3"/>
  <c r="BH166" i="3"/>
  <c r="M166" i="3"/>
  <c r="O166" i="3"/>
  <c r="Q166" i="3"/>
  <c r="S166" i="3"/>
  <c r="U166" i="3"/>
  <c r="W166" i="3"/>
  <c r="Y166" i="3"/>
  <c r="AA166" i="3"/>
  <c r="AC166" i="3"/>
  <c r="AE166" i="3"/>
  <c r="AG166" i="3"/>
  <c r="AI166" i="3"/>
  <c r="AK166" i="3"/>
  <c r="AM166" i="3"/>
  <c r="AO166" i="3"/>
  <c r="AQ166" i="3"/>
  <c r="AS166" i="3"/>
  <c r="AU166" i="3"/>
  <c r="AW166" i="3"/>
  <c r="AY166" i="3"/>
  <c r="BA166" i="3"/>
  <c r="BC166" i="3"/>
  <c r="BE166" i="3"/>
  <c r="BG166" i="3"/>
  <c r="BI166" i="3"/>
  <c r="N174" i="3"/>
  <c r="P174" i="3"/>
  <c r="R174" i="3"/>
  <c r="T174" i="3"/>
  <c r="V174" i="3"/>
  <c r="X174" i="3"/>
  <c r="Z174" i="3"/>
  <c r="AB174" i="3"/>
  <c r="AD174" i="3"/>
  <c r="AF174" i="3"/>
  <c r="AH174" i="3"/>
  <c r="AJ174" i="3"/>
  <c r="AL174" i="3"/>
  <c r="AN174" i="3"/>
  <c r="AP174" i="3"/>
  <c r="AR174" i="3"/>
  <c r="AT174" i="3"/>
  <c r="AV174" i="3"/>
  <c r="AX174" i="3"/>
  <c r="AZ174" i="3"/>
  <c r="BB174" i="3"/>
  <c r="BD174" i="3"/>
  <c r="BF174" i="3"/>
  <c r="BH174" i="3"/>
  <c r="M174" i="3"/>
  <c r="O174" i="3"/>
  <c r="Q174" i="3"/>
  <c r="S174" i="3"/>
  <c r="U174" i="3"/>
  <c r="W174" i="3"/>
  <c r="Y174" i="3"/>
  <c r="AA174" i="3"/>
  <c r="AC174" i="3"/>
  <c r="AE174" i="3"/>
  <c r="AG174" i="3"/>
  <c r="AI174" i="3"/>
  <c r="AK174" i="3"/>
  <c r="AM174" i="3"/>
  <c r="AO174" i="3"/>
  <c r="AQ174" i="3"/>
  <c r="AS174" i="3"/>
  <c r="AU174" i="3"/>
  <c r="AW174" i="3"/>
  <c r="AY174" i="3"/>
  <c r="BA174" i="3"/>
  <c r="BC174" i="3"/>
  <c r="BE174" i="3"/>
  <c r="BG174" i="3"/>
  <c r="BI174" i="3"/>
  <c r="N182" i="3"/>
  <c r="P182" i="3"/>
  <c r="R182" i="3"/>
  <c r="T182" i="3"/>
  <c r="V182" i="3"/>
  <c r="X182" i="3"/>
  <c r="Z182" i="3"/>
  <c r="AB182" i="3"/>
  <c r="AD182" i="3"/>
  <c r="AF182" i="3"/>
  <c r="AH182" i="3"/>
  <c r="AJ182" i="3"/>
  <c r="AL182" i="3"/>
  <c r="AN182" i="3"/>
  <c r="AP182" i="3"/>
  <c r="AR182" i="3"/>
  <c r="AT182" i="3"/>
  <c r="AV182" i="3"/>
  <c r="AX182" i="3"/>
  <c r="AZ182" i="3"/>
  <c r="BB182" i="3"/>
  <c r="BD182" i="3"/>
  <c r="BF182" i="3"/>
  <c r="BH182" i="3"/>
  <c r="M182" i="3"/>
  <c r="O182" i="3"/>
  <c r="Q182" i="3"/>
  <c r="S182" i="3"/>
  <c r="U182" i="3"/>
  <c r="W182" i="3"/>
  <c r="Y182" i="3"/>
  <c r="AA182" i="3"/>
  <c r="AC182" i="3"/>
  <c r="AE182" i="3"/>
  <c r="AG182" i="3"/>
  <c r="AI182" i="3"/>
  <c r="AK182" i="3"/>
  <c r="AM182" i="3"/>
  <c r="AO182" i="3"/>
  <c r="AQ182" i="3"/>
  <c r="AS182" i="3"/>
  <c r="AU182" i="3"/>
  <c r="AW182" i="3"/>
  <c r="AY182" i="3"/>
  <c r="BA182" i="3"/>
  <c r="BC182" i="3"/>
  <c r="BE182" i="3"/>
  <c r="BG182" i="3"/>
  <c r="BI182" i="3"/>
  <c r="N186" i="3"/>
  <c r="P186" i="3"/>
  <c r="R186" i="3"/>
  <c r="T186" i="3"/>
  <c r="V186" i="3"/>
  <c r="X186" i="3"/>
  <c r="Z186" i="3"/>
  <c r="AB186" i="3"/>
  <c r="AD186" i="3"/>
  <c r="AF186" i="3"/>
  <c r="AH186" i="3"/>
  <c r="AJ186" i="3"/>
  <c r="AL186" i="3"/>
  <c r="AN186" i="3"/>
  <c r="AP186" i="3"/>
  <c r="AR186" i="3"/>
  <c r="AT186" i="3"/>
  <c r="AV186" i="3"/>
  <c r="AX186" i="3"/>
  <c r="AZ186" i="3"/>
  <c r="BB186" i="3"/>
  <c r="BD186" i="3"/>
  <c r="BF186" i="3"/>
  <c r="BH186" i="3"/>
  <c r="M186" i="3"/>
  <c r="O186" i="3"/>
  <c r="Q186" i="3"/>
  <c r="S186" i="3"/>
  <c r="U186" i="3"/>
  <c r="W186" i="3"/>
  <c r="Y186" i="3"/>
  <c r="AA186" i="3"/>
  <c r="AC186" i="3"/>
  <c r="AE186" i="3"/>
  <c r="AG186" i="3"/>
  <c r="AI186" i="3"/>
  <c r="AK186" i="3"/>
  <c r="AM186" i="3"/>
  <c r="AO186" i="3"/>
  <c r="AQ186" i="3"/>
  <c r="AS186" i="3"/>
  <c r="AU186" i="3"/>
  <c r="AW186" i="3"/>
  <c r="AY186" i="3"/>
  <c r="BA186" i="3"/>
  <c r="BC186" i="3"/>
  <c r="BE186" i="3"/>
  <c r="BG186" i="3"/>
  <c r="BI186" i="3"/>
  <c r="N188" i="3"/>
  <c r="P188" i="3"/>
  <c r="R188" i="3"/>
  <c r="T188" i="3"/>
  <c r="V188" i="3"/>
  <c r="X188" i="3"/>
  <c r="Z188" i="3"/>
  <c r="AB188" i="3"/>
  <c r="AD188" i="3"/>
  <c r="AF188" i="3"/>
  <c r="AH188" i="3"/>
  <c r="AJ188" i="3"/>
  <c r="AL188" i="3"/>
  <c r="AN188" i="3"/>
  <c r="AP188" i="3"/>
  <c r="AR188" i="3"/>
  <c r="AT188" i="3"/>
  <c r="AV188" i="3"/>
  <c r="AX188" i="3"/>
  <c r="AZ188" i="3"/>
  <c r="BB188" i="3"/>
  <c r="BD188" i="3"/>
  <c r="BF188" i="3"/>
  <c r="BH188" i="3"/>
  <c r="M188" i="3"/>
  <c r="O188" i="3"/>
  <c r="Q188" i="3"/>
  <c r="S188" i="3"/>
  <c r="U188" i="3"/>
  <c r="W188" i="3"/>
  <c r="Y188" i="3"/>
  <c r="AA188" i="3"/>
  <c r="AC188" i="3"/>
  <c r="AE188" i="3"/>
  <c r="AG188" i="3"/>
  <c r="AI188" i="3"/>
  <c r="AK188" i="3"/>
  <c r="AM188" i="3"/>
  <c r="AO188" i="3"/>
  <c r="AQ188" i="3"/>
  <c r="AS188" i="3"/>
  <c r="AU188" i="3"/>
  <c r="AW188" i="3"/>
  <c r="AY188" i="3"/>
  <c r="BA188" i="3"/>
  <c r="BC188" i="3"/>
  <c r="BE188" i="3"/>
  <c r="BG188" i="3"/>
  <c r="BI188" i="3"/>
  <c r="N190" i="3"/>
  <c r="P190" i="3"/>
  <c r="R190" i="3"/>
  <c r="T190" i="3"/>
  <c r="V190" i="3"/>
  <c r="X190" i="3"/>
  <c r="Z190" i="3"/>
  <c r="AB190" i="3"/>
  <c r="AD190" i="3"/>
  <c r="AF190" i="3"/>
  <c r="AH190" i="3"/>
  <c r="AJ190" i="3"/>
  <c r="AL190" i="3"/>
  <c r="AN190" i="3"/>
  <c r="AP190" i="3"/>
  <c r="AR190" i="3"/>
  <c r="AT190" i="3"/>
  <c r="AV190" i="3"/>
  <c r="AX190" i="3"/>
  <c r="AZ190" i="3"/>
  <c r="BB190" i="3"/>
  <c r="BD190" i="3"/>
  <c r="BF190" i="3"/>
  <c r="BH190" i="3"/>
  <c r="M190" i="3"/>
  <c r="O190" i="3"/>
  <c r="Q190" i="3"/>
  <c r="S190" i="3"/>
  <c r="U190" i="3"/>
  <c r="W190" i="3"/>
  <c r="Y190" i="3"/>
  <c r="AA190" i="3"/>
  <c r="AC190" i="3"/>
  <c r="AE190" i="3"/>
  <c r="AG190" i="3"/>
  <c r="AI190" i="3"/>
  <c r="AK190" i="3"/>
  <c r="AM190" i="3"/>
  <c r="AO190" i="3"/>
  <c r="AQ190" i="3"/>
  <c r="AS190" i="3"/>
  <c r="AU190" i="3"/>
  <c r="AW190" i="3"/>
  <c r="AY190" i="3"/>
  <c r="BA190" i="3"/>
  <c r="BC190" i="3"/>
  <c r="BE190" i="3"/>
  <c r="BG190" i="3"/>
  <c r="BI190" i="3"/>
  <c r="M192" i="3"/>
  <c r="O192" i="3"/>
  <c r="Q192" i="3"/>
  <c r="S192" i="3"/>
  <c r="U192" i="3"/>
  <c r="W192" i="3"/>
  <c r="Y192" i="3"/>
  <c r="AA192" i="3"/>
  <c r="AC192" i="3"/>
  <c r="AE192" i="3"/>
  <c r="AG192" i="3"/>
  <c r="AI192" i="3"/>
  <c r="AK192" i="3"/>
  <c r="AM192" i="3"/>
  <c r="AO192" i="3"/>
  <c r="AQ192" i="3"/>
  <c r="AS192" i="3"/>
  <c r="AU192" i="3"/>
  <c r="AW192" i="3"/>
  <c r="AY192" i="3"/>
  <c r="BA192" i="3"/>
  <c r="BC192" i="3"/>
  <c r="BE192" i="3"/>
  <c r="BG192" i="3"/>
  <c r="BI192" i="3"/>
  <c r="N192" i="3"/>
  <c r="P192" i="3"/>
  <c r="R192" i="3"/>
  <c r="T192" i="3"/>
  <c r="V192" i="3"/>
  <c r="X192" i="3"/>
  <c r="Z192" i="3"/>
  <c r="AB192" i="3"/>
  <c r="AD192" i="3"/>
  <c r="AF192" i="3"/>
  <c r="AH192" i="3"/>
  <c r="AJ192" i="3"/>
  <c r="AL192" i="3"/>
  <c r="AN192" i="3"/>
  <c r="AP192" i="3"/>
  <c r="AR192" i="3"/>
  <c r="AT192" i="3"/>
  <c r="AV192" i="3"/>
  <c r="AX192" i="3"/>
  <c r="AZ192" i="3"/>
  <c r="BB192" i="3"/>
  <c r="BD192" i="3"/>
  <c r="BF192" i="3"/>
  <c r="BH192" i="3"/>
  <c r="N193" i="3"/>
  <c r="P193" i="3"/>
  <c r="R193" i="3"/>
  <c r="T193" i="3"/>
  <c r="V193" i="3"/>
  <c r="X193" i="3"/>
  <c r="Z193" i="3"/>
  <c r="AB193" i="3"/>
  <c r="AD193" i="3"/>
  <c r="AF193" i="3"/>
  <c r="AH193" i="3"/>
  <c r="AJ193" i="3"/>
  <c r="AL193" i="3"/>
  <c r="AN193" i="3"/>
  <c r="AP193" i="3"/>
  <c r="AR193" i="3"/>
  <c r="AT193" i="3"/>
  <c r="AV193" i="3"/>
  <c r="AX193" i="3"/>
  <c r="AZ193" i="3"/>
  <c r="BB193" i="3"/>
  <c r="BD193" i="3"/>
  <c r="BF193" i="3"/>
  <c r="BH193" i="3"/>
  <c r="M193" i="3"/>
  <c r="O193" i="3"/>
  <c r="Q193" i="3"/>
  <c r="S193" i="3"/>
  <c r="U193" i="3"/>
  <c r="W193" i="3"/>
  <c r="Y193" i="3"/>
  <c r="AA193" i="3"/>
  <c r="AC193" i="3"/>
  <c r="AE193" i="3"/>
  <c r="AG193" i="3"/>
  <c r="AI193" i="3"/>
  <c r="AK193" i="3"/>
  <c r="AM193" i="3"/>
  <c r="AO193" i="3"/>
  <c r="AQ193" i="3"/>
  <c r="AS193" i="3"/>
  <c r="AU193" i="3"/>
  <c r="AW193" i="3"/>
  <c r="AY193" i="3"/>
  <c r="BA193" i="3"/>
  <c r="BC193" i="3"/>
  <c r="BE193" i="3"/>
  <c r="BG193" i="3"/>
  <c r="BI193" i="3"/>
  <c r="M195" i="3"/>
  <c r="O195" i="3"/>
  <c r="Q195" i="3"/>
  <c r="S195" i="3"/>
  <c r="U195" i="3"/>
  <c r="W195" i="3"/>
  <c r="Y195" i="3"/>
  <c r="AA195" i="3"/>
  <c r="AC195" i="3"/>
  <c r="AE195" i="3"/>
  <c r="AG195" i="3"/>
  <c r="AI195" i="3"/>
  <c r="AK195" i="3"/>
  <c r="AM195" i="3"/>
  <c r="AO195" i="3"/>
  <c r="AQ195" i="3"/>
  <c r="AS195" i="3"/>
  <c r="AU195" i="3"/>
  <c r="AW195" i="3"/>
  <c r="AY195" i="3"/>
  <c r="BA195" i="3"/>
  <c r="BC195" i="3"/>
  <c r="BE195" i="3"/>
  <c r="BG195" i="3"/>
  <c r="BI195" i="3"/>
  <c r="N195" i="3"/>
  <c r="P195" i="3"/>
  <c r="R195" i="3"/>
  <c r="T195" i="3"/>
  <c r="V195" i="3"/>
  <c r="X195" i="3"/>
  <c r="Z195" i="3"/>
  <c r="AB195" i="3"/>
  <c r="AD195" i="3"/>
  <c r="AF195" i="3"/>
  <c r="AH195" i="3"/>
  <c r="AJ195" i="3"/>
  <c r="AL195" i="3"/>
  <c r="AN195" i="3"/>
  <c r="AP195" i="3"/>
  <c r="AR195" i="3"/>
  <c r="AT195" i="3"/>
  <c r="AV195" i="3"/>
  <c r="AX195" i="3"/>
  <c r="AZ195" i="3"/>
  <c r="BB195" i="3"/>
  <c r="BD195" i="3"/>
  <c r="BF195" i="3"/>
  <c r="BH195" i="3"/>
  <c r="N198" i="3"/>
  <c r="P198" i="3"/>
  <c r="R198" i="3"/>
  <c r="T198" i="3"/>
  <c r="V198" i="3"/>
  <c r="X198" i="3"/>
  <c r="Z198" i="3"/>
  <c r="AB198" i="3"/>
  <c r="AD198" i="3"/>
  <c r="AF198" i="3"/>
  <c r="AH198" i="3"/>
  <c r="AJ198" i="3"/>
  <c r="AL198" i="3"/>
  <c r="AN198" i="3"/>
  <c r="AP198" i="3"/>
  <c r="AR198" i="3"/>
  <c r="AT198" i="3"/>
  <c r="AV198" i="3"/>
  <c r="AX198" i="3"/>
  <c r="AZ198" i="3"/>
  <c r="BB198" i="3"/>
  <c r="BD198" i="3"/>
  <c r="BF198" i="3"/>
  <c r="BH198" i="3"/>
  <c r="M198" i="3"/>
  <c r="O198" i="3"/>
  <c r="Q198" i="3"/>
  <c r="S198" i="3"/>
  <c r="U198" i="3"/>
  <c r="W198" i="3"/>
  <c r="Y198" i="3"/>
  <c r="AA198" i="3"/>
  <c r="AC198" i="3"/>
  <c r="AE198" i="3"/>
  <c r="AG198" i="3"/>
  <c r="AI198" i="3"/>
  <c r="AK198" i="3"/>
  <c r="AM198" i="3"/>
  <c r="AO198" i="3"/>
  <c r="AQ198" i="3"/>
  <c r="AS198" i="3"/>
  <c r="AU198" i="3"/>
  <c r="AW198" i="3"/>
  <c r="AY198" i="3"/>
  <c r="BA198" i="3"/>
  <c r="BC198" i="3"/>
  <c r="BE198" i="3"/>
  <c r="BG198" i="3"/>
  <c r="BI198" i="3"/>
  <c r="N200" i="3"/>
  <c r="P200" i="3"/>
  <c r="R200" i="3"/>
  <c r="T200" i="3"/>
  <c r="V200" i="3"/>
  <c r="X200" i="3"/>
  <c r="Z200" i="3"/>
  <c r="AB200" i="3"/>
  <c r="AD200" i="3"/>
  <c r="AF200" i="3"/>
  <c r="AH200" i="3"/>
  <c r="AJ200" i="3"/>
  <c r="AL200" i="3"/>
  <c r="AN200" i="3"/>
  <c r="AP200" i="3"/>
  <c r="AR200" i="3"/>
  <c r="AT200" i="3"/>
  <c r="AV200" i="3"/>
  <c r="AX200" i="3"/>
  <c r="AZ200" i="3"/>
  <c r="BB200" i="3"/>
  <c r="BD200" i="3"/>
  <c r="BF200" i="3"/>
  <c r="BH200" i="3"/>
  <c r="M200" i="3"/>
  <c r="O200" i="3"/>
  <c r="Q200" i="3"/>
  <c r="S200" i="3"/>
  <c r="U200" i="3"/>
  <c r="W200" i="3"/>
  <c r="Y200" i="3"/>
  <c r="AA200" i="3"/>
  <c r="AC200" i="3"/>
  <c r="AE200" i="3"/>
  <c r="AG200" i="3"/>
  <c r="AI200" i="3"/>
  <c r="AK200" i="3"/>
  <c r="AM200" i="3"/>
  <c r="AO200" i="3"/>
  <c r="AQ200" i="3"/>
  <c r="AS200" i="3"/>
  <c r="AU200" i="3"/>
  <c r="AW200" i="3"/>
  <c r="AY200" i="3"/>
  <c r="BA200" i="3"/>
  <c r="BC200" i="3"/>
  <c r="BE200" i="3"/>
  <c r="BG200" i="3"/>
  <c r="BI200" i="3"/>
  <c r="M202" i="3"/>
  <c r="O202" i="3"/>
  <c r="Q202" i="3"/>
  <c r="S202" i="3"/>
  <c r="U202" i="3"/>
  <c r="W202" i="3"/>
  <c r="Y202" i="3"/>
  <c r="AA202" i="3"/>
  <c r="AC202" i="3"/>
  <c r="AE202" i="3"/>
  <c r="AG202" i="3"/>
  <c r="AI202" i="3"/>
  <c r="AK202" i="3"/>
  <c r="AM202" i="3"/>
  <c r="AO202" i="3"/>
  <c r="AQ202" i="3"/>
  <c r="AS202" i="3"/>
  <c r="AU202" i="3"/>
  <c r="AW202" i="3"/>
  <c r="AY202" i="3"/>
  <c r="BA202" i="3"/>
  <c r="BC202" i="3"/>
  <c r="BE202" i="3"/>
  <c r="BG202" i="3"/>
  <c r="BI202" i="3"/>
  <c r="N202" i="3"/>
  <c r="P202" i="3"/>
  <c r="R202" i="3"/>
  <c r="T202" i="3"/>
  <c r="V202" i="3"/>
  <c r="X202" i="3"/>
  <c r="Z202" i="3"/>
  <c r="AB202" i="3"/>
  <c r="AD202" i="3"/>
  <c r="AF202" i="3"/>
  <c r="AH202" i="3"/>
  <c r="AJ202" i="3"/>
  <c r="AL202" i="3"/>
  <c r="AN202" i="3"/>
  <c r="AP202" i="3"/>
  <c r="AR202" i="3"/>
  <c r="AT202" i="3"/>
  <c r="AV202" i="3"/>
  <c r="AX202" i="3"/>
  <c r="AZ202" i="3"/>
  <c r="BB202" i="3"/>
  <c r="BD202" i="3"/>
  <c r="BF202" i="3"/>
  <c r="BH202" i="3"/>
  <c r="N204" i="3"/>
  <c r="P204" i="3"/>
  <c r="R204" i="3"/>
  <c r="T204" i="3"/>
  <c r="V204" i="3"/>
  <c r="X204" i="3"/>
  <c r="Z204" i="3"/>
  <c r="AB204" i="3"/>
  <c r="AD204" i="3"/>
  <c r="AF204" i="3"/>
  <c r="AH204" i="3"/>
  <c r="AJ204" i="3"/>
  <c r="AL204" i="3"/>
  <c r="AN204" i="3"/>
  <c r="AP204" i="3"/>
  <c r="AR204" i="3"/>
  <c r="AT204" i="3"/>
  <c r="AV204" i="3"/>
  <c r="AX204" i="3"/>
  <c r="AZ204" i="3"/>
  <c r="BB204" i="3"/>
  <c r="BD204" i="3"/>
  <c r="BF204" i="3"/>
  <c r="BH204" i="3"/>
  <c r="M204" i="3"/>
  <c r="O204" i="3"/>
  <c r="Q204" i="3"/>
  <c r="S204" i="3"/>
  <c r="U204" i="3"/>
  <c r="W204" i="3"/>
  <c r="Y204" i="3"/>
  <c r="AA204" i="3"/>
  <c r="AC204" i="3"/>
  <c r="AE204" i="3"/>
  <c r="AG204" i="3"/>
  <c r="AI204" i="3"/>
  <c r="AK204" i="3"/>
  <c r="AM204" i="3"/>
  <c r="AO204" i="3"/>
  <c r="AQ204" i="3"/>
  <c r="AS204" i="3"/>
  <c r="AU204" i="3"/>
  <c r="AW204" i="3"/>
  <c r="AY204" i="3"/>
  <c r="BA204" i="3"/>
  <c r="BC204" i="3"/>
  <c r="BE204" i="3"/>
  <c r="BG204" i="3"/>
  <c r="BI204" i="3"/>
  <c r="M206" i="3"/>
  <c r="O206" i="3"/>
  <c r="Q206" i="3"/>
  <c r="S206" i="3"/>
  <c r="U206" i="3"/>
  <c r="W206" i="3"/>
  <c r="Y206" i="3"/>
  <c r="AA206" i="3"/>
  <c r="AC206" i="3"/>
  <c r="AE206" i="3"/>
  <c r="AG206" i="3"/>
  <c r="AI206" i="3"/>
  <c r="AK206" i="3"/>
  <c r="AM206" i="3"/>
  <c r="AO206" i="3"/>
  <c r="AQ206" i="3"/>
  <c r="AS206" i="3"/>
  <c r="AU206" i="3"/>
  <c r="AW206" i="3"/>
  <c r="AY206" i="3"/>
  <c r="BA206" i="3"/>
  <c r="BC206" i="3"/>
  <c r="BE206" i="3"/>
  <c r="BG206" i="3"/>
  <c r="BI206" i="3"/>
  <c r="N206" i="3"/>
  <c r="P206" i="3"/>
  <c r="R206" i="3"/>
  <c r="T206" i="3"/>
  <c r="V206" i="3"/>
  <c r="X206" i="3"/>
  <c r="Z206" i="3"/>
  <c r="AB206" i="3"/>
  <c r="AD206" i="3"/>
  <c r="AF206" i="3"/>
  <c r="AH206" i="3"/>
  <c r="AJ206" i="3"/>
  <c r="AL206" i="3"/>
  <c r="AN206" i="3"/>
  <c r="AP206" i="3"/>
  <c r="AR206" i="3"/>
  <c r="AT206" i="3"/>
  <c r="AV206" i="3"/>
  <c r="AX206" i="3"/>
  <c r="AZ206" i="3"/>
  <c r="BB206" i="3"/>
  <c r="BD206" i="3"/>
  <c r="BF206" i="3"/>
  <c r="BH206" i="3"/>
  <c r="N208" i="3"/>
  <c r="P208" i="3"/>
  <c r="R208" i="3"/>
  <c r="T208" i="3"/>
  <c r="V208" i="3"/>
  <c r="X208" i="3"/>
  <c r="Z208" i="3"/>
  <c r="AB208" i="3"/>
  <c r="AD208" i="3"/>
  <c r="AF208" i="3"/>
  <c r="AH208" i="3"/>
  <c r="AJ208" i="3"/>
  <c r="AL208" i="3"/>
  <c r="AN208" i="3"/>
  <c r="AP208" i="3"/>
  <c r="AR208" i="3"/>
  <c r="AT208" i="3"/>
  <c r="AV208" i="3"/>
  <c r="AX208" i="3"/>
  <c r="AZ208" i="3"/>
  <c r="BB208" i="3"/>
  <c r="BD208" i="3"/>
  <c r="BF208" i="3"/>
  <c r="BH208" i="3"/>
  <c r="M208" i="3"/>
  <c r="O208" i="3"/>
  <c r="Q208" i="3"/>
  <c r="S208" i="3"/>
  <c r="U208" i="3"/>
  <c r="W208" i="3"/>
  <c r="Y208" i="3"/>
  <c r="AA208" i="3"/>
  <c r="AC208" i="3"/>
  <c r="AE208" i="3"/>
  <c r="AG208" i="3"/>
  <c r="AI208" i="3"/>
  <c r="AK208" i="3"/>
  <c r="AM208" i="3"/>
  <c r="AO208" i="3"/>
  <c r="AQ208" i="3"/>
  <c r="AS208" i="3"/>
  <c r="AU208" i="3"/>
  <c r="AW208" i="3"/>
  <c r="AY208" i="3"/>
  <c r="BA208" i="3"/>
  <c r="BC208" i="3"/>
  <c r="BE208" i="3"/>
  <c r="BG208" i="3"/>
  <c r="BI208" i="3"/>
  <c r="M209" i="3"/>
  <c r="O209" i="3"/>
  <c r="Q209" i="3"/>
  <c r="S209" i="3"/>
  <c r="U209" i="3"/>
  <c r="W209" i="3"/>
  <c r="Y209" i="3"/>
  <c r="AA209" i="3"/>
  <c r="AC209" i="3"/>
  <c r="AE209" i="3"/>
  <c r="AG209" i="3"/>
  <c r="AI209" i="3"/>
  <c r="AK209" i="3"/>
  <c r="AM209" i="3"/>
  <c r="AO209" i="3"/>
  <c r="AQ209" i="3"/>
  <c r="AS209" i="3"/>
  <c r="AU209" i="3"/>
  <c r="AW209" i="3"/>
  <c r="AY209" i="3"/>
  <c r="BA209" i="3"/>
  <c r="BC209" i="3"/>
  <c r="BE209" i="3"/>
  <c r="BG209" i="3"/>
  <c r="BI209" i="3"/>
  <c r="N209" i="3"/>
  <c r="P209" i="3"/>
  <c r="R209" i="3"/>
  <c r="T209" i="3"/>
  <c r="V209" i="3"/>
  <c r="X209" i="3"/>
  <c r="Z209" i="3"/>
  <c r="AB209" i="3"/>
  <c r="AD209" i="3"/>
  <c r="AF209" i="3"/>
  <c r="AH209" i="3"/>
  <c r="AJ209" i="3"/>
  <c r="AL209" i="3"/>
  <c r="AN209" i="3"/>
  <c r="AP209" i="3"/>
  <c r="AR209" i="3"/>
  <c r="AT209" i="3"/>
  <c r="AV209" i="3"/>
  <c r="AX209" i="3"/>
  <c r="AZ209" i="3"/>
  <c r="BB209" i="3"/>
  <c r="BD209" i="3"/>
  <c r="BF209" i="3"/>
  <c r="BH209" i="3"/>
  <c r="N211" i="3"/>
  <c r="P211" i="3"/>
  <c r="R211" i="3"/>
  <c r="T211" i="3"/>
  <c r="V211" i="3"/>
  <c r="X211" i="3"/>
  <c r="Z211" i="3"/>
  <c r="AB211" i="3"/>
  <c r="AD211" i="3"/>
  <c r="AF211" i="3"/>
  <c r="AH211" i="3"/>
  <c r="AJ211" i="3"/>
  <c r="AL211" i="3"/>
  <c r="AN211" i="3"/>
  <c r="AP211" i="3"/>
  <c r="AR211" i="3"/>
  <c r="AT211" i="3"/>
  <c r="AV211" i="3"/>
  <c r="AX211" i="3"/>
  <c r="AZ211" i="3"/>
  <c r="BB211" i="3"/>
  <c r="BD211" i="3"/>
  <c r="BF211" i="3"/>
  <c r="BH211" i="3"/>
  <c r="M211" i="3"/>
  <c r="O211" i="3"/>
  <c r="Q211" i="3"/>
  <c r="S211" i="3"/>
  <c r="U211" i="3"/>
  <c r="W211" i="3"/>
  <c r="Y211" i="3"/>
  <c r="AA211" i="3"/>
  <c r="AC211" i="3"/>
  <c r="AE211" i="3"/>
  <c r="AG211" i="3"/>
  <c r="AI211" i="3"/>
  <c r="AK211" i="3"/>
  <c r="AM211" i="3"/>
  <c r="AO211" i="3"/>
  <c r="AQ211" i="3"/>
  <c r="AS211" i="3"/>
  <c r="AU211" i="3"/>
  <c r="AW211" i="3"/>
  <c r="AY211" i="3"/>
  <c r="BA211" i="3"/>
  <c r="BC211" i="3"/>
  <c r="BE211" i="3"/>
  <c r="BG211" i="3"/>
  <c r="BI211" i="3"/>
  <c r="N213" i="3"/>
  <c r="P213" i="3"/>
  <c r="R213" i="3"/>
  <c r="T213" i="3"/>
  <c r="V213" i="3"/>
  <c r="X213" i="3"/>
  <c r="Z213" i="3"/>
  <c r="AB213" i="3"/>
  <c r="AD213" i="3"/>
  <c r="AF213" i="3"/>
  <c r="AH213" i="3"/>
  <c r="AJ213" i="3"/>
  <c r="AL213" i="3"/>
  <c r="AN213" i="3"/>
  <c r="AP213" i="3"/>
  <c r="AR213" i="3"/>
  <c r="AT213" i="3"/>
  <c r="AV213" i="3"/>
  <c r="AX213" i="3"/>
  <c r="AZ213" i="3"/>
  <c r="BB213" i="3"/>
  <c r="BD213" i="3"/>
  <c r="BF213" i="3"/>
  <c r="BH213" i="3"/>
  <c r="M213" i="3"/>
  <c r="O213" i="3"/>
  <c r="Q213" i="3"/>
  <c r="S213" i="3"/>
  <c r="U213" i="3"/>
  <c r="W213" i="3"/>
  <c r="Y213" i="3"/>
  <c r="AA213" i="3"/>
  <c r="AC213" i="3"/>
  <c r="AE213" i="3"/>
  <c r="AG213" i="3"/>
  <c r="AI213" i="3"/>
  <c r="AK213" i="3"/>
  <c r="AM213" i="3"/>
  <c r="AO213" i="3"/>
  <c r="AQ213" i="3"/>
  <c r="AS213" i="3"/>
  <c r="AU213" i="3"/>
  <c r="AW213" i="3"/>
  <c r="AY213" i="3"/>
  <c r="BA213" i="3"/>
  <c r="BC213" i="3"/>
  <c r="BE213" i="3"/>
  <c r="BG213" i="3"/>
  <c r="BI213" i="3"/>
  <c r="M216" i="3"/>
  <c r="O216" i="3"/>
  <c r="Q216" i="3"/>
  <c r="S216" i="3"/>
  <c r="U216" i="3"/>
  <c r="W216" i="3"/>
  <c r="Y216" i="3"/>
  <c r="AA216" i="3"/>
  <c r="AC216" i="3"/>
  <c r="AE216" i="3"/>
  <c r="AG216" i="3"/>
  <c r="AI216" i="3"/>
  <c r="AK216" i="3"/>
  <c r="AM216" i="3"/>
  <c r="AO216" i="3"/>
  <c r="AQ216" i="3"/>
  <c r="AS216" i="3"/>
  <c r="AU216" i="3"/>
  <c r="AW216" i="3"/>
  <c r="AY216" i="3"/>
  <c r="BA216" i="3"/>
  <c r="BC216" i="3"/>
  <c r="BE216" i="3"/>
  <c r="BG216" i="3"/>
  <c r="BI216" i="3"/>
  <c r="N216" i="3"/>
  <c r="P216" i="3"/>
  <c r="R216" i="3"/>
  <c r="T216" i="3"/>
  <c r="V216" i="3"/>
  <c r="X216" i="3"/>
  <c r="Z216" i="3"/>
  <c r="AB216" i="3"/>
  <c r="AD216" i="3"/>
  <c r="AF216" i="3"/>
  <c r="AH216" i="3"/>
  <c r="AJ216" i="3"/>
  <c r="AL216" i="3"/>
  <c r="AN216" i="3"/>
  <c r="AP216" i="3"/>
  <c r="AR216" i="3"/>
  <c r="AT216" i="3"/>
  <c r="AV216" i="3"/>
  <c r="AX216" i="3"/>
  <c r="AZ216" i="3"/>
  <c r="BB216" i="3"/>
  <c r="BD216" i="3"/>
  <c r="BF216" i="3"/>
  <c r="BH216" i="3"/>
  <c r="M217" i="3"/>
  <c r="O217" i="3"/>
  <c r="Q217" i="3"/>
  <c r="S217" i="3"/>
  <c r="U217" i="3"/>
  <c r="W217" i="3"/>
  <c r="Y217" i="3"/>
  <c r="AA217" i="3"/>
  <c r="AC217" i="3"/>
  <c r="AE217" i="3"/>
  <c r="AG217" i="3"/>
  <c r="AI217" i="3"/>
  <c r="AK217" i="3"/>
  <c r="AM217" i="3"/>
  <c r="AO217" i="3"/>
  <c r="AQ217" i="3"/>
  <c r="AS217" i="3"/>
  <c r="AU217" i="3"/>
  <c r="AW217" i="3"/>
  <c r="AY217" i="3"/>
  <c r="BA217" i="3"/>
  <c r="BC217" i="3"/>
  <c r="BE217" i="3"/>
  <c r="BG217" i="3"/>
  <c r="BI217" i="3"/>
  <c r="N217" i="3"/>
  <c r="P217" i="3"/>
  <c r="R217" i="3"/>
  <c r="T217" i="3"/>
  <c r="V217" i="3"/>
  <c r="X217" i="3"/>
  <c r="Z217" i="3"/>
  <c r="AB217" i="3"/>
  <c r="AD217" i="3"/>
  <c r="AF217" i="3"/>
  <c r="AH217" i="3"/>
  <c r="AJ217" i="3"/>
  <c r="AL217" i="3"/>
  <c r="AN217" i="3"/>
  <c r="AP217" i="3"/>
  <c r="AR217" i="3"/>
  <c r="AT217" i="3"/>
  <c r="AV217" i="3"/>
  <c r="AX217" i="3"/>
  <c r="AZ217" i="3"/>
  <c r="BB217" i="3"/>
  <c r="BD217" i="3"/>
  <c r="BF217" i="3"/>
  <c r="BH217" i="3"/>
  <c r="N219" i="3"/>
  <c r="P219" i="3"/>
  <c r="R219" i="3"/>
  <c r="T219" i="3"/>
  <c r="V219" i="3"/>
  <c r="X219" i="3"/>
  <c r="Z219" i="3"/>
  <c r="AB219" i="3"/>
  <c r="AD219" i="3"/>
  <c r="AF219" i="3"/>
  <c r="AH219" i="3"/>
  <c r="AJ219" i="3"/>
  <c r="AL219" i="3"/>
  <c r="AN219" i="3"/>
  <c r="AP219" i="3"/>
  <c r="AR219" i="3"/>
  <c r="AT219" i="3"/>
  <c r="AV219" i="3"/>
  <c r="AX219" i="3"/>
  <c r="AZ219" i="3"/>
  <c r="BB219" i="3"/>
  <c r="BD219" i="3"/>
  <c r="BF219" i="3"/>
  <c r="BH219" i="3"/>
  <c r="M219" i="3"/>
  <c r="O219" i="3"/>
  <c r="Q219" i="3"/>
  <c r="S219" i="3"/>
  <c r="U219" i="3"/>
  <c r="W219" i="3"/>
  <c r="Y219" i="3"/>
  <c r="AA219" i="3"/>
  <c r="AC219" i="3"/>
  <c r="AE219" i="3"/>
  <c r="AG219" i="3"/>
  <c r="AI219" i="3"/>
  <c r="AK219" i="3"/>
  <c r="AM219" i="3"/>
  <c r="AO219" i="3"/>
  <c r="AQ219" i="3"/>
  <c r="AS219" i="3"/>
  <c r="AU219" i="3"/>
  <c r="AW219" i="3"/>
  <c r="AY219" i="3"/>
  <c r="BA219" i="3"/>
  <c r="BC219" i="3"/>
  <c r="BE219" i="3"/>
  <c r="BG219" i="3"/>
  <c r="BI219" i="3"/>
  <c r="M221" i="3"/>
  <c r="O221" i="3"/>
  <c r="Q221" i="3"/>
  <c r="S221" i="3"/>
  <c r="U221" i="3"/>
  <c r="W221" i="3"/>
  <c r="Y221" i="3"/>
  <c r="AA221" i="3"/>
  <c r="AC221" i="3"/>
  <c r="AE221" i="3"/>
  <c r="AG221" i="3"/>
  <c r="AI221" i="3"/>
  <c r="AK221" i="3"/>
  <c r="AM221" i="3"/>
  <c r="AO221" i="3"/>
  <c r="AQ221" i="3"/>
  <c r="AS221" i="3"/>
  <c r="AU221" i="3"/>
  <c r="AW221" i="3"/>
  <c r="AY221" i="3"/>
  <c r="BA221" i="3"/>
  <c r="BC221" i="3"/>
  <c r="BE221" i="3"/>
  <c r="BG221" i="3"/>
  <c r="BI221" i="3"/>
  <c r="N221" i="3"/>
  <c r="P221" i="3"/>
  <c r="R221" i="3"/>
  <c r="T221" i="3"/>
  <c r="V221" i="3"/>
  <c r="X221" i="3"/>
  <c r="Z221" i="3"/>
  <c r="AB221" i="3"/>
  <c r="AD221" i="3"/>
  <c r="AF221" i="3"/>
  <c r="AH221" i="3"/>
  <c r="AJ221" i="3"/>
  <c r="AL221" i="3"/>
  <c r="AN221" i="3"/>
  <c r="AP221" i="3"/>
  <c r="AR221" i="3"/>
  <c r="AT221" i="3"/>
  <c r="AV221" i="3"/>
  <c r="AX221" i="3"/>
  <c r="AZ221" i="3"/>
  <c r="BB221" i="3"/>
  <c r="BD221" i="3"/>
  <c r="BF221" i="3"/>
  <c r="BH221" i="3"/>
  <c r="N223" i="3"/>
  <c r="P223" i="3"/>
  <c r="R223" i="3"/>
  <c r="T223" i="3"/>
  <c r="V223" i="3"/>
  <c r="X223" i="3"/>
  <c r="Z223" i="3"/>
  <c r="AB223" i="3"/>
  <c r="AD223" i="3"/>
  <c r="AF223" i="3"/>
  <c r="AH223" i="3"/>
  <c r="AJ223" i="3"/>
  <c r="AL223" i="3"/>
  <c r="AN223" i="3"/>
  <c r="AP223" i="3"/>
  <c r="AR223" i="3"/>
  <c r="AT223" i="3"/>
  <c r="AV223" i="3"/>
  <c r="AX223" i="3"/>
  <c r="AZ223" i="3"/>
  <c r="BB223" i="3"/>
  <c r="BD223" i="3"/>
  <c r="BF223" i="3"/>
  <c r="BH223" i="3"/>
  <c r="M223" i="3"/>
  <c r="O223" i="3"/>
  <c r="Q223" i="3"/>
  <c r="S223" i="3"/>
  <c r="U223" i="3"/>
  <c r="W223" i="3"/>
  <c r="Y223" i="3"/>
  <c r="AA223" i="3"/>
  <c r="AC223" i="3"/>
  <c r="AE223" i="3"/>
  <c r="AG223" i="3"/>
  <c r="AI223" i="3"/>
  <c r="AK223" i="3"/>
  <c r="AM223" i="3"/>
  <c r="AO223" i="3"/>
  <c r="AQ223" i="3"/>
  <c r="AS223" i="3"/>
  <c r="AU223" i="3"/>
  <c r="AW223" i="3"/>
  <c r="AY223" i="3"/>
  <c r="BA223" i="3"/>
  <c r="BC223" i="3"/>
  <c r="BE223" i="3"/>
  <c r="BG223" i="3"/>
  <c r="BI223" i="3"/>
  <c r="M225" i="3"/>
  <c r="O225" i="3"/>
  <c r="Q225" i="3"/>
  <c r="S225" i="3"/>
  <c r="U225" i="3"/>
  <c r="W225" i="3"/>
  <c r="Y225" i="3"/>
  <c r="AA225" i="3"/>
  <c r="AC225" i="3"/>
  <c r="AE225" i="3"/>
  <c r="AG225" i="3"/>
  <c r="AI225" i="3"/>
  <c r="AK225" i="3"/>
  <c r="AM225" i="3"/>
  <c r="AO225" i="3"/>
  <c r="AQ225" i="3"/>
  <c r="AS225" i="3"/>
  <c r="AU225" i="3"/>
  <c r="AW225" i="3"/>
  <c r="AY225" i="3"/>
  <c r="BA225" i="3"/>
  <c r="BC225" i="3"/>
  <c r="BE225" i="3"/>
  <c r="BG225" i="3"/>
  <c r="BI225" i="3"/>
  <c r="N225" i="3"/>
  <c r="P225" i="3"/>
  <c r="R225" i="3"/>
  <c r="T225" i="3"/>
  <c r="V225" i="3"/>
  <c r="X225" i="3"/>
  <c r="Z225" i="3"/>
  <c r="AB225" i="3"/>
  <c r="AD225" i="3"/>
  <c r="AF225" i="3"/>
  <c r="AH225" i="3"/>
  <c r="AJ225" i="3"/>
  <c r="AL225" i="3"/>
  <c r="AN225" i="3"/>
  <c r="AP225" i="3"/>
  <c r="AR225" i="3"/>
  <c r="AT225" i="3"/>
  <c r="AV225" i="3"/>
  <c r="AX225" i="3"/>
  <c r="AZ225" i="3"/>
  <c r="BB225" i="3"/>
  <c r="BD225" i="3"/>
  <c r="BF225" i="3"/>
  <c r="BH225" i="3"/>
  <c r="N228" i="3"/>
  <c r="P228" i="3"/>
  <c r="R228" i="3"/>
  <c r="T228" i="3"/>
  <c r="V228" i="3"/>
  <c r="X228" i="3"/>
  <c r="Z228" i="3"/>
  <c r="AB228" i="3"/>
  <c r="AD228" i="3"/>
  <c r="AF228" i="3"/>
  <c r="AH228" i="3"/>
  <c r="AJ228" i="3"/>
  <c r="AL228" i="3"/>
  <c r="AN228" i="3"/>
  <c r="AP228" i="3"/>
  <c r="AR228" i="3"/>
  <c r="AT228" i="3"/>
  <c r="AV228" i="3"/>
  <c r="AX228" i="3"/>
  <c r="AZ228" i="3"/>
  <c r="BB228" i="3"/>
  <c r="BD228" i="3"/>
  <c r="BF228" i="3"/>
  <c r="BH228" i="3"/>
  <c r="M228" i="3"/>
  <c r="O228" i="3"/>
  <c r="Q228" i="3"/>
  <c r="S228" i="3"/>
  <c r="U228" i="3"/>
  <c r="W228" i="3"/>
  <c r="Y228" i="3"/>
  <c r="AA228" i="3"/>
  <c r="AC228" i="3"/>
  <c r="AE228" i="3"/>
  <c r="AG228" i="3"/>
  <c r="AI228" i="3"/>
  <c r="AK228" i="3"/>
  <c r="AM228" i="3"/>
  <c r="AO228" i="3"/>
  <c r="AQ228" i="3"/>
  <c r="AS228" i="3"/>
  <c r="AU228" i="3"/>
  <c r="AW228" i="3"/>
  <c r="AY228" i="3"/>
  <c r="BA228" i="3"/>
  <c r="BC228" i="3"/>
  <c r="BE228" i="3"/>
  <c r="BG228" i="3"/>
  <c r="BI228" i="3"/>
  <c r="M230" i="3"/>
  <c r="O230" i="3"/>
  <c r="Q230" i="3"/>
  <c r="S230" i="3"/>
  <c r="U230" i="3"/>
  <c r="W230" i="3"/>
  <c r="Y230" i="3"/>
  <c r="AA230" i="3"/>
  <c r="AC230" i="3"/>
  <c r="AE230" i="3"/>
  <c r="AG230" i="3"/>
  <c r="AI230" i="3"/>
  <c r="AK230" i="3"/>
  <c r="AM230" i="3"/>
  <c r="AO230" i="3"/>
  <c r="AQ230" i="3"/>
  <c r="AS230" i="3"/>
  <c r="AU230" i="3"/>
  <c r="AW230" i="3"/>
  <c r="AY230" i="3"/>
  <c r="BA230" i="3"/>
  <c r="BC230" i="3"/>
  <c r="BE230" i="3"/>
  <c r="BG230" i="3"/>
  <c r="BI230" i="3"/>
  <c r="N230" i="3"/>
  <c r="P230" i="3"/>
  <c r="R230" i="3"/>
  <c r="T230" i="3"/>
  <c r="V230" i="3"/>
  <c r="X230" i="3"/>
  <c r="Z230" i="3"/>
  <c r="AB230" i="3"/>
  <c r="AD230" i="3"/>
  <c r="AF230" i="3"/>
  <c r="AH230" i="3"/>
  <c r="AJ230" i="3"/>
  <c r="AL230" i="3"/>
  <c r="AN230" i="3"/>
  <c r="AP230" i="3"/>
  <c r="AR230" i="3"/>
  <c r="AT230" i="3"/>
  <c r="AV230" i="3"/>
  <c r="AX230" i="3"/>
  <c r="AZ230" i="3"/>
  <c r="BB230" i="3"/>
  <c r="BD230" i="3"/>
  <c r="BF230" i="3"/>
  <c r="BH230" i="3"/>
  <c r="M232" i="3"/>
  <c r="O232" i="3"/>
  <c r="Q232" i="3"/>
  <c r="S232" i="3"/>
  <c r="U232" i="3"/>
  <c r="W232" i="3"/>
  <c r="Y232" i="3"/>
  <c r="AA232" i="3"/>
  <c r="AC232" i="3"/>
  <c r="AE232" i="3"/>
  <c r="AG232" i="3"/>
  <c r="AI232" i="3"/>
  <c r="AK232" i="3"/>
  <c r="AM232" i="3"/>
  <c r="AO232" i="3"/>
  <c r="AQ232" i="3"/>
  <c r="AS232" i="3"/>
  <c r="AU232" i="3"/>
  <c r="AW232" i="3"/>
  <c r="AY232" i="3"/>
  <c r="BA232" i="3"/>
  <c r="BC232" i="3"/>
  <c r="BE232" i="3"/>
  <c r="BG232" i="3"/>
  <c r="BI232" i="3"/>
  <c r="N232" i="3"/>
  <c r="P232" i="3"/>
  <c r="R232" i="3"/>
  <c r="T232" i="3"/>
  <c r="V232" i="3"/>
  <c r="X232" i="3"/>
  <c r="Z232" i="3"/>
  <c r="AB232" i="3"/>
  <c r="AD232" i="3"/>
  <c r="AF232" i="3"/>
  <c r="AH232" i="3"/>
  <c r="AJ232" i="3"/>
  <c r="AL232" i="3"/>
  <c r="AN232" i="3"/>
  <c r="AP232" i="3"/>
  <c r="AR232" i="3"/>
  <c r="AT232" i="3"/>
  <c r="AV232" i="3"/>
  <c r="AX232" i="3"/>
  <c r="AZ232" i="3"/>
  <c r="BB232" i="3"/>
  <c r="BD232" i="3"/>
  <c r="BF232" i="3"/>
  <c r="BH232" i="3"/>
  <c r="N234" i="3"/>
  <c r="P234" i="3"/>
  <c r="R234" i="3"/>
  <c r="T234" i="3"/>
  <c r="V234" i="3"/>
  <c r="X234" i="3"/>
  <c r="Z234" i="3"/>
  <c r="AB234" i="3"/>
  <c r="AD234" i="3"/>
  <c r="AF234" i="3"/>
  <c r="AH234" i="3"/>
  <c r="AJ234" i="3"/>
  <c r="AL234" i="3"/>
  <c r="AN234" i="3"/>
  <c r="AP234" i="3"/>
  <c r="AR234" i="3"/>
  <c r="AT234" i="3"/>
  <c r="AV234" i="3"/>
  <c r="AX234" i="3"/>
  <c r="AZ234" i="3"/>
  <c r="BB234" i="3"/>
  <c r="BD234" i="3"/>
  <c r="BF234" i="3"/>
  <c r="BH234" i="3"/>
  <c r="M234" i="3"/>
  <c r="O234" i="3"/>
  <c r="Q234" i="3"/>
  <c r="S234" i="3"/>
  <c r="U234" i="3"/>
  <c r="W234" i="3"/>
  <c r="Y234" i="3"/>
  <c r="AA234" i="3"/>
  <c r="AC234" i="3"/>
  <c r="AE234" i="3"/>
  <c r="AG234" i="3"/>
  <c r="AI234" i="3"/>
  <c r="AK234" i="3"/>
  <c r="AM234" i="3"/>
  <c r="AO234" i="3"/>
  <c r="AQ234" i="3"/>
  <c r="AS234" i="3"/>
  <c r="AU234" i="3"/>
  <c r="AW234" i="3"/>
  <c r="AY234" i="3"/>
  <c r="BA234" i="3"/>
  <c r="BC234" i="3"/>
  <c r="BE234" i="3"/>
  <c r="BG234" i="3"/>
  <c r="BI234" i="3"/>
  <c r="M236" i="3"/>
  <c r="O236" i="3"/>
  <c r="Q236" i="3"/>
  <c r="S236" i="3"/>
  <c r="U236" i="3"/>
  <c r="W236" i="3"/>
  <c r="Y236" i="3"/>
  <c r="AA236" i="3"/>
  <c r="AC236" i="3"/>
  <c r="AE236" i="3"/>
  <c r="AG236" i="3"/>
  <c r="AI236" i="3"/>
  <c r="AK236" i="3"/>
  <c r="AM236" i="3"/>
  <c r="AO236" i="3"/>
  <c r="AQ236" i="3"/>
  <c r="AS236" i="3"/>
  <c r="AU236" i="3"/>
  <c r="AW236" i="3"/>
  <c r="AY236" i="3"/>
  <c r="BA236" i="3"/>
  <c r="BC236" i="3"/>
  <c r="BE236" i="3"/>
  <c r="BG236" i="3"/>
  <c r="BI236" i="3"/>
  <c r="N236" i="3"/>
  <c r="P236" i="3"/>
  <c r="R236" i="3"/>
  <c r="T236" i="3"/>
  <c r="V236" i="3"/>
  <c r="X236" i="3"/>
  <c r="Z236" i="3"/>
  <c r="AB236" i="3"/>
  <c r="AD236" i="3"/>
  <c r="AF236" i="3"/>
  <c r="AH236" i="3"/>
  <c r="AJ236" i="3"/>
  <c r="AL236" i="3"/>
  <c r="AN236" i="3"/>
  <c r="AP236" i="3"/>
  <c r="AR236" i="3"/>
  <c r="AT236" i="3"/>
  <c r="AV236" i="3"/>
  <c r="AX236" i="3"/>
  <c r="AZ236" i="3"/>
  <c r="BB236" i="3"/>
  <c r="BD236" i="3"/>
  <c r="BF236" i="3"/>
  <c r="BH236" i="3"/>
  <c r="M238" i="3"/>
  <c r="O238" i="3"/>
  <c r="Q238" i="3"/>
  <c r="S238" i="3"/>
  <c r="U238" i="3"/>
  <c r="W238" i="3"/>
  <c r="Y238" i="3"/>
  <c r="AA238" i="3"/>
  <c r="AC238" i="3"/>
  <c r="AE238" i="3"/>
  <c r="AG238" i="3"/>
  <c r="AI238" i="3"/>
  <c r="AK238" i="3"/>
  <c r="AM238" i="3"/>
  <c r="AO238" i="3"/>
  <c r="AQ238" i="3"/>
  <c r="AS238" i="3"/>
  <c r="AU238" i="3"/>
  <c r="AW238" i="3"/>
  <c r="AY238" i="3"/>
  <c r="BA238" i="3"/>
  <c r="BC238" i="3"/>
  <c r="BE238" i="3"/>
  <c r="BG238" i="3"/>
  <c r="BI238" i="3"/>
  <c r="N238" i="3"/>
  <c r="P238" i="3"/>
  <c r="R238" i="3"/>
  <c r="T238" i="3"/>
  <c r="V238" i="3"/>
  <c r="X238" i="3"/>
  <c r="Z238" i="3"/>
  <c r="AB238" i="3"/>
  <c r="AD238" i="3"/>
  <c r="AF238" i="3"/>
  <c r="AH238" i="3"/>
  <c r="AJ238" i="3"/>
  <c r="AL238" i="3"/>
  <c r="AN238" i="3"/>
  <c r="AP238" i="3"/>
  <c r="AR238" i="3"/>
  <c r="AT238" i="3"/>
  <c r="AV238" i="3"/>
  <c r="AX238" i="3"/>
  <c r="AZ238" i="3"/>
  <c r="BB238" i="3"/>
  <c r="BD238" i="3"/>
  <c r="BF238" i="3"/>
  <c r="BH238" i="3"/>
  <c r="N240" i="3"/>
  <c r="P240" i="3"/>
  <c r="R240" i="3"/>
  <c r="T240" i="3"/>
  <c r="V240" i="3"/>
  <c r="X240" i="3"/>
  <c r="Z240" i="3"/>
  <c r="AB240" i="3"/>
  <c r="AD240" i="3"/>
  <c r="AF240" i="3"/>
  <c r="AH240" i="3"/>
  <c r="AJ240" i="3"/>
  <c r="AL240" i="3"/>
  <c r="AN240" i="3"/>
  <c r="AP240" i="3"/>
  <c r="AR240" i="3"/>
  <c r="AT240" i="3"/>
  <c r="AV240" i="3"/>
  <c r="AX240" i="3"/>
  <c r="AZ240" i="3"/>
  <c r="BB240" i="3"/>
  <c r="BD240" i="3"/>
  <c r="BF240" i="3"/>
  <c r="BH240" i="3"/>
  <c r="M240" i="3"/>
  <c r="O240" i="3"/>
  <c r="Q240" i="3"/>
  <c r="S240" i="3"/>
  <c r="U240" i="3"/>
  <c r="W240" i="3"/>
  <c r="Y240" i="3"/>
  <c r="AA240" i="3"/>
  <c r="AC240" i="3"/>
  <c r="AE240" i="3"/>
  <c r="AG240" i="3"/>
  <c r="AI240" i="3"/>
  <c r="AK240" i="3"/>
  <c r="AM240" i="3"/>
  <c r="AO240" i="3"/>
  <c r="AQ240" i="3"/>
  <c r="AS240" i="3"/>
  <c r="AU240" i="3"/>
  <c r="AW240" i="3"/>
  <c r="AY240" i="3"/>
  <c r="BA240" i="3"/>
  <c r="BC240" i="3"/>
  <c r="BE240" i="3"/>
  <c r="BG240" i="3"/>
  <c r="BI240" i="3"/>
  <c r="N242" i="3"/>
  <c r="P242" i="3"/>
  <c r="R242" i="3"/>
  <c r="T242" i="3"/>
  <c r="V242" i="3"/>
  <c r="X242" i="3"/>
  <c r="Z242" i="3"/>
  <c r="AB242" i="3"/>
  <c r="AD242" i="3"/>
  <c r="AF242" i="3"/>
  <c r="AH242" i="3"/>
  <c r="AJ242" i="3"/>
  <c r="AL242" i="3"/>
  <c r="AN242" i="3"/>
  <c r="AP242" i="3"/>
  <c r="AR242" i="3"/>
  <c r="AT242" i="3"/>
  <c r="AV242" i="3"/>
  <c r="AX242" i="3"/>
  <c r="AZ242" i="3"/>
  <c r="BB242" i="3"/>
  <c r="BD242" i="3"/>
  <c r="BF242" i="3"/>
  <c r="BH242" i="3"/>
  <c r="M242" i="3"/>
  <c r="O242" i="3"/>
  <c r="Q242" i="3"/>
  <c r="S242" i="3"/>
  <c r="U242" i="3"/>
  <c r="W242" i="3"/>
  <c r="Y242" i="3"/>
  <c r="AA242" i="3"/>
  <c r="AC242" i="3"/>
  <c r="AE242" i="3"/>
  <c r="AG242" i="3"/>
  <c r="AI242" i="3"/>
  <c r="AK242" i="3"/>
  <c r="AM242" i="3"/>
  <c r="AO242" i="3"/>
  <c r="AQ242" i="3"/>
  <c r="AS242" i="3"/>
  <c r="AU242" i="3"/>
  <c r="AW242" i="3"/>
  <c r="AY242" i="3"/>
  <c r="BA242" i="3"/>
  <c r="BC242" i="3"/>
  <c r="BE242" i="3"/>
  <c r="BG242" i="3"/>
  <c r="BI242" i="3"/>
  <c r="M244" i="3"/>
  <c r="O244" i="3"/>
  <c r="Q244" i="3"/>
  <c r="S244" i="3"/>
  <c r="U244" i="3"/>
  <c r="W244" i="3"/>
  <c r="Y244" i="3"/>
  <c r="AA244" i="3"/>
  <c r="AC244" i="3"/>
  <c r="AE244" i="3"/>
  <c r="AG244" i="3"/>
  <c r="AI244" i="3"/>
  <c r="AK244" i="3"/>
  <c r="AM244" i="3"/>
  <c r="AO244" i="3"/>
  <c r="AQ244" i="3"/>
  <c r="AS244" i="3"/>
  <c r="AU244" i="3"/>
  <c r="AW244" i="3"/>
  <c r="AY244" i="3"/>
  <c r="BA244" i="3"/>
  <c r="BC244" i="3"/>
  <c r="BE244" i="3"/>
  <c r="BG244" i="3"/>
  <c r="BI244" i="3"/>
  <c r="N244" i="3"/>
  <c r="P244" i="3"/>
  <c r="R244" i="3"/>
  <c r="T244" i="3"/>
  <c r="V244" i="3"/>
  <c r="X244" i="3"/>
  <c r="Z244" i="3"/>
  <c r="AB244" i="3"/>
  <c r="AD244" i="3"/>
  <c r="AF244" i="3"/>
  <c r="AH244" i="3"/>
  <c r="AJ244" i="3"/>
  <c r="AL244" i="3"/>
  <c r="AN244" i="3"/>
  <c r="AP244" i="3"/>
  <c r="AR244" i="3"/>
  <c r="AT244" i="3"/>
  <c r="AV244" i="3"/>
  <c r="AX244" i="3"/>
  <c r="AZ244" i="3"/>
  <c r="BB244" i="3"/>
  <c r="BD244" i="3"/>
  <c r="BF244" i="3"/>
  <c r="BH244" i="3"/>
  <c r="N249" i="3"/>
  <c r="P249" i="3"/>
  <c r="R249" i="3"/>
  <c r="T249" i="3"/>
  <c r="V249" i="3"/>
  <c r="X249" i="3"/>
  <c r="Z249" i="3"/>
  <c r="AB249" i="3"/>
  <c r="AD249" i="3"/>
  <c r="AF249" i="3"/>
  <c r="AH249" i="3"/>
  <c r="AJ249" i="3"/>
  <c r="AL249" i="3"/>
  <c r="AN249" i="3"/>
  <c r="AP249" i="3"/>
  <c r="AR249" i="3"/>
  <c r="AT249" i="3"/>
  <c r="AV249" i="3"/>
  <c r="AX249" i="3"/>
  <c r="AZ249" i="3"/>
  <c r="BB249" i="3"/>
  <c r="BD249" i="3"/>
  <c r="BF249" i="3"/>
  <c r="BH249" i="3"/>
  <c r="M249" i="3"/>
  <c r="O249" i="3"/>
  <c r="Q249" i="3"/>
  <c r="S249" i="3"/>
  <c r="U249" i="3"/>
  <c r="W249" i="3"/>
  <c r="Y249" i="3"/>
  <c r="AA249" i="3"/>
  <c r="AC249" i="3"/>
  <c r="AE249" i="3"/>
  <c r="AG249" i="3"/>
  <c r="AI249" i="3"/>
  <c r="AK249" i="3"/>
  <c r="AM249" i="3"/>
  <c r="AO249" i="3"/>
  <c r="AQ249" i="3"/>
  <c r="AS249" i="3"/>
  <c r="AU249" i="3"/>
  <c r="AW249" i="3"/>
  <c r="AY249" i="3"/>
  <c r="BA249" i="3"/>
  <c r="BC249" i="3"/>
  <c r="BE249" i="3"/>
  <c r="BG249" i="3"/>
  <c r="BI249" i="3"/>
  <c r="N256" i="3"/>
  <c r="P256" i="3"/>
  <c r="R256" i="3"/>
  <c r="T256" i="3"/>
  <c r="V256" i="3"/>
  <c r="X256" i="3"/>
  <c r="Z256" i="3"/>
  <c r="AB256" i="3"/>
  <c r="AD256" i="3"/>
  <c r="AF256" i="3"/>
  <c r="AH256" i="3"/>
  <c r="AJ256" i="3"/>
  <c r="AL256" i="3"/>
  <c r="AN256" i="3"/>
  <c r="AP256" i="3"/>
  <c r="AR256" i="3"/>
  <c r="AT256" i="3"/>
  <c r="AV256" i="3"/>
  <c r="AX256" i="3"/>
  <c r="AZ256" i="3"/>
  <c r="BB256" i="3"/>
  <c r="BD256" i="3"/>
  <c r="BF256" i="3"/>
  <c r="BH256" i="3"/>
  <c r="M256" i="3"/>
  <c r="O256" i="3"/>
  <c r="Q256" i="3"/>
  <c r="S256" i="3"/>
  <c r="U256" i="3"/>
  <c r="W256" i="3"/>
  <c r="Y256" i="3"/>
  <c r="AA256" i="3"/>
  <c r="AC256" i="3"/>
  <c r="AE256" i="3"/>
  <c r="AG256" i="3"/>
  <c r="AI256" i="3"/>
  <c r="AK256" i="3"/>
  <c r="AM256" i="3"/>
  <c r="AO256" i="3"/>
  <c r="AQ256" i="3"/>
  <c r="AS256" i="3"/>
  <c r="AU256" i="3"/>
  <c r="AW256" i="3"/>
  <c r="AY256" i="3"/>
  <c r="BA256" i="3"/>
  <c r="BC256" i="3"/>
  <c r="BE256" i="3"/>
  <c r="BG256" i="3"/>
  <c r="BI256" i="3"/>
  <c r="M265" i="3"/>
  <c r="O265" i="3"/>
  <c r="Q265" i="3"/>
  <c r="S265" i="3"/>
  <c r="U265" i="3"/>
  <c r="W265" i="3"/>
  <c r="Y265" i="3"/>
  <c r="AA265" i="3"/>
  <c r="AC265" i="3"/>
  <c r="AE265" i="3"/>
  <c r="AG265" i="3"/>
  <c r="AI265" i="3"/>
  <c r="AK265" i="3"/>
  <c r="AM265" i="3"/>
  <c r="AO265" i="3"/>
  <c r="AQ265" i="3"/>
  <c r="AS265" i="3"/>
  <c r="AU265" i="3"/>
  <c r="AW265" i="3"/>
  <c r="AY265" i="3"/>
  <c r="BA265" i="3"/>
  <c r="BC265" i="3"/>
  <c r="BE265" i="3"/>
  <c r="BG265" i="3"/>
  <c r="BI265" i="3"/>
  <c r="N265" i="3"/>
  <c r="P265" i="3"/>
  <c r="R265" i="3"/>
  <c r="T265" i="3"/>
  <c r="V265" i="3"/>
  <c r="X265" i="3"/>
  <c r="Z265" i="3"/>
  <c r="AB265" i="3"/>
  <c r="AD265" i="3"/>
  <c r="AF265" i="3"/>
  <c r="AH265" i="3"/>
  <c r="AJ265" i="3"/>
  <c r="AL265" i="3"/>
  <c r="AN265" i="3"/>
  <c r="AP265" i="3"/>
  <c r="AR265" i="3"/>
  <c r="AT265" i="3"/>
  <c r="AV265" i="3"/>
  <c r="AX265" i="3"/>
  <c r="AZ265" i="3"/>
  <c r="BB265" i="3"/>
  <c r="BD265" i="3"/>
  <c r="BF265" i="3"/>
  <c r="BH265" i="3"/>
  <c r="N273" i="3"/>
  <c r="P273" i="3"/>
  <c r="R273" i="3"/>
  <c r="T273" i="3"/>
  <c r="V273" i="3"/>
  <c r="X273" i="3"/>
  <c r="Z273" i="3"/>
  <c r="AB273" i="3"/>
  <c r="AD273" i="3"/>
  <c r="AF273" i="3"/>
  <c r="AH273" i="3"/>
  <c r="AJ273" i="3"/>
  <c r="AL273" i="3"/>
  <c r="AN273" i="3"/>
  <c r="AP273" i="3"/>
  <c r="AR273" i="3"/>
  <c r="AT273" i="3"/>
  <c r="AV273" i="3"/>
  <c r="AX273" i="3"/>
  <c r="AZ273" i="3"/>
  <c r="BB273" i="3"/>
  <c r="BD273" i="3"/>
  <c r="BF273" i="3"/>
  <c r="BH273" i="3"/>
  <c r="M273" i="3"/>
  <c r="O273" i="3"/>
  <c r="Q273" i="3"/>
  <c r="S273" i="3"/>
  <c r="U273" i="3"/>
  <c r="W273" i="3"/>
  <c r="Y273" i="3"/>
  <c r="AA273" i="3"/>
  <c r="AC273" i="3"/>
  <c r="AE273" i="3"/>
  <c r="AG273" i="3"/>
  <c r="AI273" i="3"/>
  <c r="AK273" i="3"/>
  <c r="AM273" i="3"/>
  <c r="AO273" i="3"/>
  <c r="AQ273" i="3"/>
  <c r="AS273" i="3"/>
  <c r="AU273" i="3"/>
  <c r="AW273" i="3"/>
  <c r="AY273" i="3"/>
  <c r="BA273" i="3"/>
  <c r="BC273" i="3"/>
  <c r="BE273" i="3"/>
  <c r="BG273" i="3"/>
  <c r="BI273" i="3"/>
  <c r="M280" i="3"/>
  <c r="O280" i="3"/>
  <c r="Q280" i="3"/>
  <c r="S280" i="3"/>
  <c r="U280" i="3"/>
  <c r="W280" i="3"/>
  <c r="Y280" i="3"/>
  <c r="AA280" i="3"/>
  <c r="AC280" i="3"/>
  <c r="AE280" i="3"/>
  <c r="AG280" i="3"/>
  <c r="AI280" i="3"/>
  <c r="AK280" i="3"/>
  <c r="AM280" i="3"/>
  <c r="AO280" i="3"/>
  <c r="AQ280" i="3"/>
  <c r="AS280" i="3"/>
  <c r="AU280" i="3"/>
  <c r="AW280" i="3"/>
  <c r="AY280" i="3"/>
  <c r="BA280" i="3"/>
  <c r="BC280" i="3"/>
  <c r="BE280" i="3"/>
  <c r="BG280" i="3"/>
  <c r="BI280" i="3"/>
  <c r="N280" i="3"/>
  <c r="P280" i="3"/>
  <c r="R280" i="3"/>
  <c r="T280" i="3"/>
  <c r="V280" i="3"/>
  <c r="X280" i="3"/>
  <c r="Z280" i="3"/>
  <c r="AB280" i="3"/>
  <c r="AD280" i="3"/>
  <c r="AF280" i="3"/>
  <c r="AH280" i="3"/>
  <c r="AJ280" i="3"/>
  <c r="AL280" i="3"/>
  <c r="AN280" i="3"/>
  <c r="AP280" i="3"/>
  <c r="AR280" i="3"/>
  <c r="AT280" i="3"/>
  <c r="AV280" i="3"/>
  <c r="AX280" i="3"/>
  <c r="AZ280" i="3"/>
  <c r="BB280" i="3"/>
  <c r="BD280" i="3"/>
  <c r="BF280" i="3"/>
  <c r="BH280" i="3"/>
  <c r="N287" i="3"/>
  <c r="P287" i="3"/>
  <c r="R287" i="3"/>
  <c r="T287" i="3"/>
  <c r="V287" i="3"/>
  <c r="X287" i="3"/>
  <c r="Z287" i="3"/>
  <c r="AB287" i="3"/>
  <c r="AD287" i="3"/>
  <c r="AF287" i="3"/>
  <c r="AH287" i="3"/>
  <c r="AJ287" i="3"/>
  <c r="AL287" i="3"/>
  <c r="AN287" i="3"/>
  <c r="AP287" i="3"/>
  <c r="AR287" i="3"/>
  <c r="AT287" i="3"/>
  <c r="AV287" i="3"/>
  <c r="AX287" i="3"/>
  <c r="AZ287" i="3"/>
  <c r="BB287" i="3"/>
  <c r="BD287" i="3"/>
  <c r="BF287" i="3"/>
  <c r="BH287" i="3"/>
  <c r="M287" i="3"/>
  <c r="O287" i="3"/>
  <c r="Q287" i="3"/>
  <c r="S287" i="3"/>
  <c r="U287" i="3"/>
  <c r="W287" i="3"/>
  <c r="Y287" i="3"/>
  <c r="AA287" i="3"/>
  <c r="AC287" i="3"/>
  <c r="AE287" i="3"/>
  <c r="AG287" i="3"/>
  <c r="AI287" i="3"/>
  <c r="AK287" i="3"/>
  <c r="AM287" i="3"/>
  <c r="AO287" i="3"/>
  <c r="AQ287" i="3"/>
  <c r="AS287" i="3"/>
  <c r="AU287" i="3"/>
  <c r="AW287" i="3"/>
  <c r="AY287" i="3"/>
  <c r="BA287" i="3"/>
  <c r="BC287" i="3"/>
  <c r="BE287" i="3"/>
  <c r="BG287" i="3"/>
  <c r="BI287" i="3"/>
  <c r="BN114" i="3"/>
  <c r="BJ114" i="3"/>
  <c r="BL119" i="3"/>
  <c r="BN122" i="3"/>
  <c r="BJ122" i="3"/>
  <c r="BL135" i="3"/>
  <c r="BM138" i="3"/>
  <c r="BN146" i="3"/>
  <c r="BJ146" i="3"/>
  <c r="BN154" i="3"/>
  <c r="BJ154" i="3"/>
  <c r="BF163" i="3"/>
  <c r="BB163" i="3"/>
  <c r="AX163" i="3"/>
  <c r="AT163" i="3"/>
  <c r="AP163" i="3"/>
  <c r="AL163" i="3"/>
  <c r="AH163" i="3"/>
  <c r="AD163" i="3"/>
  <c r="Z163" i="3"/>
  <c r="V163" i="3"/>
  <c r="R163" i="3"/>
  <c r="N163" i="3"/>
  <c r="BG163" i="3"/>
  <c r="BC163" i="3"/>
  <c r="AY163" i="3"/>
  <c r="AU163" i="3"/>
  <c r="AQ163" i="3"/>
  <c r="AM163" i="3"/>
  <c r="AI163" i="3"/>
  <c r="AE163" i="3"/>
  <c r="AA163" i="3"/>
  <c r="W163" i="3"/>
  <c r="S163" i="3"/>
  <c r="O163" i="3"/>
  <c r="BH167" i="3"/>
  <c r="BD167" i="3"/>
  <c r="AZ167" i="3"/>
  <c r="AV167" i="3"/>
  <c r="AR167" i="3"/>
  <c r="AN167" i="3"/>
  <c r="AJ167" i="3"/>
  <c r="AF167" i="3"/>
  <c r="AB167" i="3"/>
  <c r="X167" i="3"/>
  <c r="T167" i="3"/>
  <c r="P167" i="3"/>
  <c r="BI167" i="3"/>
  <c r="BE167" i="3"/>
  <c r="BA167" i="3"/>
  <c r="AW167" i="3"/>
  <c r="AS167" i="3"/>
  <c r="AO167" i="3"/>
  <c r="AK167" i="3"/>
  <c r="AG167" i="3"/>
  <c r="AC167" i="3"/>
  <c r="Y167" i="3"/>
  <c r="U167" i="3"/>
  <c r="Q167" i="3"/>
  <c r="M167" i="3"/>
  <c r="BF171" i="3"/>
  <c r="BB171" i="3"/>
  <c r="AX171" i="3"/>
  <c r="AT171" i="3"/>
  <c r="AP171" i="3"/>
  <c r="AL171" i="3"/>
  <c r="AH171" i="3"/>
  <c r="AD171" i="3"/>
  <c r="Z171" i="3"/>
  <c r="V171" i="3"/>
  <c r="R171" i="3"/>
  <c r="N171" i="3"/>
  <c r="BG171" i="3"/>
  <c r="BC171" i="3"/>
  <c r="AY171" i="3"/>
  <c r="AU171" i="3"/>
  <c r="AQ171" i="3"/>
  <c r="AM171" i="3"/>
  <c r="AI171" i="3"/>
  <c r="AE171" i="3"/>
  <c r="AA171" i="3"/>
  <c r="W171" i="3"/>
  <c r="S171" i="3"/>
  <c r="O171" i="3"/>
  <c r="BH179" i="3"/>
  <c r="BD179" i="3"/>
  <c r="AZ179" i="3"/>
  <c r="AV179" i="3"/>
  <c r="AR179" i="3"/>
  <c r="AN179" i="3"/>
  <c r="AJ179" i="3"/>
  <c r="AF179" i="3"/>
  <c r="AB179" i="3"/>
  <c r="X179" i="3"/>
  <c r="T179" i="3"/>
  <c r="P179" i="3"/>
  <c r="BI179" i="3"/>
  <c r="BE179" i="3"/>
  <c r="BA179" i="3"/>
  <c r="AW179" i="3"/>
  <c r="AS179" i="3"/>
  <c r="AO179" i="3"/>
  <c r="AK179" i="3"/>
  <c r="AG179" i="3"/>
  <c r="AC179" i="3"/>
  <c r="Y179" i="3"/>
  <c r="U179" i="3"/>
  <c r="Q179" i="3"/>
  <c r="M179" i="3"/>
  <c r="BM250" i="3"/>
  <c r="BK255" i="3"/>
  <c r="BL259" i="3"/>
  <c r="BM259" i="3"/>
  <c r="BJ259" i="3"/>
  <c r="BN260" i="3"/>
  <c r="BJ260" i="3"/>
  <c r="BL260" i="3"/>
  <c r="BM260" i="3"/>
  <c r="BN268" i="3"/>
  <c r="BJ268" i="3"/>
  <c r="BL268" i="3"/>
  <c r="BM268" i="3"/>
  <c r="BM272" i="3"/>
  <c r="BN274" i="3"/>
  <c r="BJ274" i="3"/>
  <c r="BL274" i="3"/>
  <c r="BM274" i="3"/>
  <c r="BM276" i="3"/>
  <c r="N294" i="3"/>
  <c r="R294" i="3"/>
  <c r="V294" i="3"/>
  <c r="Z294" i="3"/>
  <c r="AD294" i="3"/>
  <c r="AH294" i="3"/>
  <c r="AL294" i="3"/>
  <c r="AP294" i="3"/>
  <c r="AT294" i="3"/>
  <c r="AX294" i="3"/>
  <c r="BB294" i="3"/>
  <c r="BF294" i="3"/>
  <c r="M295" i="3"/>
  <c r="Q295" i="3"/>
  <c r="U295" i="3"/>
  <c r="Y295" i="3"/>
  <c r="AC295" i="3"/>
  <c r="AG295" i="3"/>
  <c r="AK295" i="3"/>
  <c r="AO295" i="3"/>
  <c r="AS295" i="3"/>
  <c r="AW295" i="3"/>
  <c r="BA295" i="3"/>
  <c r="BE295" i="3"/>
  <c r="BI295" i="3"/>
  <c r="P296" i="3"/>
  <c r="T296" i="3"/>
  <c r="X296" i="3"/>
  <c r="AB296" i="3"/>
  <c r="AF296" i="3"/>
  <c r="AJ296" i="3"/>
  <c r="AN296" i="3"/>
  <c r="AR296" i="3"/>
  <c r="AV296" i="3"/>
  <c r="AZ296" i="3"/>
  <c r="BD296" i="3"/>
  <c r="BH296" i="3"/>
  <c r="BJ134" i="3"/>
  <c r="BL137" i="3"/>
  <c r="BJ150" i="3"/>
  <c r="BL153" i="3"/>
  <c r="BF175" i="3"/>
  <c r="BB175" i="3"/>
  <c r="AX175" i="3"/>
  <c r="AT175" i="3"/>
  <c r="AP175" i="3"/>
  <c r="AL175" i="3"/>
  <c r="AH175" i="3"/>
  <c r="AD175" i="3"/>
  <c r="Z175" i="3"/>
  <c r="V175" i="3"/>
  <c r="R175" i="3"/>
  <c r="N175" i="3"/>
  <c r="BG175" i="3"/>
  <c r="BC175" i="3"/>
  <c r="AY175" i="3"/>
  <c r="AU175" i="3"/>
  <c r="AQ175" i="3"/>
  <c r="AM175" i="3"/>
  <c r="AI175" i="3"/>
  <c r="AE175" i="3"/>
  <c r="AA175" i="3"/>
  <c r="W175" i="3"/>
  <c r="S175" i="3"/>
  <c r="O175" i="3"/>
  <c r="BH183" i="3"/>
  <c r="BD183" i="3"/>
  <c r="AZ183" i="3"/>
  <c r="AV183" i="3"/>
  <c r="AR183" i="3"/>
  <c r="AN183" i="3"/>
  <c r="AJ183" i="3"/>
  <c r="AF183" i="3"/>
  <c r="AB183" i="3"/>
  <c r="X183" i="3"/>
  <c r="T183" i="3"/>
  <c r="P183" i="3"/>
  <c r="BI183" i="3"/>
  <c r="BE183" i="3"/>
  <c r="BA183" i="3"/>
  <c r="AW183" i="3"/>
  <c r="AS183" i="3"/>
  <c r="AO183" i="3"/>
  <c r="AK183" i="3"/>
  <c r="AG183" i="3"/>
  <c r="AC183" i="3"/>
  <c r="Y183" i="3"/>
  <c r="U183" i="3"/>
  <c r="Q183" i="3"/>
  <c r="M183" i="3"/>
  <c r="BK253" i="3"/>
  <c r="BF116" i="3"/>
  <c r="BB116" i="3"/>
  <c r="AX116" i="3"/>
  <c r="AT116" i="3"/>
  <c r="AP116" i="3"/>
  <c r="AL116" i="3"/>
  <c r="AH116" i="3"/>
  <c r="AD116" i="3"/>
  <c r="Z116" i="3"/>
  <c r="V116" i="3"/>
  <c r="R116" i="3"/>
  <c r="N116" i="3"/>
  <c r="BG116" i="3"/>
  <c r="BC116" i="3"/>
  <c r="AY116" i="3"/>
  <c r="AU116" i="3"/>
  <c r="AQ116" i="3"/>
  <c r="AM116" i="3"/>
  <c r="AI116" i="3"/>
  <c r="AE116" i="3"/>
  <c r="AA116" i="3"/>
  <c r="W116" i="3"/>
  <c r="S116" i="3"/>
  <c r="O116" i="3"/>
  <c r="BH124" i="3"/>
  <c r="BD124" i="3"/>
  <c r="AZ124" i="3"/>
  <c r="AV124" i="3"/>
  <c r="AR124" i="3"/>
  <c r="AN124" i="3"/>
  <c r="AJ124" i="3"/>
  <c r="AF124" i="3"/>
  <c r="AB124" i="3"/>
  <c r="X124" i="3"/>
  <c r="T124" i="3"/>
  <c r="P124" i="3"/>
  <c r="BI124" i="3"/>
  <c r="BE124" i="3"/>
  <c r="BA124" i="3"/>
  <c r="AW124" i="3"/>
  <c r="AS124" i="3"/>
  <c r="AO124" i="3"/>
  <c r="AK124" i="3"/>
  <c r="AG124" i="3"/>
  <c r="AC124" i="3"/>
  <c r="Y124" i="3"/>
  <c r="U124" i="3"/>
  <c r="Q124" i="3"/>
  <c r="M124" i="3"/>
  <c r="BL131" i="3"/>
  <c r="BH136" i="3"/>
  <c r="BD136" i="3"/>
  <c r="AZ136" i="3"/>
  <c r="AV136" i="3"/>
  <c r="AR136" i="3"/>
  <c r="AN136" i="3"/>
  <c r="AJ136" i="3"/>
  <c r="AF136" i="3"/>
  <c r="AB136" i="3"/>
  <c r="X136" i="3"/>
  <c r="T136" i="3"/>
  <c r="P136" i="3"/>
  <c r="BI136" i="3"/>
  <c r="BE136" i="3"/>
  <c r="BA136" i="3"/>
  <c r="AW136" i="3"/>
  <c r="AS136" i="3"/>
  <c r="AO136" i="3"/>
  <c r="AK136" i="3"/>
  <c r="AG136" i="3"/>
  <c r="AC136" i="3"/>
  <c r="Y136" i="3"/>
  <c r="U136" i="3"/>
  <c r="Q136" i="3"/>
  <c r="M136" i="3"/>
  <c r="BF140" i="3"/>
  <c r="BB140" i="3"/>
  <c r="AX140" i="3"/>
  <c r="AT140" i="3"/>
  <c r="AP140" i="3"/>
  <c r="AL140" i="3"/>
  <c r="AH140" i="3"/>
  <c r="AD140" i="3"/>
  <c r="Z140" i="3"/>
  <c r="V140" i="3"/>
  <c r="R140" i="3"/>
  <c r="N140" i="3"/>
  <c r="BG140" i="3"/>
  <c r="BC140" i="3"/>
  <c r="AY140" i="3"/>
  <c r="AU140" i="3"/>
  <c r="AQ140" i="3"/>
  <c r="AM140" i="3"/>
  <c r="AI140" i="3"/>
  <c r="AE140" i="3"/>
  <c r="AA140" i="3"/>
  <c r="W140" i="3"/>
  <c r="S140" i="3"/>
  <c r="O140" i="3"/>
  <c r="BG144" i="3"/>
  <c r="AY144" i="3"/>
  <c r="AQ144" i="3"/>
  <c r="AI144" i="3"/>
  <c r="AA144" i="3"/>
  <c r="S144" i="3"/>
  <c r="BI144" i="3"/>
  <c r="BA144" i="3"/>
  <c r="AS144" i="3"/>
  <c r="AK144" i="3"/>
  <c r="AC144" i="3"/>
  <c r="U144" i="3"/>
  <c r="M144" i="3"/>
  <c r="BF144" i="3"/>
  <c r="BB144" i="3"/>
  <c r="AX144" i="3"/>
  <c r="AT144" i="3"/>
  <c r="AP144" i="3"/>
  <c r="AL144" i="3"/>
  <c r="AH144" i="3"/>
  <c r="AD144" i="3"/>
  <c r="Z144" i="3"/>
  <c r="V144" i="3"/>
  <c r="R144" i="3"/>
  <c r="N144" i="3"/>
  <c r="BG148" i="3"/>
  <c r="BC148" i="3"/>
  <c r="AY148" i="3"/>
  <c r="AU148" i="3"/>
  <c r="AQ148" i="3"/>
  <c r="AM148" i="3"/>
  <c r="AI148" i="3"/>
  <c r="AE148" i="3"/>
  <c r="AA148" i="3"/>
  <c r="W148" i="3"/>
  <c r="S148" i="3"/>
  <c r="O148" i="3"/>
  <c r="BH148" i="3"/>
  <c r="BD148" i="3"/>
  <c r="AZ148" i="3"/>
  <c r="AV148" i="3"/>
  <c r="AR148" i="3"/>
  <c r="AN148" i="3"/>
  <c r="AJ148" i="3"/>
  <c r="AF148" i="3"/>
  <c r="AB148" i="3"/>
  <c r="X148" i="3"/>
  <c r="T148" i="3"/>
  <c r="P148" i="3"/>
  <c r="BG160" i="3"/>
  <c r="BC160" i="3"/>
  <c r="AY160" i="3"/>
  <c r="AU160" i="3"/>
  <c r="AQ160" i="3"/>
  <c r="AM160" i="3"/>
  <c r="AI160" i="3"/>
  <c r="AE160" i="3"/>
  <c r="AA160" i="3"/>
  <c r="W160" i="3"/>
  <c r="S160" i="3"/>
  <c r="O160" i="3"/>
  <c r="BH160" i="3"/>
  <c r="BD160" i="3"/>
  <c r="AZ160" i="3"/>
  <c r="AV160" i="3"/>
  <c r="AR160" i="3"/>
  <c r="AN160" i="3"/>
  <c r="AJ160" i="3"/>
  <c r="AF160" i="3"/>
  <c r="AB160" i="3"/>
  <c r="X160" i="3"/>
  <c r="T160" i="3"/>
  <c r="P160" i="3"/>
  <c r="BM165" i="3"/>
  <c r="BM173" i="3"/>
  <c r="BM181" i="3"/>
  <c r="BH120" i="3"/>
  <c r="BD120" i="3"/>
  <c r="AZ120" i="3"/>
  <c r="AV120" i="3"/>
  <c r="AR120" i="3"/>
  <c r="AN120" i="3"/>
  <c r="AJ120" i="3"/>
  <c r="AF120" i="3"/>
  <c r="AB120" i="3"/>
  <c r="X120" i="3"/>
  <c r="T120" i="3"/>
  <c r="P120" i="3"/>
  <c r="BI120" i="3"/>
  <c r="BE120" i="3"/>
  <c r="BA120" i="3"/>
  <c r="AW120" i="3"/>
  <c r="AS120" i="3"/>
  <c r="AO120" i="3"/>
  <c r="AK120" i="3"/>
  <c r="AG120" i="3"/>
  <c r="AC120" i="3"/>
  <c r="Y120" i="3"/>
  <c r="U120" i="3"/>
  <c r="Q120" i="3"/>
  <c r="M120" i="3"/>
  <c r="BG128" i="3"/>
  <c r="BC128" i="3"/>
  <c r="AY128" i="3"/>
  <c r="AU128" i="3"/>
  <c r="AQ128" i="3"/>
  <c r="AM128" i="3"/>
  <c r="AI128" i="3"/>
  <c r="AE128" i="3"/>
  <c r="AA128" i="3"/>
  <c r="W128" i="3"/>
  <c r="S128" i="3"/>
  <c r="O128" i="3"/>
  <c r="BH128" i="3"/>
  <c r="BD128" i="3"/>
  <c r="AZ128" i="3"/>
  <c r="AV128" i="3"/>
  <c r="AR128" i="3"/>
  <c r="AN128" i="3"/>
  <c r="AJ128" i="3"/>
  <c r="AF128" i="3"/>
  <c r="AB128" i="3"/>
  <c r="X128" i="3"/>
  <c r="T128" i="3"/>
  <c r="P128" i="3"/>
  <c r="BI132" i="3"/>
  <c r="BE132" i="3"/>
  <c r="BA132" i="3"/>
  <c r="AW132" i="3"/>
  <c r="AS132" i="3"/>
  <c r="AO132" i="3"/>
  <c r="BF132" i="3"/>
  <c r="BB132" i="3"/>
  <c r="AX132" i="3"/>
  <c r="AT132" i="3"/>
  <c r="AP132" i="3"/>
  <c r="AM132" i="3"/>
  <c r="AI132" i="3"/>
  <c r="AE132" i="3"/>
  <c r="AA132" i="3"/>
  <c r="W132" i="3"/>
  <c r="S132" i="3"/>
  <c r="O132" i="3"/>
  <c r="AL132" i="3"/>
  <c r="AH132" i="3"/>
  <c r="AD132" i="3"/>
  <c r="Z132" i="3"/>
  <c r="V132" i="3"/>
  <c r="R132" i="3"/>
  <c r="N132" i="3"/>
  <c r="BL139" i="3"/>
  <c r="BL143" i="3"/>
  <c r="BL147" i="3"/>
  <c r="BH152" i="3"/>
  <c r="BD152" i="3"/>
  <c r="AZ152" i="3"/>
  <c r="AV152" i="3"/>
  <c r="AR152" i="3"/>
  <c r="AN152" i="3"/>
  <c r="AJ152" i="3"/>
  <c r="AF152" i="3"/>
  <c r="AB152" i="3"/>
  <c r="X152" i="3"/>
  <c r="T152" i="3"/>
  <c r="P152" i="3"/>
  <c r="BI152" i="3"/>
  <c r="BE152" i="3"/>
  <c r="BA152" i="3"/>
  <c r="AW152" i="3"/>
  <c r="AS152" i="3"/>
  <c r="AO152" i="3"/>
  <c r="AK152" i="3"/>
  <c r="AG152" i="3"/>
  <c r="AC152" i="3"/>
  <c r="Y152" i="3"/>
  <c r="U152" i="3"/>
  <c r="Q152" i="3"/>
  <c r="M152" i="3"/>
  <c r="BF156" i="3"/>
  <c r="BB156" i="3"/>
  <c r="AX156" i="3"/>
  <c r="AT156" i="3"/>
  <c r="AP156" i="3"/>
  <c r="AL156" i="3"/>
  <c r="AH156" i="3"/>
  <c r="AD156" i="3"/>
  <c r="Z156" i="3"/>
  <c r="V156" i="3"/>
  <c r="R156" i="3"/>
  <c r="N156" i="3"/>
  <c r="BG156" i="3"/>
  <c r="BC156" i="3"/>
  <c r="AY156" i="3"/>
  <c r="AU156" i="3"/>
  <c r="AQ156" i="3"/>
  <c r="AM156" i="3"/>
  <c r="AI156" i="3"/>
  <c r="AE156" i="3"/>
  <c r="AA156" i="3"/>
  <c r="W156" i="3"/>
  <c r="S156" i="3"/>
  <c r="O156" i="3"/>
  <c r="BI164" i="3"/>
  <c r="BE164" i="3"/>
  <c r="BA164" i="3"/>
  <c r="AW164" i="3"/>
  <c r="AS164" i="3"/>
  <c r="AO164" i="3"/>
  <c r="AK164" i="3"/>
  <c r="AG164" i="3"/>
  <c r="AC164" i="3"/>
  <c r="Y164" i="3"/>
  <c r="U164" i="3"/>
  <c r="Q164" i="3"/>
  <c r="M164" i="3"/>
  <c r="BF164" i="3"/>
  <c r="BB164" i="3"/>
  <c r="AX164" i="3"/>
  <c r="AT164" i="3"/>
  <c r="AP164" i="3"/>
  <c r="AL164" i="3"/>
  <c r="AH164" i="3"/>
  <c r="AD164" i="3"/>
  <c r="Z164" i="3"/>
  <c r="V164" i="3"/>
  <c r="R164" i="3"/>
  <c r="N164" i="3"/>
  <c r="BG168" i="3"/>
  <c r="BC168" i="3"/>
  <c r="AY168" i="3"/>
  <c r="AU168" i="3"/>
  <c r="AQ168" i="3"/>
  <c r="AM168" i="3"/>
  <c r="AI168" i="3"/>
  <c r="AE168" i="3"/>
  <c r="AA168" i="3"/>
  <c r="W168" i="3"/>
  <c r="S168" i="3"/>
  <c r="O168" i="3"/>
  <c r="BH168" i="3"/>
  <c r="BD168" i="3"/>
  <c r="AZ168" i="3"/>
  <c r="AV168" i="3"/>
  <c r="AR168" i="3"/>
  <c r="AN168" i="3"/>
  <c r="AJ168" i="3"/>
  <c r="AF168" i="3"/>
  <c r="AB168" i="3"/>
  <c r="X168" i="3"/>
  <c r="T168" i="3"/>
  <c r="P168" i="3"/>
  <c r="BI172" i="3"/>
  <c r="BE172" i="3"/>
  <c r="BA172" i="3"/>
  <c r="AW172" i="3"/>
  <c r="AS172" i="3"/>
  <c r="AO172" i="3"/>
  <c r="AK172" i="3"/>
  <c r="AG172" i="3"/>
  <c r="AC172" i="3"/>
  <c r="Y172" i="3"/>
  <c r="U172" i="3"/>
  <c r="BF172" i="3"/>
  <c r="BB172" i="3"/>
  <c r="AX172" i="3"/>
  <c r="AT172" i="3"/>
  <c r="AP172" i="3"/>
  <c r="AL172" i="3"/>
  <c r="AH172" i="3"/>
  <c r="AD172" i="3"/>
  <c r="Z172" i="3"/>
  <c r="V172" i="3"/>
  <c r="S172" i="3"/>
  <c r="O172" i="3"/>
  <c r="R172" i="3"/>
  <c r="N172" i="3"/>
  <c r="BG176" i="3"/>
  <c r="BC176" i="3"/>
  <c r="AY176" i="3"/>
  <c r="AU176" i="3"/>
  <c r="AQ176" i="3"/>
  <c r="AM176" i="3"/>
  <c r="AI176" i="3"/>
  <c r="AE176" i="3"/>
  <c r="AA176" i="3"/>
  <c r="W176" i="3"/>
  <c r="S176" i="3"/>
  <c r="O176" i="3"/>
  <c r="BH176" i="3"/>
  <c r="BD176" i="3"/>
  <c r="AZ176" i="3"/>
  <c r="AV176" i="3"/>
  <c r="AR176" i="3"/>
  <c r="AN176" i="3"/>
  <c r="AJ176" i="3"/>
  <c r="AF176" i="3"/>
  <c r="AB176" i="3"/>
  <c r="X176" i="3"/>
  <c r="T176" i="3"/>
  <c r="P176" i="3"/>
  <c r="BI180" i="3"/>
  <c r="BE180" i="3"/>
  <c r="BA180" i="3"/>
  <c r="AW180" i="3"/>
  <c r="AS180" i="3"/>
  <c r="AO180" i="3"/>
  <c r="AK180" i="3"/>
  <c r="AG180" i="3"/>
  <c r="AC180" i="3"/>
  <c r="Y180" i="3"/>
  <c r="U180" i="3"/>
  <c r="Q180" i="3"/>
  <c r="M180" i="3"/>
  <c r="BF180" i="3"/>
  <c r="BB180" i="3"/>
  <c r="AX180" i="3"/>
  <c r="AT180" i="3"/>
  <c r="AP180" i="3"/>
  <c r="AL180" i="3"/>
  <c r="AH180" i="3"/>
  <c r="AD180" i="3"/>
  <c r="Z180" i="3"/>
  <c r="V180" i="3"/>
  <c r="R180" i="3"/>
  <c r="N180" i="3"/>
  <c r="BG184" i="3"/>
  <c r="BC184" i="3"/>
  <c r="AY184" i="3"/>
  <c r="AU184" i="3"/>
  <c r="AQ184" i="3"/>
  <c r="AM184" i="3"/>
  <c r="AI184" i="3"/>
  <c r="AE184" i="3"/>
  <c r="AA184" i="3"/>
  <c r="W184" i="3"/>
  <c r="S184" i="3"/>
  <c r="O184" i="3"/>
  <c r="BH184" i="3"/>
  <c r="BD184" i="3"/>
  <c r="AZ184" i="3"/>
  <c r="AV184" i="3"/>
  <c r="AR184" i="3"/>
  <c r="AN184" i="3"/>
  <c r="AJ184" i="3"/>
  <c r="AF184" i="3"/>
  <c r="AB184" i="3"/>
  <c r="X184" i="3"/>
  <c r="T184" i="3"/>
  <c r="P184" i="3"/>
  <c r="BI246" i="3"/>
  <c r="BE246" i="3"/>
  <c r="BA246" i="3"/>
  <c r="AW246" i="3"/>
  <c r="AS246" i="3"/>
  <c r="AO246" i="3"/>
  <c r="AK246" i="3"/>
  <c r="AG246" i="3"/>
  <c r="AC246" i="3"/>
  <c r="Y246" i="3"/>
  <c r="U246" i="3"/>
  <c r="Q246" i="3"/>
  <c r="M246" i="3"/>
  <c r="BF246" i="3"/>
  <c r="BB246" i="3"/>
  <c r="AX246" i="3"/>
  <c r="AT246" i="3"/>
  <c r="AP246" i="3"/>
  <c r="AL246" i="3"/>
  <c r="AH246" i="3"/>
  <c r="AD246" i="3"/>
  <c r="Z246" i="3"/>
  <c r="V246" i="3"/>
  <c r="R246" i="3"/>
  <c r="N246" i="3"/>
  <c r="N295" i="3"/>
  <c r="N162" i="3"/>
  <c r="P162" i="3"/>
  <c r="R162" i="3"/>
  <c r="T162" i="3"/>
  <c r="V162" i="3"/>
  <c r="X162" i="3"/>
  <c r="Z162" i="3"/>
  <c r="AB162" i="3"/>
  <c r="AD162" i="3"/>
  <c r="AF162" i="3"/>
  <c r="AH162" i="3"/>
  <c r="AJ162" i="3"/>
  <c r="AL162" i="3"/>
  <c r="AN162" i="3"/>
  <c r="AP162" i="3"/>
  <c r="AR162" i="3"/>
  <c r="AT162" i="3"/>
  <c r="AV162" i="3"/>
  <c r="AX162" i="3"/>
  <c r="AZ162" i="3"/>
  <c r="BB162" i="3"/>
  <c r="BD162" i="3"/>
  <c r="BF162" i="3"/>
  <c r="BH162" i="3"/>
  <c r="M162" i="3"/>
  <c r="O162" i="3"/>
  <c r="Q162" i="3"/>
  <c r="S162" i="3"/>
  <c r="U162" i="3"/>
  <c r="W162" i="3"/>
  <c r="Y162" i="3"/>
  <c r="AA162" i="3"/>
  <c r="AC162" i="3"/>
  <c r="AE162" i="3"/>
  <c r="AG162" i="3"/>
  <c r="AI162" i="3"/>
  <c r="AK162" i="3"/>
  <c r="AM162" i="3"/>
  <c r="AO162" i="3"/>
  <c r="AQ162" i="3"/>
  <c r="AS162" i="3"/>
  <c r="AU162" i="3"/>
  <c r="AW162" i="3"/>
  <c r="AY162" i="3"/>
  <c r="BA162" i="3"/>
  <c r="BC162" i="3"/>
  <c r="BE162" i="3"/>
  <c r="BG162" i="3"/>
  <c r="BI162" i="3"/>
  <c r="N170" i="3"/>
  <c r="P170" i="3"/>
  <c r="R170" i="3"/>
  <c r="T170" i="3"/>
  <c r="V170" i="3"/>
  <c r="X170" i="3"/>
  <c r="Z170" i="3"/>
  <c r="AB170" i="3"/>
  <c r="AD170" i="3"/>
  <c r="AF170" i="3"/>
  <c r="AH170" i="3"/>
  <c r="AJ170" i="3"/>
  <c r="AL170" i="3"/>
  <c r="AN170" i="3"/>
  <c r="AP170" i="3"/>
  <c r="AR170" i="3"/>
  <c r="AT170" i="3"/>
  <c r="AV170" i="3"/>
  <c r="AX170" i="3"/>
  <c r="AZ170" i="3"/>
  <c r="BB170" i="3"/>
  <c r="BD170" i="3"/>
  <c r="BF170" i="3"/>
  <c r="BH170" i="3"/>
  <c r="M170" i="3"/>
  <c r="O170" i="3"/>
  <c r="Q170" i="3"/>
  <c r="S170" i="3"/>
  <c r="U170" i="3"/>
  <c r="W170" i="3"/>
  <c r="Y170" i="3"/>
  <c r="AA170" i="3"/>
  <c r="AC170" i="3"/>
  <c r="AE170" i="3"/>
  <c r="AG170" i="3"/>
  <c r="AI170" i="3"/>
  <c r="AK170" i="3"/>
  <c r="AM170" i="3"/>
  <c r="AO170" i="3"/>
  <c r="AQ170" i="3"/>
  <c r="AS170" i="3"/>
  <c r="AU170" i="3"/>
  <c r="AW170" i="3"/>
  <c r="AY170" i="3"/>
  <c r="BA170" i="3"/>
  <c r="BC170" i="3"/>
  <c r="BE170" i="3"/>
  <c r="BG170" i="3"/>
  <c r="BI170" i="3"/>
  <c r="N178" i="3"/>
  <c r="P178" i="3"/>
  <c r="R178" i="3"/>
  <c r="T178" i="3"/>
  <c r="V178" i="3"/>
  <c r="X178" i="3"/>
  <c r="Z178" i="3"/>
  <c r="AB178" i="3"/>
  <c r="AD178" i="3"/>
  <c r="AF178" i="3"/>
  <c r="AH178" i="3"/>
  <c r="AJ178" i="3"/>
  <c r="AL178" i="3"/>
  <c r="AN178" i="3"/>
  <c r="AP178" i="3"/>
  <c r="AR178" i="3"/>
  <c r="AT178" i="3"/>
  <c r="AV178" i="3"/>
  <c r="AX178" i="3"/>
  <c r="AZ178" i="3"/>
  <c r="BB178" i="3"/>
  <c r="BD178" i="3"/>
  <c r="BF178" i="3"/>
  <c r="BH178" i="3"/>
  <c r="M178" i="3"/>
  <c r="O178" i="3"/>
  <c r="Q178" i="3"/>
  <c r="S178" i="3"/>
  <c r="U178" i="3"/>
  <c r="W178" i="3"/>
  <c r="Y178" i="3"/>
  <c r="AA178" i="3"/>
  <c r="AC178" i="3"/>
  <c r="AE178" i="3"/>
  <c r="AG178" i="3"/>
  <c r="AI178" i="3"/>
  <c r="AK178" i="3"/>
  <c r="AM178" i="3"/>
  <c r="AO178" i="3"/>
  <c r="AQ178" i="3"/>
  <c r="AS178" i="3"/>
  <c r="AU178" i="3"/>
  <c r="AW178" i="3"/>
  <c r="AY178" i="3"/>
  <c r="BA178" i="3"/>
  <c r="BC178" i="3"/>
  <c r="BE178" i="3"/>
  <c r="BG178" i="3"/>
  <c r="BI178" i="3"/>
  <c r="M187" i="3"/>
  <c r="O187" i="3"/>
  <c r="Q187" i="3"/>
  <c r="S187" i="3"/>
  <c r="U187" i="3"/>
  <c r="W187" i="3"/>
  <c r="Y187" i="3"/>
  <c r="AA187" i="3"/>
  <c r="AC187" i="3"/>
  <c r="AE187" i="3"/>
  <c r="AG187" i="3"/>
  <c r="AI187" i="3"/>
  <c r="AK187" i="3"/>
  <c r="AM187" i="3"/>
  <c r="AO187" i="3"/>
  <c r="AQ187" i="3"/>
  <c r="AS187" i="3"/>
  <c r="AU187" i="3"/>
  <c r="AW187" i="3"/>
  <c r="AY187" i="3"/>
  <c r="BA187" i="3"/>
  <c r="BC187" i="3"/>
  <c r="BE187" i="3"/>
  <c r="BG187" i="3"/>
  <c r="BI187" i="3"/>
  <c r="N187" i="3"/>
  <c r="P187" i="3"/>
  <c r="R187" i="3"/>
  <c r="T187" i="3"/>
  <c r="V187" i="3"/>
  <c r="X187" i="3"/>
  <c r="Z187" i="3"/>
  <c r="AB187" i="3"/>
  <c r="AD187" i="3"/>
  <c r="AF187" i="3"/>
  <c r="AH187" i="3"/>
  <c r="AJ187" i="3"/>
  <c r="AL187" i="3"/>
  <c r="AN187" i="3"/>
  <c r="AP187" i="3"/>
  <c r="AR187" i="3"/>
  <c r="AT187" i="3"/>
  <c r="AV187" i="3"/>
  <c r="AX187" i="3"/>
  <c r="AZ187" i="3"/>
  <c r="BB187" i="3"/>
  <c r="BD187" i="3"/>
  <c r="BF187" i="3"/>
  <c r="BH187" i="3"/>
  <c r="M189" i="3"/>
  <c r="O189" i="3"/>
  <c r="Q189" i="3"/>
  <c r="S189" i="3"/>
  <c r="U189" i="3"/>
  <c r="W189" i="3"/>
  <c r="Y189" i="3"/>
  <c r="AA189" i="3"/>
  <c r="AC189" i="3"/>
  <c r="AE189" i="3"/>
  <c r="AG189" i="3"/>
  <c r="AI189" i="3"/>
  <c r="AK189" i="3"/>
  <c r="AM189" i="3"/>
  <c r="AO189" i="3"/>
  <c r="AQ189" i="3"/>
  <c r="AS189" i="3"/>
  <c r="AU189" i="3"/>
  <c r="AW189" i="3"/>
  <c r="AY189" i="3"/>
  <c r="BA189" i="3"/>
  <c r="BC189" i="3"/>
  <c r="BE189" i="3"/>
  <c r="BG189" i="3"/>
  <c r="BI189" i="3"/>
  <c r="N189" i="3"/>
  <c r="P189" i="3"/>
  <c r="R189" i="3"/>
  <c r="T189" i="3"/>
  <c r="V189" i="3"/>
  <c r="X189" i="3"/>
  <c r="Z189" i="3"/>
  <c r="AB189" i="3"/>
  <c r="AD189" i="3"/>
  <c r="AF189" i="3"/>
  <c r="AH189" i="3"/>
  <c r="AJ189" i="3"/>
  <c r="AL189" i="3"/>
  <c r="AN189" i="3"/>
  <c r="AP189" i="3"/>
  <c r="AR189" i="3"/>
  <c r="AT189" i="3"/>
  <c r="AV189" i="3"/>
  <c r="AX189" i="3"/>
  <c r="AZ189" i="3"/>
  <c r="BB189" i="3"/>
  <c r="BD189" i="3"/>
  <c r="BF189" i="3"/>
  <c r="BH189" i="3"/>
  <c r="M191" i="3"/>
  <c r="O191" i="3"/>
  <c r="Q191" i="3"/>
  <c r="S191" i="3"/>
  <c r="U191" i="3"/>
  <c r="W191" i="3"/>
  <c r="Y191" i="3"/>
  <c r="AA191" i="3"/>
  <c r="AC191" i="3"/>
  <c r="AE191" i="3"/>
  <c r="AG191" i="3"/>
  <c r="AI191" i="3"/>
  <c r="AK191" i="3"/>
  <c r="AM191" i="3"/>
  <c r="AO191" i="3"/>
  <c r="AQ191" i="3"/>
  <c r="AS191" i="3"/>
  <c r="AU191" i="3"/>
  <c r="AW191" i="3"/>
  <c r="AY191" i="3"/>
  <c r="BA191" i="3"/>
  <c r="BC191" i="3"/>
  <c r="BE191" i="3"/>
  <c r="BG191" i="3"/>
  <c r="BI191" i="3"/>
  <c r="N191" i="3"/>
  <c r="P191" i="3"/>
  <c r="R191" i="3"/>
  <c r="T191" i="3"/>
  <c r="V191" i="3"/>
  <c r="X191" i="3"/>
  <c r="Z191" i="3"/>
  <c r="AB191" i="3"/>
  <c r="AD191" i="3"/>
  <c r="AF191" i="3"/>
  <c r="AH191" i="3"/>
  <c r="AJ191" i="3"/>
  <c r="AL191" i="3"/>
  <c r="AN191" i="3"/>
  <c r="AP191" i="3"/>
  <c r="AR191" i="3"/>
  <c r="AT191" i="3"/>
  <c r="AV191" i="3"/>
  <c r="AX191" i="3"/>
  <c r="AZ191" i="3"/>
  <c r="BB191" i="3"/>
  <c r="BD191" i="3"/>
  <c r="BF191" i="3"/>
  <c r="BH191" i="3"/>
  <c r="N194" i="3"/>
  <c r="P194" i="3"/>
  <c r="R194" i="3"/>
  <c r="T194" i="3"/>
  <c r="V194" i="3"/>
  <c r="X194" i="3"/>
  <c r="Z194" i="3"/>
  <c r="AB194" i="3"/>
  <c r="AD194" i="3"/>
  <c r="AF194" i="3"/>
  <c r="AH194" i="3"/>
  <c r="AJ194" i="3"/>
  <c r="AL194" i="3"/>
  <c r="AN194" i="3"/>
  <c r="AP194" i="3"/>
  <c r="AR194" i="3"/>
  <c r="AT194" i="3"/>
  <c r="AV194" i="3"/>
  <c r="AX194" i="3"/>
  <c r="AZ194" i="3"/>
  <c r="BB194" i="3"/>
  <c r="BD194" i="3"/>
  <c r="BF194" i="3"/>
  <c r="BH194" i="3"/>
  <c r="M194" i="3"/>
  <c r="O194" i="3"/>
  <c r="Q194" i="3"/>
  <c r="S194" i="3"/>
  <c r="U194" i="3"/>
  <c r="W194" i="3"/>
  <c r="Y194" i="3"/>
  <c r="AA194" i="3"/>
  <c r="AC194" i="3"/>
  <c r="AE194" i="3"/>
  <c r="AG194" i="3"/>
  <c r="AI194" i="3"/>
  <c r="AK194" i="3"/>
  <c r="AM194" i="3"/>
  <c r="AO194" i="3"/>
  <c r="AQ194" i="3"/>
  <c r="AS194" i="3"/>
  <c r="AU194" i="3"/>
  <c r="AW194" i="3"/>
  <c r="AY194" i="3"/>
  <c r="BA194" i="3"/>
  <c r="BC194" i="3"/>
  <c r="BE194" i="3"/>
  <c r="BG194" i="3"/>
  <c r="BI194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BC196" i="3"/>
  <c r="BE196" i="3"/>
  <c r="BG196" i="3"/>
  <c r="BI196" i="3"/>
  <c r="N196" i="3"/>
  <c r="P196" i="3"/>
  <c r="R196" i="3"/>
  <c r="T196" i="3"/>
  <c r="V196" i="3"/>
  <c r="X196" i="3"/>
  <c r="Z196" i="3"/>
  <c r="AB196" i="3"/>
  <c r="AD196" i="3"/>
  <c r="AF196" i="3"/>
  <c r="AH196" i="3"/>
  <c r="AJ196" i="3"/>
  <c r="AL196" i="3"/>
  <c r="AN196" i="3"/>
  <c r="AP196" i="3"/>
  <c r="AR196" i="3"/>
  <c r="AT196" i="3"/>
  <c r="AV196" i="3"/>
  <c r="AX196" i="3"/>
  <c r="AZ196" i="3"/>
  <c r="BB196" i="3"/>
  <c r="BD196" i="3"/>
  <c r="BF196" i="3"/>
  <c r="BH196" i="3"/>
  <c r="N197" i="3"/>
  <c r="P197" i="3"/>
  <c r="R197" i="3"/>
  <c r="T197" i="3"/>
  <c r="V197" i="3"/>
  <c r="X197" i="3"/>
  <c r="Z197" i="3"/>
  <c r="AB197" i="3"/>
  <c r="AD197" i="3"/>
  <c r="AF197" i="3"/>
  <c r="AH197" i="3"/>
  <c r="AJ197" i="3"/>
  <c r="AL197" i="3"/>
  <c r="AN197" i="3"/>
  <c r="AP197" i="3"/>
  <c r="AR197" i="3"/>
  <c r="AT197" i="3"/>
  <c r="AV197" i="3"/>
  <c r="AX197" i="3"/>
  <c r="AZ197" i="3"/>
  <c r="BB197" i="3"/>
  <c r="BD197" i="3"/>
  <c r="BF197" i="3"/>
  <c r="BH197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BC197" i="3"/>
  <c r="BE197" i="3"/>
  <c r="BG197" i="3"/>
  <c r="BI197" i="3"/>
  <c r="M199" i="3"/>
  <c r="O199" i="3"/>
  <c r="Q199" i="3"/>
  <c r="S199" i="3"/>
  <c r="U199" i="3"/>
  <c r="W199" i="3"/>
  <c r="Y199" i="3"/>
  <c r="AA199" i="3"/>
  <c r="AC199" i="3"/>
  <c r="AE199" i="3"/>
  <c r="AG199" i="3"/>
  <c r="AI199" i="3"/>
  <c r="AK199" i="3"/>
  <c r="AM199" i="3"/>
  <c r="AO199" i="3"/>
  <c r="AQ199" i="3"/>
  <c r="AS199" i="3"/>
  <c r="AU199" i="3"/>
  <c r="AW199" i="3"/>
  <c r="AY199" i="3"/>
  <c r="BA199" i="3"/>
  <c r="BC199" i="3"/>
  <c r="BE199" i="3"/>
  <c r="N199" i="3"/>
  <c r="P199" i="3"/>
  <c r="R199" i="3"/>
  <c r="T199" i="3"/>
  <c r="V199" i="3"/>
  <c r="X199" i="3"/>
  <c r="Z199" i="3"/>
  <c r="AB199" i="3"/>
  <c r="AD199" i="3"/>
  <c r="AF199" i="3"/>
  <c r="AH199" i="3"/>
  <c r="AJ199" i="3"/>
  <c r="AL199" i="3"/>
  <c r="AN199" i="3"/>
  <c r="AP199" i="3"/>
  <c r="AR199" i="3"/>
  <c r="AT199" i="3"/>
  <c r="AV199" i="3"/>
  <c r="AX199" i="3"/>
  <c r="AZ199" i="3"/>
  <c r="BB199" i="3"/>
  <c r="BD199" i="3"/>
  <c r="BF199" i="3"/>
  <c r="BH199" i="3"/>
  <c r="BG199" i="3"/>
  <c r="BI199" i="3"/>
  <c r="M201" i="3"/>
  <c r="O201" i="3"/>
  <c r="Q201" i="3"/>
  <c r="S201" i="3"/>
  <c r="U201" i="3"/>
  <c r="W201" i="3"/>
  <c r="Y201" i="3"/>
  <c r="AA201" i="3"/>
  <c r="AC201" i="3"/>
  <c r="AE201" i="3"/>
  <c r="AG201" i="3"/>
  <c r="AI201" i="3"/>
  <c r="AK201" i="3"/>
  <c r="AM201" i="3"/>
  <c r="AO201" i="3"/>
  <c r="AQ201" i="3"/>
  <c r="AS201" i="3"/>
  <c r="AU201" i="3"/>
  <c r="AW201" i="3"/>
  <c r="AY201" i="3"/>
  <c r="BA201" i="3"/>
  <c r="BC201" i="3"/>
  <c r="BE201" i="3"/>
  <c r="BG201" i="3"/>
  <c r="BI201" i="3"/>
  <c r="N201" i="3"/>
  <c r="P201" i="3"/>
  <c r="R201" i="3"/>
  <c r="T201" i="3"/>
  <c r="V201" i="3"/>
  <c r="X201" i="3"/>
  <c r="Z201" i="3"/>
  <c r="AB201" i="3"/>
  <c r="AD201" i="3"/>
  <c r="AF201" i="3"/>
  <c r="AH201" i="3"/>
  <c r="AJ201" i="3"/>
  <c r="AL201" i="3"/>
  <c r="AN201" i="3"/>
  <c r="AP201" i="3"/>
  <c r="AR201" i="3"/>
  <c r="AT201" i="3"/>
  <c r="AV201" i="3"/>
  <c r="AX201" i="3"/>
  <c r="AZ201" i="3"/>
  <c r="BB201" i="3"/>
  <c r="BD201" i="3"/>
  <c r="BF201" i="3"/>
  <c r="BH201" i="3"/>
  <c r="N203" i="3"/>
  <c r="P203" i="3"/>
  <c r="R203" i="3"/>
  <c r="T203" i="3"/>
  <c r="V203" i="3"/>
  <c r="X203" i="3"/>
  <c r="Z203" i="3"/>
  <c r="AB203" i="3"/>
  <c r="AD203" i="3"/>
  <c r="AF203" i="3"/>
  <c r="AH203" i="3"/>
  <c r="AJ203" i="3"/>
  <c r="AL203" i="3"/>
  <c r="AN203" i="3"/>
  <c r="AP203" i="3"/>
  <c r="AR203" i="3"/>
  <c r="AT203" i="3"/>
  <c r="AV203" i="3"/>
  <c r="AX203" i="3"/>
  <c r="AZ203" i="3"/>
  <c r="BB203" i="3"/>
  <c r="BD203" i="3"/>
  <c r="BF203" i="3"/>
  <c r="BH203" i="3"/>
  <c r="M203" i="3"/>
  <c r="O203" i="3"/>
  <c r="Q203" i="3"/>
  <c r="S203" i="3"/>
  <c r="U203" i="3"/>
  <c r="W203" i="3"/>
  <c r="Y203" i="3"/>
  <c r="AA203" i="3"/>
  <c r="AC203" i="3"/>
  <c r="AE203" i="3"/>
  <c r="AG203" i="3"/>
  <c r="AI203" i="3"/>
  <c r="AK203" i="3"/>
  <c r="AM203" i="3"/>
  <c r="AO203" i="3"/>
  <c r="AQ203" i="3"/>
  <c r="AS203" i="3"/>
  <c r="AU203" i="3"/>
  <c r="AW203" i="3"/>
  <c r="AY203" i="3"/>
  <c r="BA203" i="3"/>
  <c r="BC203" i="3"/>
  <c r="BE203" i="3"/>
  <c r="BG203" i="3"/>
  <c r="BI203" i="3"/>
  <c r="M205" i="3"/>
  <c r="O205" i="3"/>
  <c r="Q205" i="3"/>
  <c r="S205" i="3"/>
  <c r="U205" i="3"/>
  <c r="W205" i="3"/>
  <c r="Y205" i="3"/>
  <c r="AA205" i="3"/>
  <c r="AC205" i="3"/>
  <c r="AE205" i="3"/>
  <c r="AG205" i="3"/>
  <c r="AI205" i="3"/>
  <c r="AK205" i="3"/>
  <c r="AM205" i="3"/>
  <c r="AO205" i="3"/>
  <c r="AQ205" i="3"/>
  <c r="AS205" i="3"/>
  <c r="AU205" i="3"/>
  <c r="AW205" i="3"/>
  <c r="AY205" i="3"/>
  <c r="BA205" i="3"/>
  <c r="BC205" i="3"/>
  <c r="BE205" i="3"/>
  <c r="BG205" i="3"/>
  <c r="BI205" i="3"/>
  <c r="N205" i="3"/>
  <c r="P205" i="3"/>
  <c r="R205" i="3"/>
  <c r="T205" i="3"/>
  <c r="V205" i="3"/>
  <c r="X205" i="3"/>
  <c r="Z205" i="3"/>
  <c r="AB205" i="3"/>
  <c r="AD205" i="3"/>
  <c r="AF205" i="3"/>
  <c r="AH205" i="3"/>
  <c r="AJ205" i="3"/>
  <c r="AL205" i="3"/>
  <c r="AN205" i="3"/>
  <c r="AP205" i="3"/>
  <c r="AR205" i="3"/>
  <c r="AT205" i="3"/>
  <c r="AV205" i="3"/>
  <c r="AX205" i="3"/>
  <c r="AZ205" i="3"/>
  <c r="BB205" i="3"/>
  <c r="BD205" i="3"/>
  <c r="BF205" i="3"/>
  <c r="BH205" i="3"/>
  <c r="N207" i="3"/>
  <c r="P207" i="3"/>
  <c r="R207" i="3"/>
  <c r="T207" i="3"/>
  <c r="V207" i="3"/>
  <c r="X207" i="3"/>
  <c r="Z207" i="3"/>
  <c r="AB207" i="3"/>
  <c r="AD207" i="3"/>
  <c r="AF207" i="3"/>
  <c r="AH207" i="3"/>
  <c r="AJ207" i="3"/>
  <c r="AL207" i="3"/>
  <c r="AN207" i="3"/>
  <c r="AP207" i="3"/>
  <c r="AR207" i="3"/>
  <c r="AT207" i="3"/>
  <c r="AV207" i="3"/>
  <c r="AX207" i="3"/>
  <c r="AZ207" i="3"/>
  <c r="BB207" i="3"/>
  <c r="BD207" i="3"/>
  <c r="BF207" i="3"/>
  <c r="BH207" i="3"/>
  <c r="M207" i="3"/>
  <c r="O207" i="3"/>
  <c r="Q207" i="3"/>
  <c r="S207" i="3"/>
  <c r="U207" i="3"/>
  <c r="W207" i="3"/>
  <c r="Y207" i="3"/>
  <c r="AA207" i="3"/>
  <c r="AC207" i="3"/>
  <c r="AE207" i="3"/>
  <c r="AG207" i="3"/>
  <c r="AI207" i="3"/>
  <c r="AK207" i="3"/>
  <c r="AM207" i="3"/>
  <c r="AO207" i="3"/>
  <c r="AQ207" i="3"/>
  <c r="AS207" i="3"/>
  <c r="AU207" i="3"/>
  <c r="AW207" i="3"/>
  <c r="AY207" i="3"/>
  <c r="BA207" i="3"/>
  <c r="BC207" i="3"/>
  <c r="BE207" i="3"/>
  <c r="BG207" i="3"/>
  <c r="BI207" i="3"/>
  <c r="M210" i="3"/>
  <c r="O210" i="3"/>
  <c r="Q210" i="3"/>
  <c r="S210" i="3"/>
  <c r="U210" i="3"/>
  <c r="W210" i="3"/>
  <c r="Y210" i="3"/>
  <c r="AA210" i="3"/>
  <c r="AC210" i="3"/>
  <c r="AE210" i="3"/>
  <c r="AG210" i="3"/>
  <c r="AI210" i="3"/>
  <c r="AK210" i="3"/>
  <c r="AM210" i="3"/>
  <c r="AO210" i="3"/>
  <c r="AQ210" i="3"/>
  <c r="AS210" i="3"/>
  <c r="AU210" i="3"/>
  <c r="AW210" i="3"/>
  <c r="AY210" i="3"/>
  <c r="BA210" i="3"/>
  <c r="BC210" i="3"/>
  <c r="BE210" i="3"/>
  <c r="BG210" i="3"/>
  <c r="BI210" i="3"/>
  <c r="N210" i="3"/>
  <c r="P210" i="3"/>
  <c r="R210" i="3"/>
  <c r="T210" i="3"/>
  <c r="V210" i="3"/>
  <c r="X210" i="3"/>
  <c r="Z210" i="3"/>
  <c r="AB210" i="3"/>
  <c r="AD210" i="3"/>
  <c r="AF210" i="3"/>
  <c r="AH210" i="3"/>
  <c r="AJ210" i="3"/>
  <c r="AL210" i="3"/>
  <c r="AN210" i="3"/>
  <c r="AP210" i="3"/>
  <c r="AR210" i="3"/>
  <c r="AT210" i="3"/>
  <c r="AV210" i="3"/>
  <c r="AX210" i="3"/>
  <c r="AZ210" i="3"/>
  <c r="BB210" i="3"/>
  <c r="BD210" i="3"/>
  <c r="BF210" i="3"/>
  <c r="BH210" i="3"/>
  <c r="N212" i="3"/>
  <c r="P212" i="3"/>
  <c r="R212" i="3"/>
  <c r="T212" i="3"/>
  <c r="V212" i="3"/>
  <c r="X212" i="3"/>
  <c r="Z212" i="3"/>
  <c r="AB212" i="3"/>
  <c r="AD212" i="3"/>
  <c r="AF212" i="3"/>
  <c r="AH212" i="3"/>
  <c r="AJ212" i="3"/>
  <c r="AL212" i="3"/>
  <c r="AN212" i="3"/>
  <c r="AP212" i="3"/>
  <c r="AR212" i="3"/>
  <c r="AT212" i="3"/>
  <c r="AV212" i="3"/>
  <c r="AX212" i="3"/>
  <c r="AZ212" i="3"/>
  <c r="BB212" i="3"/>
  <c r="BD212" i="3"/>
  <c r="BF212" i="3"/>
  <c r="BH212" i="3"/>
  <c r="M212" i="3"/>
  <c r="O212" i="3"/>
  <c r="Q212" i="3"/>
  <c r="S212" i="3"/>
  <c r="U212" i="3"/>
  <c r="W212" i="3"/>
  <c r="Y212" i="3"/>
  <c r="AA212" i="3"/>
  <c r="AC212" i="3"/>
  <c r="AE212" i="3"/>
  <c r="AG212" i="3"/>
  <c r="AI212" i="3"/>
  <c r="AK212" i="3"/>
  <c r="AM212" i="3"/>
  <c r="AO212" i="3"/>
  <c r="AQ212" i="3"/>
  <c r="AS212" i="3"/>
  <c r="AU212" i="3"/>
  <c r="AW212" i="3"/>
  <c r="AY212" i="3"/>
  <c r="BA212" i="3"/>
  <c r="BC212" i="3"/>
  <c r="BE212" i="3"/>
  <c r="BG212" i="3"/>
  <c r="BI212" i="3"/>
  <c r="N214" i="3"/>
  <c r="P214" i="3"/>
  <c r="R214" i="3"/>
  <c r="T214" i="3"/>
  <c r="V214" i="3"/>
  <c r="X214" i="3"/>
  <c r="Z214" i="3"/>
  <c r="AB214" i="3"/>
  <c r="AD214" i="3"/>
  <c r="AF214" i="3"/>
  <c r="AH214" i="3"/>
  <c r="AJ214" i="3"/>
  <c r="AL214" i="3"/>
  <c r="AN214" i="3"/>
  <c r="AP214" i="3"/>
  <c r="AR214" i="3"/>
  <c r="AT214" i="3"/>
  <c r="AV214" i="3"/>
  <c r="AX214" i="3"/>
  <c r="AZ214" i="3"/>
  <c r="BB214" i="3"/>
  <c r="BD214" i="3"/>
  <c r="BF214" i="3"/>
  <c r="BH214" i="3"/>
  <c r="M214" i="3"/>
  <c r="O214" i="3"/>
  <c r="Q214" i="3"/>
  <c r="S214" i="3"/>
  <c r="U214" i="3"/>
  <c r="W214" i="3"/>
  <c r="Y214" i="3"/>
  <c r="AA214" i="3"/>
  <c r="AC214" i="3"/>
  <c r="AE214" i="3"/>
  <c r="AG214" i="3"/>
  <c r="AI214" i="3"/>
  <c r="AK214" i="3"/>
  <c r="AM214" i="3"/>
  <c r="AO214" i="3"/>
  <c r="AQ214" i="3"/>
  <c r="AS214" i="3"/>
  <c r="AU214" i="3"/>
  <c r="AW214" i="3"/>
  <c r="AY214" i="3"/>
  <c r="BA214" i="3"/>
  <c r="BC214" i="3"/>
  <c r="BE214" i="3"/>
  <c r="BG214" i="3"/>
  <c r="BI214" i="3"/>
  <c r="M215" i="3"/>
  <c r="O215" i="3"/>
  <c r="Q215" i="3"/>
  <c r="S215" i="3"/>
  <c r="U215" i="3"/>
  <c r="W215" i="3"/>
  <c r="Y215" i="3"/>
  <c r="AA215" i="3"/>
  <c r="AC215" i="3"/>
  <c r="AE215" i="3"/>
  <c r="AG215" i="3"/>
  <c r="AI215" i="3"/>
  <c r="AK215" i="3"/>
  <c r="AM215" i="3"/>
  <c r="AO215" i="3"/>
  <c r="AQ215" i="3"/>
  <c r="AS215" i="3"/>
  <c r="AU215" i="3"/>
  <c r="AW215" i="3"/>
  <c r="AY215" i="3"/>
  <c r="BA215" i="3"/>
  <c r="BC215" i="3"/>
  <c r="BE215" i="3"/>
  <c r="BG215" i="3"/>
  <c r="BI215" i="3"/>
  <c r="N215" i="3"/>
  <c r="P215" i="3"/>
  <c r="R215" i="3"/>
  <c r="T215" i="3"/>
  <c r="V215" i="3"/>
  <c r="X215" i="3"/>
  <c r="Z215" i="3"/>
  <c r="AB215" i="3"/>
  <c r="AD215" i="3"/>
  <c r="AF215" i="3"/>
  <c r="AH215" i="3"/>
  <c r="AJ215" i="3"/>
  <c r="AL215" i="3"/>
  <c r="AN215" i="3"/>
  <c r="AP215" i="3"/>
  <c r="AR215" i="3"/>
  <c r="AT215" i="3"/>
  <c r="AV215" i="3"/>
  <c r="AX215" i="3"/>
  <c r="AZ215" i="3"/>
  <c r="BB215" i="3"/>
  <c r="BD215" i="3"/>
  <c r="BF215" i="3"/>
  <c r="BH215" i="3"/>
  <c r="M218" i="3"/>
  <c r="O218" i="3"/>
  <c r="Q218" i="3"/>
  <c r="S218" i="3"/>
  <c r="U218" i="3"/>
  <c r="W218" i="3"/>
  <c r="Y218" i="3"/>
  <c r="AA218" i="3"/>
  <c r="AC218" i="3"/>
  <c r="AE218" i="3"/>
  <c r="AG218" i="3"/>
  <c r="AI218" i="3"/>
  <c r="AK218" i="3"/>
  <c r="AM218" i="3"/>
  <c r="AO218" i="3"/>
  <c r="AQ218" i="3"/>
  <c r="AS218" i="3"/>
  <c r="AU218" i="3"/>
  <c r="AW218" i="3"/>
  <c r="AY218" i="3"/>
  <c r="BA218" i="3"/>
  <c r="BC218" i="3"/>
  <c r="BE218" i="3"/>
  <c r="BG218" i="3"/>
  <c r="BI218" i="3"/>
  <c r="N218" i="3"/>
  <c r="P218" i="3"/>
  <c r="R218" i="3"/>
  <c r="T218" i="3"/>
  <c r="V218" i="3"/>
  <c r="X218" i="3"/>
  <c r="Z218" i="3"/>
  <c r="AB218" i="3"/>
  <c r="AD218" i="3"/>
  <c r="AF218" i="3"/>
  <c r="AH218" i="3"/>
  <c r="AJ218" i="3"/>
  <c r="AL218" i="3"/>
  <c r="AN218" i="3"/>
  <c r="AP218" i="3"/>
  <c r="AR218" i="3"/>
  <c r="AT218" i="3"/>
  <c r="AV218" i="3"/>
  <c r="AX218" i="3"/>
  <c r="AZ218" i="3"/>
  <c r="BB218" i="3"/>
  <c r="BD218" i="3"/>
  <c r="BF218" i="3"/>
  <c r="BH218" i="3"/>
  <c r="N220" i="3"/>
  <c r="P220" i="3"/>
  <c r="R220" i="3"/>
  <c r="T220" i="3"/>
  <c r="V220" i="3"/>
  <c r="X220" i="3"/>
  <c r="Z220" i="3"/>
  <c r="AB220" i="3"/>
  <c r="AD220" i="3"/>
  <c r="AF220" i="3"/>
  <c r="AH220" i="3"/>
  <c r="AJ220" i="3"/>
  <c r="AL220" i="3"/>
  <c r="AN220" i="3"/>
  <c r="AP220" i="3"/>
  <c r="AR220" i="3"/>
  <c r="AT220" i="3"/>
  <c r="AV220" i="3"/>
  <c r="AX220" i="3"/>
  <c r="AZ220" i="3"/>
  <c r="BB220" i="3"/>
  <c r="BD220" i="3"/>
  <c r="BF220" i="3"/>
  <c r="BH220" i="3"/>
  <c r="M220" i="3"/>
  <c r="O220" i="3"/>
  <c r="Q220" i="3"/>
  <c r="S220" i="3"/>
  <c r="U220" i="3"/>
  <c r="W220" i="3"/>
  <c r="Y220" i="3"/>
  <c r="AA220" i="3"/>
  <c r="AC220" i="3"/>
  <c r="AE220" i="3"/>
  <c r="AG220" i="3"/>
  <c r="AI220" i="3"/>
  <c r="AK220" i="3"/>
  <c r="AM220" i="3"/>
  <c r="AO220" i="3"/>
  <c r="AQ220" i="3"/>
  <c r="AS220" i="3"/>
  <c r="AU220" i="3"/>
  <c r="AW220" i="3"/>
  <c r="AY220" i="3"/>
  <c r="BA220" i="3"/>
  <c r="BC220" i="3"/>
  <c r="BE220" i="3"/>
  <c r="BG220" i="3"/>
  <c r="BI220" i="3"/>
  <c r="M222" i="3"/>
  <c r="O222" i="3"/>
  <c r="Q222" i="3"/>
  <c r="S222" i="3"/>
  <c r="U222" i="3"/>
  <c r="W222" i="3"/>
  <c r="Y222" i="3"/>
  <c r="AA222" i="3"/>
  <c r="AC222" i="3"/>
  <c r="AE222" i="3"/>
  <c r="AG222" i="3"/>
  <c r="AI222" i="3"/>
  <c r="AK222" i="3"/>
  <c r="AM222" i="3"/>
  <c r="AO222" i="3"/>
  <c r="AQ222" i="3"/>
  <c r="AS222" i="3"/>
  <c r="AU222" i="3"/>
  <c r="AW222" i="3"/>
  <c r="AY222" i="3"/>
  <c r="BA222" i="3"/>
  <c r="BC222" i="3"/>
  <c r="BE222" i="3"/>
  <c r="BG222" i="3"/>
  <c r="BI222" i="3"/>
  <c r="N222" i="3"/>
  <c r="P222" i="3"/>
  <c r="R222" i="3"/>
  <c r="T222" i="3"/>
  <c r="V222" i="3"/>
  <c r="X222" i="3"/>
  <c r="Z222" i="3"/>
  <c r="AB222" i="3"/>
  <c r="AD222" i="3"/>
  <c r="AF222" i="3"/>
  <c r="AH222" i="3"/>
  <c r="AJ222" i="3"/>
  <c r="AL222" i="3"/>
  <c r="AN222" i="3"/>
  <c r="AP222" i="3"/>
  <c r="AR222" i="3"/>
  <c r="AT222" i="3"/>
  <c r="AV222" i="3"/>
  <c r="AX222" i="3"/>
  <c r="AZ222" i="3"/>
  <c r="BB222" i="3"/>
  <c r="BD222" i="3"/>
  <c r="BF222" i="3"/>
  <c r="BH222" i="3"/>
  <c r="N224" i="3"/>
  <c r="P224" i="3"/>
  <c r="R224" i="3"/>
  <c r="T224" i="3"/>
  <c r="V224" i="3"/>
  <c r="X224" i="3"/>
  <c r="Z224" i="3"/>
  <c r="AB224" i="3"/>
  <c r="AD224" i="3"/>
  <c r="AF224" i="3"/>
  <c r="AH224" i="3"/>
  <c r="AJ224" i="3"/>
  <c r="AL224" i="3"/>
  <c r="AN224" i="3"/>
  <c r="AP224" i="3"/>
  <c r="AR224" i="3"/>
  <c r="AT224" i="3"/>
  <c r="AV224" i="3"/>
  <c r="AX224" i="3"/>
  <c r="AZ224" i="3"/>
  <c r="BB224" i="3"/>
  <c r="BD224" i="3"/>
  <c r="BF224" i="3"/>
  <c r="BH224" i="3"/>
  <c r="M224" i="3"/>
  <c r="O224" i="3"/>
  <c r="Q224" i="3"/>
  <c r="S224" i="3"/>
  <c r="U224" i="3"/>
  <c r="W224" i="3"/>
  <c r="Y224" i="3"/>
  <c r="AA224" i="3"/>
  <c r="AC224" i="3"/>
  <c r="AE224" i="3"/>
  <c r="AG224" i="3"/>
  <c r="AI224" i="3"/>
  <c r="AK224" i="3"/>
  <c r="AM224" i="3"/>
  <c r="AO224" i="3"/>
  <c r="AQ224" i="3"/>
  <c r="AS224" i="3"/>
  <c r="AU224" i="3"/>
  <c r="AW224" i="3"/>
  <c r="AY224" i="3"/>
  <c r="BA224" i="3"/>
  <c r="BC224" i="3"/>
  <c r="BE224" i="3"/>
  <c r="BG224" i="3"/>
  <c r="BI224" i="3"/>
  <c r="M226" i="3"/>
  <c r="O226" i="3"/>
  <c r="Q226" i="3"/>
  <c r="S226" i="3"/>
  <c r="U226" i="3"/>
  <c r="W226" i="3"/>
  <c r="Y226" i="3"/>
  <c r="AA226" i="3"/>
  <c r="AC226" i="3"/>
  <c r="AE226" i="3"/>
  <c r="AG226" i="3"/>
  <c r="AI226" i="3"/>
  <c r="AK226" i="3"/>
  <c r="AM226" i="3"/>
  <c r="AO226" i="3"/>
  <c r="AQ226" i="3"/>
  <c r="AS226" i="3"/>
  <c r="AU226" i="3"/>
  <c r="AW226" i="3"/>
  <c r="AY226" i="3"/>
  <c r="BA226" i="3"/>
  <c r="BC226" i="3"/>
  <c r="BE226" i="3"/>
  <c r="BG226" i="3"/>
  <c r="BI226" i="3"/>
  <c r="N226" i="3"/>
  <c r="P226" i="3"/>
  <c r="R226" i="3"/>
  <c r="T226" i="3"/>
  <c r="V226" i="3"/>
  <c r="X226" i="3"/>
  <c r="Z226" i="3"/>
  <c r="AB226" i="3"/>
  <c r="AD226" i="3"/>
  <c r="AF226" i="3"/>
  <c r="AH226" i="3"/>
  <c r="AJ226" i="3"/>
  <c r="AL226" i="3"/>
  <c r="AN226" i="3"/>
  <c r="AP226" i="3"/>
  <c r="AR226" i="3"/>
  <c r="AT226" i="3"/>
  <c r="AV226" i="3"/>
  <c r="AX226" i="3"/>
  <c r="AZ226" i="3"/>
  <c r="BB226" i="3"/>
  <c r="BD226" i="3"/>
  <c r="BF226" i="3"/>
  <c r="BH226" i="3"/>
  <c r="N227" i="3"/>
  <c r="P227" i="3"/>
  <c r="R227" i="3"/>
  <c r="T227" i="3"/>
  <c r="V227" i="3"/>
  <c r="X227" i="3"/>
  <c r="Z227" i="3"/>
  <c r="AB227" i="3"/>
  <c r="AD227" i="3"/>
  <c r="AF227" i="3"/>
  <c r="AH227" i="3"/>
  <c r="AJ227" i="3"/>
  <c r="AL227" i="3"/>
  <c r="AN227" i="3"/>
  <c r="AP227" i="3"/>
  <c r="AR227" i="3"/>
  <c r="AT227" i="3"/>
  <c r="AV227" i="3"/>
  <c r="AX227" i="3"/>
  <c r="AZ227" i="3"/>
  <c r="BB227" i="3"/>
  <c r="BD227" i="3"/>
  <c r="BF227" i="3"/>
  <c r="BH227" i="3"/>
  <c r="M227" i="3"/>
  <c r="O227" i="3"/>
  <c r="Q227" i="3"/>
  <c r="S227" i="3"/>
  <c r="U227" i="3"/>
  <c r="W227" i="3"/>
  <c r="Y227" i="3"/>
  <c r="AA227" i="3"/>
  <c r="AC227" i="3"/>
  <c r="AE227" i="3"/>
  <c r="AG227" i="3"/>
  <c r="AI227" i="3"/>
  <c r="AK227" i="3"/>
  <c r="AM227" i="3"/>
  <c r="AO227" i="3"/>
  <c r="AQ227" i="3"/>
  <c r="AS227" i="3"/>
  <c r="AU227" i="3"/>
  <c r="AW227" i="3"/>
  <c r="AY227" i="3"/>
  <c r="BA227" i="3"/>
  <c r="BC227" i="3"/>
  <c r="BE227" i="3"/>
  <c r="BG227" i="3"/>
  <c r="BI227" i="3"/>
  <c r="M229" i="3"/>
  <c r="O229" i="3"/>
  <c r="Q229" i="3"/>
  <c r="S229" i="3"/>
  <c r="U229" i="3"/>
  <c r="W229" i="3"/>
  <c r="Y229" i="3"/>
  <c r="AA229" i="3"/>
  <c r="AC229" i="3"/>
  <c r="AE229" i="3"/>
  <c r="AG229" i="3"/>
  <c r="AI229" i="3"/>
  <c r="AK229" i="3"/>
  <c r="AM229" i="3"/>
  <c r="AO229" i="3"/>
  <c r="AQ229" i="3"/>
  <c r="AS229" i="3"/>
  <c r="AU229" i="3"/>
  <c r="AW229" i="3"/>
  <c r="AY229" i="3"/>
  <c r="BA229" i="3"/>
  <c r="BC229" i="3"/>
  <c r="BE229" i="3"/>
  <c r="BG229" i="3"/>
  <c r="BI229" i="3"/>
  <c r="N229" i="3"/>
  <c r="P229" i="3"/>
  <c r="R229" i="3"/>
  <c r="T229" i="3"/>
  <c r="V229" i="3"/>
  <c r="X229" i="3"/>
  <c r="Z229" i="3"/>
  <c r="AB229" i="3"/>
  <c r="AD229" i="3"/>
  <c r="AF229" i="3"/>
  <c r="AH229" i="3"/>
  <c r="AJ229" i="3"/>
  <c r="AL229" i="3"/>
  <c r="AN229" i="3"/>
  <c r="AP229" i="3"/>
  <c r="AR229" i="3"/>
  <c r="AT229" i="3"/>
  <c r="AV229" i="3"/>
  <c r="AX229" i="3"/>
  <c r="AZ229" i="3"/>
  <c r="BB229" i="3"/>
  <c r="BD229" i="3"/>
  <c r="BF229" i="3"/>
  <c r="BH229" i="3"/>
  <c r="N231" i="3"/>
  <c r="P231" i="3"/>
  <c r="R231" i="3"/>
  <c r="T231" i="3"/>
  <c r="V231" i="3"/>
  <c r="X231" i="3"/>
  <c r="Z231" i="3"/>
  <c r="AB231" i="3"/>
  <c r="AD231" i="3"/>
  <c r="AF231" i="3"/>
  <c r="AH231" i="3"/>
  <c r="AJ231" i="3"/>
  <c r="AL231" i="3"/>
  <c r="AN231" i="3"/>
  <c r="AP231" i="3"/>
  <c r="AR231" i="3"/>
  <c r="AT231" i="3"/>
  <c r="AV231" i="3"/>
  <c r="AX231" i="3"/>
  <c r="AZ231" i="3"/>
  <c r="BB231" i="3"/>
  <c r="BD231" i="3"/>
  <c r="BF231" i="3"/>
  <c r="BH231" i="3"/>
  <c r="M231" i="3"/>
  <c r="O231" i="3"/>
  <c r="Q231" i="3"/>
  <c r="S231" i="3"/>
  <c r="U231" i="3"/>
  <c r="W231" i="3"/>
  <c r="Y231" i="3"/>
  <c r="AA231" i="3"/>
  <c r="AC231" i="3"/>
  <c r="AE231" i="3"/>
  <c r="AG231" i="3"/>
  <c r="AI231" i="3"/>
  <c r="AK231" i="3"/>
  <c r="AM231" i="3"/>
  <c r="AO231" i="3"/>
  <c r="AQ231" i="3"/>
  <c r="AS231" i="3"/>
  <c r="AU231" i="3"/>
  <c r="AW231" i="3"/>
  <c r="AY231" i="3"/>
  <c r="BA231" i="3"/>
  <c r="BC231" i="3"/>
  <c r="BE231" i="3"/>
  <c r="BG231" i="3"/>
  <c r="BI231" i="3"/>
  <c r="N233" i="3"/>
  <c r="P233" i="3"/>
  <c r="R233" i="3"/>
  <c r="T233" i="3"/>
  <c r="V233" i="3"/>
  <c r="X233" i="3"/>
  <c r="Z233" i="3"/>
  <c r="AB233" i="3"/>
  <c r="AD233" i="3"/>
  <c r="AF233" i="3"/>
  <c r="AH233" i="3"/>
  <c r="AJ233" i="3"/>
  <c r="AL233" i="3"/>
  <c r="AN233" i="3"/>
  <c r="AP233" i="3"/>
  <c r="AR233" i="3"/>
  <c r="AT233" i="3"/>
  <c r="AV233" i="3"/>
  <c r="AX233" i="3"/>
  <c r="AZ233" i="3"/>
  <c r="BB233" i="3"/>
  <c r="BD233" i="3"/>
  <c r="BF233" i="3"/>
  <c r="BH233" i="3"/>
  <c r="M233" i="3"/>
  <c r="O233" i="3"/>
  <c r="Q233" i="3"/>
  <c r="S233" i="3"/>
  <c r="U233" i="3"/>
  <c r="W233" i="3"/>
  <c r="Y233" i="3"/>
  <c r="AA233" i="3"/>
  <c r="AC233" i="3"/>
  <c r="AE233" i="3"/>
  <c r="AG233" i="3"/>
  <c r="AI233" i="3"/>
  <c r="AK233" i="3"/>
  <c r="AM233" i="3"/>
  <c r="AO233" i="3"/>
  <c r="AQ233" i="3"/>
  <c r="AS233" i="3"/>
  <c r="AU233" i="3"/>
  <c r="AW233" i="3"/>
  <c r="AY233" i="3"/>
  <c r="BA233" i="3"/>
  <c r="BC233" i="3"/>
  <c r="BE233" i="3"/>
  <c r="BG233" i="3"/>
  <c r="BI233" i="3"/>
  <c r="M235" i="3"/>
  <c r="O235" i="3"/>
  <c r="Q235" i="3"/>
  <c r="S235" i="3"/>
  <c r="U235" i="3"/>
  <c r="W235" i="3"/>
  <c r="Y235" i="3"/>
  <c r="AA235" i="3"/>
  <c r="AC235" i="3"/>
  <c r="AE235" i="3"/>
  <c r="AG235" i="3"/>
  <c r="AI235" i="3"/>
  <c r="AK235" i="3"/>
  <c r="AM235" i="3"/>
  <c r="AO235" i="3"/>
  <c r="AQ235" i="3"/>
  <c r="AS235" i="3"/>
  <c r="AU235" i="3"/>
  <c r="AW235" i="3"/>
  <c r="AY235" i="3"/>
  <c r="BA235" i="3"/>
  <c r="BC235" i="3"/>
  <c r="BE235" i="3"/>
  <c r="BG235" i="3"/>
  <c r="BI235" i="3"/>
  <c r="N235" i="3"/>
  <c r="P235" i="3"/>
  <c r="R235" i="3"/>
  <c r="T235" i="3"/>
  <c r="V235" i="3"/>
  <c r="X235" i="3"/>
  <c r="Z235" i="3"/>
  <c r="AB235" i="3"/>
  <c r="AD235" i="3"/>
  <c r="AF235" i="3"/>
  <c r="AH235" i="3"/>
  <c r="AJ235" i="3"/>
  <c r="AL235" i="3"/>
  <c r="AN235" i="3"/>
  <c r="AP235" i="3"/>
  <c r="AR235" i="3"/>
  <c r="AT235" i="3"/>
  <c r="AV235" i="3"/>
  <c r="AX235" i="3"/>
  <c r="AZ235" i="3"/>
  <c r="BB235" i="3"/>
  <c r="BD235" i="3"/>
  <c r="BF235" i="3"/>
  <c r="BH235" i="3"/>
  <c r="M237" i="3"/>
  <c r="O237" i="3"/>
  <c r="Q237" i="3"/>
  <c r="S237" i="3"/>
  <c r="U237" i="3"/>
  <c r="W237" i="3"/>
  <c r="Y237" i="3"/>
  <c r="AA237" i="3"/>
  <c r="AC237" i="3"/>
  <c r="AE237" i="3"/>
  <c r="AG237" i="3"/>
  <c r="AI237" i="3"/>
  <c r="AK237" i="3"/>
  <c r="AM237" i="3"/>
  <c r="AO237" i="3"/>
  <c r="AQ237" i="3"/>
  <c r="AS237" i="3"/>
  <c r="AU237" i="3"/>
  <c r="AW237" i="3"/>
  <c r="AY237" i="3"/>
  <c r="BA237" i="3"/>
  <c r="BC237" i="3"/>
  <c r="BE237" i="3"/>
  <c r="BG237" i="3"/>
  <c r="BI237" i="3"/>
  <c r="N237" i="3"/>
  <c r="P237" i="3"/>
  <c r="R237" i="3"/>
  <c r="T237" i="3"/>
  <c r="V237" i="3"/>
  <c r="X237" i="3"/>
  <c r="Z237" i="3"/>
  <c r="AB237" i="3"/>
  <c r="AD237" i="3"/>
  <c r="AF237" i="3"/>
  <c r="AH237" i="3"/>
  <c r="AJ237" i="3"/>
  <c r="AL237" i="3"/>
  <c r="AN237" i="3"/>
  <c r="AP237" i="3"/>
  <c r="AR237" i="3"/>
  <c r="AT237" i="3"/>
  <c r="AV237" i="3"/>
  <c r="AX237" i="3"/>
  <c r="AZ237" i="3"/>
  <c r="BB237" i="3"/>
  <c r="BD237" i="3"/>
  <c r="BF237" i="3"/>
  <c r="BH237" i="3"/>
  <c r="N239" i="3"/>
  <c r="P239" i="3"/>
  <c r="R239" i="3"/>
  <c r="T239" i="3"/>
  <c r="V239" i="3"/>
  <c r="X239" i="3"/>
  <c r="Z239" i="3"/>
  <c r="AB239" i="3"/>
  <c r="AD239" i="3"/>
  <c r="AF239" i="3"/>
  <c r="AH239" i="3"/>
  <c r="AJ239" i="3"/>
  <c r="AL239" i="3"/>
  <c r="AN239" i="3"/>
  <c r="AP239" i="3"/>
  <c r="AR239" i="3"/>
  <c r="AT239" i="3"/>
  <c r="AV239" i="3"/>
  <c r="AX239" i="3"/>
  <c r="AZ239" i="3"/>
  <c r="BB239" i="3"/>
  <c r="BD239" i="3"/>
  <c r="BF239" i="3"/>
  <c r="BH239" i="3"/>
  <c r="M239" i="3"/>
  <c r="O239" i="3"/>
  <c r="Q239" i="3"/>
  <c r="S239" i="3"/>
  <c r="U239" i="3"/>
  <c r="W239" i="3"/>
  <c r="Y239" i="3"/>
  <c r="AA239" i="3"/>
  <c r="AC239" i="3"/>
  <c r="AE239" i="3"/>
  <c r="AG239" i="3"/>
  <c r="AI239" i="3"/>
  <c r="AK239" i="3"/>
  <c r="AM239" i="3"/>
  <c r="AO239" i="3"/>
  <c r="AQ239" i="3"/>
  <c r="AS239" i="3"/>
  <c r="AU239" i="3"/>
  <c r="AW239" i="3"/>
  <c r="AY239" i="3"/>
  <c r="BA239" i="3"/>
  <c r="BC239" i="3"/>
  <c r="BE239" i="3"/>
  <c r="BG239" i="3"/>
  <c r="BI239" i="3"/>
  <c r="N241" i="3"/>
  <c r="P241" i="3"/>
  <c r="R241" i="3"/>
  <c r="T241" i="3"/>
  <c r="V241" i="3"/>
  <c r="X241" i="3"/>
  <c r="Z241" i="3"/>
  <c r="AB241" i="3"/>
  <c r="AD241" i="3"/>
  <c r="AF241" i="3"/>
  <c r="AH241" i="3"/>
  <c r="AJ241" i="3"/>
  <c r="AL241" i="3"/>
  <c r="AN241" i="3"/>
  <c r="AP241" i="3"/>
  <c r="AR241" i="3"/>
  <c r="AT241" i="3"/>
  <c r="AV241" i="3"/>
  <c r="AX241" i="3"/>
  <c r="AZ241" i="3"/>
  <c r="BB241" i="3"/>
  <c r="BD241" i="3"/>
  <c r="BF241" i="3"/>
  <c r="BH241" i="3"/>
  <c r="M241" i="3"/>
  <c r="O241" i="3"/>
  <c r="Q241" i="3"/>
  <c r="S241" i="3"/>
  <c r="U241" i="3"/>
  <c r="W241" i="3"/>
  <c r="Y241" i="3"/>
  <c r="AA241" i="3"/>
  <c r="AC241" i="3"/>
  <c r="AE241" i="3"/>
  <c r="AG241" i="3"/>
  <c r="AI241" i="3"/>
  <c r="AK241" i="3"/>
  <c r="AM241" i="3"/>
  <c r="AO241" i="3"/>
  <c r="AQ241" i="3"/>
  <c r="AS241" i="3"/>
  <c r="AU241" i="3"/>
  <c r="AW241" i="3"/>
  <c r="AY241" i="3"/>
  <c r="BA241" i="3"/>
  <c r="BC241" i="3"/>
  <c r="BE241" i="3"/>
  <c r="BG241" i="3"/>
  <c r="BI241" i="3"/>
  <c r="M243" i="3"/>
  <c r="O243" i="3"/>
  <c r="Q243" i="3"/>
  <c r="S243" i="3"/>
  <c r="U243" i="3"/>
  <c r="W243" i="3"/>
  <c r="Y243" i="3"/>
  <c r="AA243" i="3"/>
  <c r="AC243" i="3"/>
  <c r="AE243" i="3"/>
  <c r="AG243" i="3"/>
  <c r="AI243" i="3"/>
  <c r="AK243" i="3"/>
  <c r="AM243" i="3"/>
  <c r="AO243" i="3"/>
  <c r="AQ243" i="3"/>
  <c r="AS243" i="3"/>
  <c r="AU243" i="3"/>
  <c r="AW243" i="3"/>
  <c r="AY243" i="3"/>
  <c r="BA243" i="3"/>
  <c r="BC243" i="3"/>
  <c r="BE243" i="3"/>
  <c r="BG243" i="3"/>
  <c r="BI243" i="3"/>
  <c r="N243" i="3"/>
  <c r="P243" i="3"/>
  <c r="R243" i="3"/>
  <c r="T243" i="3"/>
  <c r="V243" i="3"/>
  <c r="X243" i="3"/>
  <c r="Z243" i="3"/>
  <c r="AB243" i="3"/>
  <c r="AD243" i="3"/>
  <c r="AF243" i="3"/>
  <c r="AH243" i="3"/>
  <c r="AJ243" i="3"/>
  <c r="AL243" i="3"/>
  <c r="AN243" i="3"/>
  <c r="AP243" i="3"/>
  <c r="AR243" i="3"/>
  <c r="AT243" i="3"/>
  <c r="AV243" i="3"/>
  <c r="AX243" i="3"/>
  <c r="AZ243" i="3"/>
  <c r="BB243" i="3"/>
  <c r="BD243" i="3"/>
  <c r="BF243" i="3"/>
  <c r="BH243" i="3"/>
  <c r="N245" i="3"/>
  <c r="P245" i="3"/>
  <c r="R245" i="3"/>
  <c r="T245" i="3"/>
  <c r="V245" i="3"/>
  <c r="X245" i="3"/>
  <c r="Z245" i="3"/>
  <c r="AB245" i="3"/>
  <c r="AD245" i="3"/>
  <c r="AF245" i="3"/>
  <c r="AH245" i="3"/>
  <c r="AJ245" i="3"/>
  <c r="AL245" i="3"/>
  <c r="AN245" i="3"/>
  <c r="AP245" i="3"/>
  <c r="AR245" i="3"/>
  <c r="AT245" i="3"/>
  <c r="AV245" i="3"/>
  <c r="AX245" i="3"/>
  <c r="AZ245" i="3"/>
  <c r="BB245" i="3"/>
  <c r="BD245" i="3"/>
  <c r="BF245" i="3"/>
  <c r="BH245" i="3"/>
  <c r="M245" i="3"/>
  <c r="O245" i="3"/>
  <c r="Q245" i="3"/>
  <c r="S245" i="3"/>
  <c r="U245" i="3"/>
  <c r="W245" i="3"/>
  <c r="Y245" i="3"/>
  <c r="AA245" i="3"/>
  <c r="AC245" i="3"/>
  <c r="AE245" i="3"/>
  <c r="AG245" i="3"/>
  <c r="AI245" i="3"/>
  <c r="AK245" i="3"/>
  <c r="AM245" i="3"/>
  <c r="AO245" i="3"/>
  <c r="AQ245" i="3"/>
  <c r="AS245" i="3"/>
  <c r="AU245" i="3"/>
  <c r="AW245" i="3"/>
  <c r="AY245" i="3"/>
  <c r="BA245" i="3"/>
  <c r="BC245" i="3"/>
  <c r="BE245" i="3"/>
  <c r="BG245" i="3"/>
  <c r="BI245" i="3"/>
  <c r="N252" i="3"/>
  <c r="P252" i="3"/>
  <c r="R252" i="3"/>
  <c r="T252" i="3"/>
  <c r="V252" i="3"/>
  <c r="X252" i="3"/>
  <c r="Z252" i="3"/>
  <c r="AB252" i="3"/>
  <c r="AD252" i="3"/>
  <c r="AF252" i="3"/>
  <c r="AH252" i="3"/>
  <c r="AJ252" i="3"/>
  <c r="AL252" i="3"/>
  <c r="AN252" i="3"/>
  <c r="AP252" i="3"/>
  <c r="AR252" i="3"/>
  <c r="AT252" i="3"/>
  <c r="AV252" i="3"/>
  <c r="AX252" i="3"/>
  <c r="AZ252" i="3"/>
  <c r="BB252" i="3"/>
  <c r="BD252" i="3"/>
  <c r="BF252" i="3"/>
  <c r="BH252" i="3"/>
  <c r="M252" i="3"/>
  <c r="O252" i="3"/>
  <c r="Q252" i="3"/>
  <c r="S252" i="3"/>
  <c r="U252" i="3"/>
  <c r="W252" i="3"/>
  <c r="Y252" i="3"/>
  <c r="AA252" i="3"/>
  <c r="AC252" i="3"/>
  <c r="AE252" i="3"/>
  <c r="AG252" i="3"/>
  <c r="AI252" i="3"/>
  <c r="AK252" i="3"/>
  <c r="AM252" i="3"/>
  <c r="AO252" i="3"/>
  <c r="AQ252" i="3"/>
  <c r="AS252" i="3"/>
  <c r="AU252" i="3"/>
  <c r="AW252" i="3"/>
  <c r="AY252" i="3"/>
  <c r="BA252" i="3"/>
  <c r="BC252" i="3"/>
  <c r="BE252" i="3"/>
  <c r="BG252" i="3"/>
  <c r="BI252" i="3"/>
  <c r="M261" i="3"/>
  <c r="O261" i="3"/>
  <c r="Q261" i="3"/>
  <c r="S261" i="3"/>
  <c r="U261" i="3"/>
  <c r="W261" i="3"/>
  <c r="Y261" i="3"/>
  <c r="AA261" i="3"/>
  <c r="AC261" i="3"/>
  <c r="AE261" i="3"/>
  <c r="AG261" i="3"/>
  <c r="AI261" i="3"/>
  <c r="AK261" i="3"/>
  <c r="AM261" i="3"/>
  <c r="AO261" i="3"/>
  <c r="AQ261" i="3"/>
  <c r="AS261" i="3"/>
  <c r="AU261" i="3"/>
  <c r="AW261" i="3"/>
  <c r="AY261" i="3"/>
  <c r="BA261" i="3"/>
  <c r="BC261" i="3"/>
  <c r="BE261" i="3"/>
  <c r="BG261" i="3"/>
  <c r="BI261" i="3"/>
  <c r="N261" i="3"/>
  <c r="P261" i="3"/>
  <c r="R261" i="3"/>
  <c r="T261" i="3"/>
  <c r="V261" i="3"/>
  <c r="X261" i="3"/>
  <c r="Z261" i="3"/>
  <c r="AB261" i="3"/>
  <c r="AD261" i="3"/>
  <c r="AF261" i="3"/>
  <c r="AH261" i="3"/>
  <c r="AJ261" i="3"/>
  <c r="AL261" i="3"/>
  <c r="AN261" i="3"/>
  <c r="AP261" i="3"/>
  <c r="AR261" i="3"/>
  <c r="AT261" i="3"/>
  <c r="AV261" i="3"/>
  <c r="AX261" i="3"/>
  <c r="AZ261" i="3"/>
  <c r="BB261" i="3"/>
  <c r="BD261" i="3"/>
  <c r="BF261" i="3"/>
  <c r="BH261" i="3"/>
  <c r="M269" i="3"/>
  <c r="O269" i="3"/>
  <c r="Q269" i="3"/>
  <c r="S269" i="3"/>
  <c r="U269" i="3"/>
  <c r="W269" i="3"/>
  <c r="Y269" i="3"/>
  <c r="AA269" i="3"/>
  <c r="AC269" i="3"/>
  <c r="AE269" i="3"/>
  <c r="AG269" i="3"/>
  <c r="AI269" i="3"/>
  <c r="AK269" i="3"/>
  <c r="AM269" i="3"/>
  <c r="AO269" i="3"/>
  <c r="AQ269" i="3"/>
  <c r="AS269" i="3"/>
  <c r="AU269" i="3"/>
  <c r="AW269" i="3"/>
  <c r="AY269" i="3"/>
  <c r="BA269" i="3"/>
  <c r="BC269" i="3"/>
  <c r="BE269" i="3"/>
  <c r="BG269" i="3"/>
  <c r="BI269" i="3"/>
  <c r="N269" i="3"/>
  <c r="P269" i="3"/>
  <c r="R269" i="3"/>
  <c r="T269" i="3"/>
  <c r="V269" i="3"/>
  <c r="X269" i="3"/>
  <c r="Z269" i="3"/>
  <c r="AB269" i="3"/>
  <c r="AD269" i="3"/>
  <c r="AF269" i="3"/>
  <c r="AH269" i="3"/>
  <c r="AJ269" i="3"/>
  <c r="AL269" i="3"/>
  <c r="AN269" i="3"/>
  <c r="AP269" i="3"/>
  <c r="AR269" i="3"/>
  <c r="AT269" i="3"/>
  <c r="AV269" i="3"/>
  <c r="AX269" i="3"/>
  <c r="AZ269" i="3"/>
  <c r="BB269" i="3"/>
  <c r="BD269" i="3"/>
  <c r="BF269" i="3"/>
  <c r="BH269" i="3"/>
  <c r="N277" i="3"/>
  <c r="P277" i="3"/>
  <c r="R277" i="3"/>
  <c r="T277" i="3"/>
  <c r="V277" i="3"/>
  <c r="X277" i="3"/>
  <c r="Z277" i="3"/>
  <c r="AB277" i="3"/>
  <c r="AD277" i="3"/>
  <c r="AF277" i="3"/>
  <c r="AH277" i="3"/>
  <c r="AJ277" i="3"/>
  <c r="AL277" i="3"/>
  <c r="AN277" i="3"/>
  <c r="AP277" i="3"/>
  <c r="AR277" i="3"/>
  <c r="AT277" i="3"/>
  <c r="AV277" i="3"/>
  <c r="AX277" i="3"/>
  <c r="AZ277" i="3"/>
  <c r="BB277" i="3"/>
  <c r="BD277" i="3"/>
  <c r="BF277" i="3"/>
  <c r="BH277" i="3"/>
  <c r="M277" i="3"/>
  <c r="O277" i="3"/>
  <c r="Q277" i="3"/>
  <c r="S277" i="3"/>
  <c r="U277" i="3"/>
  <c r="W277" i="3"/>
  <c r="Y277" i="3"/>
  <c r="AA277" i="3"/>
  <c r="AC277" i="3"/>
  <c r="AE277" i="3"/>
  <c r="AG277" i="3"/>
  <c r="AI277" i="3"/>
  <c r="AK277" i="3"/>
  <c r="AM277" i="3"/>
  <c r="AO277" i="3"/>
  <c r="AQ277" i="3"/>
  <c r="AS277" i="3"/>
  <c r="AU277" i="3"/>
  <c r="AW277" i="3"/>
  <c r="AY277" i="3"/>
  <c r="BA277" i="3"/>
  <c r="BC277" i="3"/>
  <c r="BE277" i="3"/>
  <c r="BG277" i="3"/>
  <c r="BI277" i="3"/>
  <c r="N283" i="3"/>
  <c r="P283" i="3"/>
  <c r="R283" i="3"/>
  <c r="T283" i="3"/>
  <c r="V283" i="3"/>
  <c r="X283" i="3"/>
  <c r="Z283" i="3"/>
  <c r="AB283" i="3"/>
  <c r="AD283" i="3"/>
  <c r="AF283" i="3"/>
  <c r="AH283" i="3"/>
  <c r="AJ283" i="3"/>
  <c r="AL283" i="3"/>
  <c r="AN283" i="3"/>
  <c r="AP283" i="3"/>
  <c r="AR283" i="3"/>
  <c r="AT283" i="3"/>
  <c r="AV283" i="3"/>
  <c r="AX283" i="3"/>
  <c r="AZ283" i="3"/>
  <c r="BB283" i="3"/>
  <c r="BD283" i="3"/>
  <c r="BF283" i="3"/>
  <c r="BH283" i="3"/>
  <c r="M283" i="3"/>
  <c r="O283" i="3"/>
  <c r="Q283" i="3"/>
  <c r="S283" i="3"/>
  <c r="U283" i="3"/>
  <c r="W283" i="3"/>
  <c r="Y283" i="3"/>
  <c r="AA283" i="3"/>
  <c r="AC283" i="3"/>
  <c r="AE283" i="3"/>
  <c r="AG283" i="3"/>
  <c r="AI283" i="3"/>
  <c r="AK283" i="3"/>
  <c r="AM283" i="3"/>
  <c r="AO283" i="3"/>
  <c r="AQ283" i="3"/>
  <c r="AS283" i="3"/>
  <c r="AU283" i="3"/>
  <c r="AW283" i="3"/>
  <c r="AY283" i="3"/>
  <c r="BA283" i="3"/>
  <c r="BC283" i="3"/>
  <c r="BE283" i="3"/>
  <c r="BG283" i="3"/>
  <c r="BI283" i="3"/>
  <c r="N291" i="3"/>
  <c r="P291" i="3"/>
  <c r="R291" i="3"/>
  <c r="T291" i="3"/>
  <c r="V291" i="3"/>
  <c r="X291" i="3"/>
  <c r="Z291" i="3"/>
  <c r="AB291" i="3"/>
  <c r="AD291" i="3"/>
  <c r="AF291" i="3"/>
  <c r="AH291" i="3"/>
  <c r="AJ291" i="3"/>
  <c r="AL291" i="3"/>
  <c r="AN291" i="3"/>
  <c r="AP291" i="3"/>
  <c r="AR291" i="3"/>
  <c r="AT291" i="3"/>
  <c r="AV291" i="3"/>
  <c r="AX291" i="3"/>
  <c r="AZ291" i="3"/>
  <c r="BB291" i="3"/>
  <c r="BD291" i="3"/>
  <c r="BF291" i="3"/>
  <c r="BH291" i="3"/>
  <c r="M291" i="3"/>
  <c r="O291" i="3"/>
  <c r="Q291" i="3"/>
  <c r="S291" i="3"/>
  <c r="U291" i="3"/>
  <c r="W291" i="3"/>
  <c r="Y291" i="3"/>
  <c r="AA291" i="3"/>
  <c r="AC291" i="3"/>
  <c r="AE291" i="3"/>
  <c r="AG291" i="3"/>
  <c r="AI291" i="3"/>
  <c r="AK291" i="3"/>
  <c r="AM291" i="3"/>
  <c r="AO291" i="3"/>
  <c r="AQ291" i="3"/>
  <c r="AS291" i="3"/>
  <c r="AU291" i="3"/>
  <c r="AW291" i="3"/>
  <c r="AY291" i="3"/>
  <c r="BA291" i="3"/>
  <c r="BC291" i="3"/>
  <c r="BE291" i="3"/>
  <c r="BG291" i="3"/>
  <c r="BI291" i="3"/>
  <c r="BN104" i="3"/>
  <c r="BJ104" i="3"/>
  <c r="BN257" i="3"/>
  <c r="BN284" i="3"/>
  <c r="BM288" i="3"/>
  <c r="BM292" i="3"/>
  <c r="BJ262" i="3"/>
  <c r="BL262" i="3"/>
  <c r="BM262" i="3"/>
  <c r="BJ270" i="3"/>
  <c r="BL270" i="3"/>
  <c r="BM270" i="3"/>
  <c r="O294" i="3"/>
  <c r="S294" i="3"/>
  <c r="W294" i="3"/>
  <c r="AA294" i="3"/>
  <c r="AE294" i="3"/>
  <c r="AI294" i="3"/>
  <c r="AM294" i="3"/>
  <c r="AQ294" i="3"/>
  <c r="AU294" i="3"/>
  <c r="AY294" i="3"/>
  <c r="BC294" i="3"/>
  <c r="BG294" i="3"/>
  <c r="Q296" i="3"/>
  <c r="U296" i="3"/>
  <c r="Y296" i="3"/>
  <c r="AC296" i="3"/>
  <c r="AG296" i="3"/>
  <c r="AK296" i="3"/>
  <c r="AO296" i="3"/>
  <c r="AS296" i="3"/>
  <c r="AW296" i="3"/>
  <c r="BA296" i="3"/>
  <c r="BE296" i="3"/>
  <c r="BI296" i="3"/>
  <c r="M159" i="3"/>
  <c r="O159" i="3"/>
  <c r="Q159" i="3"/>
  <c r="S159" i="3"/>
  <c r="U159" i="3"/>
  <c r="W159" i="3"/>
  <c r="Y159" i="3"/>
  <c r="AA159" i="3"/>
  <c r="AC159" i="3"/>
  <c r="AE159" i="3"/>
  <c r="AG159" i="3"/>
  <c r="AI159" i="3"/>
  <c r="AK159" i="3"/>
  <c r="AM159" i="3"/>
  <c r="AO159" i="3"/>
  <c r="AQ159" i="3"/>
  <c r="AS159" i="3"/>
  <c r="AU159" i="3"/>
  <c r="AW159" i="3"/>
  <c r="AY159" i="3"/>
  <c r="BA159" i="3"/>
  <c r="BC159" i="3"/>
  <c r="BE159" i="3"/>
  <c r="BG159" i="3"/>
  <c r="BI159" i="3"/>
  <c r="N159" i="3"/>
  <c r="P159" i="3"/>
  <c r="R159" i="3"/>
  <c r="T159" i="3"/>
  <c r="V159" i="3"/>
  <c r="X159" i="3"/>
  <c r="Z159" i="3"/>
  <c r="AB159" i="3"/>
  <c r="AD159" i="3"/>
  <c r="AF159" i="3"/>
  <c r="AH159" i="3"/>
  <c r="AJ159" i="3"/>
  <c r="AL159" i="3"/>
  <c r="AN159" i="3"/>
  <c r="AP159" i="3"/>
  <c r="AR159" i="3"/>
  <c r="AT159" i="3"/>
  <c r="AV159" i="3"/>
  <c r="AX159" i="3"/>
  <c r="AZ159" i="3"/>
  <c r="BB159" i="3"/>
  <c r="BD159" i="3"/>
  <c r="BF159" i="3"/>
  <c r="BH159" i="3"/>
  <c r="M247" i="3"/>
  <c r="O247" i="3"/>
  <c r="Q247" i="3"/>
  <c r="S247" i="3"/>
  <c r="U247" i="3"/>
  <c r="W247" i="3"/>
  <c r="Y247" i="3"/>
  <c r="AA247" i="3"/>
  <c r="AC247" i="3"/>
  <c r="AE247" i="3"/>
  <c r="AG247" i="3"/>
  <c r="AI247" i="3"/>
  <c r="AK247" i="3"/>
  <c r="AM247" i="3"/>
  <c r="AO247" i="3"/>
  <c r="AQ247" i="3"/>
  <c r="AS247" i="3"/>
  <c r="AU247" i="3"/>
  <c r="AW247" i="3"/>
  <c r="AY247" i="3"/>
  <c r="BA247" i="3"/>
  <c r="BC247" i="3"/>
  <c r="BE247" i="3"/>
  <c r="BG247" i="3"/>
  <c r="BI247" i="3"/>
  <c r="N247" i="3"/>
  <c r="P247" i="3"/>
  <c r="R247" i="3"/>
  <c r="T247" i="3"/>
  <c r="V247" i="3"/>
  <c r="X247" i="3"/>
  <c r="Z247" i="3"/>
  <c r="AB247" i="3"/>
  <c r="AD247" i="3"/>
  <c r="AF247" i="3"/>
  <c r="AH247" i="3"/>
  <c r="AJ247" i="3"/>
  <c r="AL247" i="3"/>
  <c r="AN247" i="3"/>
  <c r="AP247" i="3"/>
  <c r="AR247" i="3"/>
  <c r="AT247" i="3"/>
  <c r="AV247" i="3"/>
  <c r="AX247" i="3"/>
  <c r="AZ247" i="3"/>
  <c r="BB247" i="3"/>
  <c r="BD247" i="3"/>
  <c r="BF247" i="3"/>
  <c r="BH247" i="3"/>
  <c r="N251" i="3"/>
  <c r="P251" i="3"/>
  <c r="R251" i="3"/>
  <c r="T251" i="3"/>
  <c r="V251" i="3"/>
  <c r="X251" i="3"/>
  <c r="Z251" i="3"/>
  <c r="AB251" i="3"/>
  <c r="AD251" i="3"/>
  <c r="AF251" i="3"/>
  <c r="AH251" i="3"/>
  <c r="AJ251" i="3"/>
  <c r="AL251" i="3"/>
  <c r="AN251" i="3"/>
  <c r="AP251" i="3"/>
  <c r="AR251" i="3"/>
  <c r="AT251" i="3"/>
  <c r="AV251" i="3"/>
  <c r="AX251" i="3"/>
  <c r="AZ251" i="3"/>
  <c r="BB251" i="3"/>
  <c r="BD251" i="3"/>
  <c r="BF251" i="3"/>
  <c r="BH251" i="3"/>
  <c r="M251" i="3"/>
  <c r="O251" i="3"/>
  <c r="Q251" i="3"/>
  <c r="S251" i="3"/>
  <c r="U251" i="3"/>
  <c r="W251" i="3"/>
  <c r="Y251" i="3"/>
  <c r="AA251" i="3"/>
  <c r="AC251" i="3"/>
  <c r="AE251" i="3"/>
  <c r="AG251" i="3"/>
  <c r="AI251" i="3"/>
  <c r="AK251" i="3"/>
  <c r="AM251" i="3"/>
  <c r="AO251" i="3"/>
  <c r="AQ251" i="3"/>
  <c r="AS251" i="3"/>
  <c r="AU251" i="3"/>
  <c r="AW251" i="3"/>
  <c r="AY251" i="3"/>
  <c r="BA251" i="3"/>
  <c r="BC251" i="3"/>
  <c r="BE251" i="3"/>
  <c r="BG251" i="3"/>
  <c r="BI251" i="3"/>
  <c r="M254" i="3"/>
  <c r="O254" i="3"/>
  <c r="Q254" i="3"/>
  <c r="S254" i="3"/>
  <c r="U254" i="3"/>
  <c r="W254" i="3"/>
  <c r="Y254" i="3"/>
  <c r="AA254" i="3"/>
  <c r="AC254" i="3"/>
  <c r="AE254" i="3"/>
  <c r="AG254" i="3"/>
  <c r="AI254" i="3"/>
  <c r="AK254" i="3"/>
  <c r="AM254" i="3"/>
  <c r="AO254" i="3"/>
  <c r="AQ254" i="3"/>
  <c r="AS254" i="3"/>
  <c r="AU254" i="3"/>
  <c r="AW254" i="3"/>
  <c r="AY254" i="3"/>
  <c r="BA254" i="3"/>
  <c r="BC254" i="3"/>
  <c r="BE254" i="3"/>
  <c r="N254" i="3"/>
  <c r="P254" i="3"/>
  <c r="R254" i="3"/>
  <c r="T254" i="3"/>
  <c r="V254" i="3"/>
  <c r="X254" i="3"/>
  <c r="Z254" i="3"/>
  <c r="AB254" i="3"/>
  <c r="AD254" i="3"/>
  <c r="AF254" i="3"/>
  <c r="AH254" i="3"/>
  <c r="AJ254" i="3"/>
  <c r="AL254" i="3"/>
  <c r="AN254" i="3"/>
  <c r="AP254" i="3"/>
  <c r="AR254" i="3"/>
  <c r="AT254" i="3"/>
  <c r="AV254" i="3"/>
  <c r="AX254" i="3"/>
  <c r="AZ254" i="3"/>
  <c r="BB254" i="3"/>
  <c r="BD254" i="3"/>
  <c r="BG254" i="3"/>
  <c r="BI254" i="3"/>
  <c r="BF254" i="3"/>
  <c r="BH254" i="3"/>
  <c r="M258" i="3"/>
  <c r="O258" i="3"/>
  <c r="Q258" i="3"/>
  <c r="S258" i="3"/>
  <c r="U258" i="3"/>
  <c r="W258" i="3"/>
  <c r="Y258" i="3"/>
  <c r="AA258" i="3"/>
  <c r="AC258" i="3"/>
  <c r="AE258" i="3"/>
  <c r="AG258" i="3"/>
  <c r="AI258" i="3"/>
  <c r="AK258" i="3"/>
  <c r="AM258" i="3"/>
  <c r="AO258" i="3"/>
  <c r="AQ258" i="3"/>
  <c r="AS258" i="3"/>
  <c r="AU258" i="3"/>
  <c r="AW258" i="3"/>
  <c r="AY258" i="3"/>
  <c r="BA258" i="3"/>
  <c r="BC258" i="3"/>
  <c r="BE258" i="3"/>
  <c r="BG258" i="3"/>
  <c r="BI258" i="3"/>
  <c r="N258" i="3"/>
  <c r="P258" i="3"/>
  <c r="R258" i="3"/>
  <c r="T258" i="3"/>
  <c r="V258" i="3"/>
  <c r="X258" i="3"/>
  <c r="Z258" i="3"/>
  <c r="AB258" i="3"/>
  <c r="AD258" i="3"/>
  <c r="AF258" i="3"/>
  <c r="AH258" i="3"/>
  <c r="AJ258" i="3"/>
  <c r="AL258" i="3"/>
  <c r="AN258" i="3"/>
  <c r="AP258" i="3"/>
  <c r="AR258" i="3"/>
  <c r="AT258" i="3"/>
  <c r="AV258" i="3"/>
  <c r="AX258" i="3"/>
  <c r="AZ258" i="3"/>
  <c r="BB258" i="3"/>
  <c r="BD258" i="3"/>
  <c r="BF258" i="3"/>
  <c r="BH258" i="3"/>
  <c r="N263" i="3"/>
  <c r="P263" i="3"/>
  <c r="R263" i="3"/>
  <c r="T263" i="3"/>
  <c r="V263" i="3"/>
  <c r="X263" i="3"/>
  <c r="Z263" i="3"/>
  <c r="AB263" i="3"/>
  <c r="AD263" i="3"/>
  <c r="AF263" i="3"/>
  <c r="AH263" i="3"/>
  <c r="AJ263" i="3"/>
  <c r="AL263" i="3"/>
  <c r="AN263" i="3"/>
  <c r="AP263" i="3"/>
  <c r="AR263" i="3"/>
  <c r="AT263" i="3"/>
  <c r="AV263" i="3"/>
  <c r="AX263" i="3"/>
  <c r="AZ263" i="3"/>
  <c r="BB263" i="3"/>
  <c r="BD263" i="3"/>
  <c r="BF263" i="3"/>
  <c r="BH263" i="3"/>
  <c r="M263" i="3"/>
  <c r="O263" i="3"/>
  <c r="Q263" i="3"/>
  <c r="S263" i="3"/>
  <c r="U263" i="3"/>
  <c r="W263" i="3"/>
  <c r="Y263" i="3"/>
  <c r="AA263" i="3"/>
  <c r="AC263" i="3"/>
  <c r="AE263" i="3"/>
  <c r="AG263" i="3"/>
  <c r="AI263" i="3"/>
  <c r="AK263" i="3"/>
  <c r="AM263" i="3"/>
  <c r="AO263" i="3"/>
  <c r="AQ263" i="3"/>
  <c r="AS263" i="3"/>
  <c r="AU263" i="3"/>
  <c r="AW263" i="3"/>
  <c r="AY263" i="3"/>
  <c r="BA263" i="3"/>
  <c r="BC263" i="3"/>
  <c r="BE263" i="3"/>
  <c r="BG263" i="3"/>
  <c r="BI263" i="3"/>
  <c r="N267" i="3"/>
  <c r="P267" i="3"/>
  <c r="R267" i="3"/>
  <c r="T267" i="3"/>
  <c r="V267" i="3"/>
  <c r="X267" i="3"/>
  <c r="Z267" i="3"/>
  <c r="AB267" i="3"/>
  <c r="AD267" i="3"/>
  <c r="AF267" i="3"/>
  <c r="AH267" i="3"/>
  <c r="AJ267" i="3"/>
  <c r="AL267" i="3"/>
  <c r="AN267" i="3"/>
  <c r="AP267" i="3"/>
  <c r="AR267" i="3"/>
  <c r="AT267" i="3"/>
  <c r="AV267" i="3"/>
  <c r="AX267" i="3"/>
  <c r="AZ267" i="3"/>
  <c r="BB267" i="3"/>
  <c r="BD267" i="3"/>
  <c r="BF267" i="3"/>
  <c r="BH267" i="3"/>
  <c r="M267" i="3"/>
  <c r="O267" i="3"/>
  <c r="Q267" i="3"/>
  <c r="S267" i="3"/>
  <c r="U267" i="3"/>
  <c r="W267" i="3"/>
  <c r="Y267" i="3"/>
  <c r="AA267" i="3"/>
  <c r="AC267" i="3"/>
  <c r="AE267" i="3"/>
  <c r="AG267" i="3"/>
  <c r="AI267" i="3"/>
  <c r="AK267" i="3"/>
  <c r="AM267" i="3"/>
  <c r="AO267" i="3"/>
  <c r="AQ267" i="3"/>
  <c r="AS267" i="3"/>
  <c r="AU267" i="3"/>
  <c r="AW267" i="3"/>
  <c r="AY267" i="3"/>
  <c r="BA267" i="3"/>
  <c r="BC267" i="3"/>
  <c r="BE267" i="3"/>
  <c r="BG267" i="3"/>
  <c r="BI267" i="3"/>
  <c r="N271" i="3"/>
  <c r="P271" i="3"/>
  <c r="R271" i="3"/>
  <c r="T271" i="3"/>
  <c r="V271" i="3"/>
  <c r="X271" i="3"/>
  <c r="Z271" i="3"/>
  <c r="AB271" i="3"/>
  <c r="AD271" i="3"/>
  <c r="AF271" i="3"/>
  <c r="AH271" i="3"/>
  <c r="AJ271" i="3"/>
  <c r="AL271" i="3"/>
  <c r="AN271" i="3"/>
  <c r="AP271" i="3"/>
  <c r="AR271" i="3"/>
  <c r="AT271" i="3"/>
  <c r="AV271" i="3"/>
  <c r="AX271" i="3"/>
  <c r="AZ271" i="3"/>
  <c r="BB271" i="3"/>
  <c r="BD271" i="3"/>
  <c r="BF271" i="3"/>
  <c r="BH271" i="3"/>
  <c r="M271" i="3"/>
  <c r="O271" i="3"/>
  <c r="Q271" i="3"/>
  <c r="S271" i="3"/>
  <c r="U271" i="3"/>
  <c r="W271" i="3"/>
  <c r="Y271" i="3"/>
  <c r="AA271" i="3"/>
  <c r="AC271" i="3"/>
  <c r="AE271" i="3"/>
  <c r="AG271" i="3"/>
  <c r="AI271" i="3"/>
  <c r="AK271" i="3"/>
  <c r="AM271" i="3"/>
  <c r="AO271" i="3"/>
  <c r="AQ271" i="3"/>
  <c r="AS271" i="3"/>
  <c r="AU271" i="3"/>
  <c r="AW271" i="3"/>
  <c r="AY271" i="3"/>
  <c r="BA271" i="3"/>
  <c r="BC271" i="3"/>
  <c r="BE271" i="3"/>
  <c r="BG271" i="3"/>
  <c r="BI271" i="3"/>
  <c r="M275" i="3"/>
  <c r="O275" i="3"/>
  <c r="Q275" i="3"/>
  <c r="S275" i="3"/>
  <c r="U275" i="3"/>
  <c r="W275" i="3"/>
  <c r="Y275" i="3"/>
  <c r="AA275" i="3"/>
  <c r="AC275" i="3"/>
  <c r="AE275" i="3"/>
  <c r="AG275" i="3"/>
  <c r="AI275" i="3"/>
  <c r="AK275" i="3"/>
  <c r="AM275" i="3"/>
  <c r="AO275" i="3"/>
  <c r="AQ275" i="3"/>
  <c r="AS275" i="3"/>
  <c r="AU275" i="3"/>
  <c r="AW275" i="3"/>
  <c r="AY275" i="3"/>
  <c r="BA275" i="3"/>
  <c r="BC275" i="3"/>
  <c r="BE275" i="3"/>
  <c r="BG275" i="3"/>
  <c r="BI275" i="3"/>
  <c r="N275" i="3"/>
  <c r="P275" i="3"/>
  <c r="R275" i="3"/>
  <c r="T275" i="3"/>
  <c r="V275" i="3"/>
  <c r="X275" i="3"/>
  <c r="Z275" i="3"/>
  <c r="AB275" i="3"/>
  <c r="AD275" i="3"/>
  <c r="AF275" i="3"/>
  <c r="AH275" i="3"/>
  <c r="AJ275" i="3"/>
  <c r="AL275" i="3"/>
  <c r="AN275" i="3"/>
  <c r="AP275" i="3"/>
  <c r="AR275" i="3"/>
  <c r="AT275" i="3"/>
  <c r="AV275" i="3"/>
  <c r="AX275" i="3"/>
  <c r="AZ275" i="3"/>
  <c r="BB275" i="3"/>
  <c r="BD275" i="3"/>
  <c r="BF275" i="3"/>
  <c r="BH275" i="3"/>
  <c r="N279" i="3"/>
  <c r="P279" i="3"/>
  <c r="R279" i="3"/>
  <c r="T279" i="3"/>
  <c r="V279" i="3"/>
  <c r="X279" i="3"/>
  <c r="Z279" i="3"/>
  <c r="AB279" i="3"/>
  <c r="AD279" i="3"/>
  <c r="AF279" i="3"/>
  <c r="AH279" i="3"/>
  <c r="AJ279" i="3"/>
  <c r="AL279" i="3"/>
  <c r="AN279" i="3"/>
  <c r="AP279" i="3"/>
  <c r="AR279" i="3"/>
  <c r="AT279" i="3"/>
  <c r="AV279" i="3"/>
  <c r="AX279" i="3"/>
  <c r="AZ279" i="3"/>
  <c r="BB279" i="3"/>
  <c r="BD279" i="3"/>
  <c r="BF279" i="3"/>
  <c r="BH279" i="3"/>
  <c r="M279" i="3"/>
  <c r="O279" i="3"/>
  <c r="Q279" i="3"/>
  <c r="S279" i="3"/>
  <c r="U279" i="3"/>
  <c r="W279" i="3"/>
  <c r="Y279" i="3"/>
  <c r="AA279" i="3"/>
  <c r="AC279" i="3"/>
  <c r="AE279" i="3"/>
  <c r="AG279" i="3"/>
  <c r="AI279" i="3"/>
  <c r="AK279" i="3"/>
  <c r="AM279" i="3"/>
  <c r="AO279" i="3"/>
  <c r="AQ279" i="3"/>
  <c r="AS279" i="3"/>
  <c r="AU279" i="3"/>
  <c r="AW279" i="3"/>
  <c r="AY279" i="3"/>
  <c r="BA279" i="3"/>
  <c r="BC279" i="3"/>
  <c r="BE279" i="3"/>
  <c r="BG279" i="3"/>
  <c r="BI279" i="3"/>
  <c r="N281" i="3"/>
  <c r="P281" i="3"/>
  <c r="R281" i="3"/>
  <c r="T281" i="3"/>
  <c r="V281" i="3"/>
  <c r="X281" i="3"/>
  <c r="Z281" i="3"/>
  <c r="AB281" i="3"/>
  <c r="AD281" i="3"/>
  <c r="AF281" i="3"/>
  <c r="AH281" i="3"/>
  <c r="AJ281" i="3"/>
  <c r="AL281" i="3"/>
  <c r="AN281" i="3"/>
  <c r="AP281" i="3"/>
  <c r="AR281" i="3"/>
  <c r="AT281" i="3"/>
  <c r="AV281" i="3"/>
  <c r="AX281" i="3"/>
  <c r="AZ281" i="3"/>
  <c r="BB281" i="3"/>
  <c r="BD281" i="3"/>
  <c r="BF281" i="3"/>
  <c r="BH281" i="3"/>
  <c r="M281" i="3"/>
  <c r="O281" i="3"/>
  <c r="Q281" i="3"/>
  <c r="S281" i="3"/>
  <c r="U281" i="3"/>
  <c r="W281" i="3"/>
  <c r="Y281" i="3"/>
  <c r="AA281" i="3"/>
  <c r="AC281" i="3"/>
  <c r="AE281" i="3"/>
  <c r="AG281" i="3"/>
  <c r="AI281" i="3"/>
  <c r="AK281" i="3"/>
  <c r="AM281" i="3"/>
  <c r="AO281" i="3"/>
  <c r="AQ281" i="3"/>
  <c r="AS281" i="3"/>
  <c r="AU281" i="3"/>
  <c r="AW281" i="3"/>
  <c r="AY281" i="3"/>
  <c r="BA281" i="3"/>
  <c r="BC281" i="3"/>
  <c r="BE281" i="3"/>
  <c r="BG281" i="3"/>
  <c r="BI281" i="3"/>
  <c r="N285" i="3"/>
  <c r="P285" i="3"/>
  <c r="R285" i="3"/>
  <c r="T285" i="3"/>
  <c r="V285" i="3"/>
  <c r="X285" i="3"/>
  <c r="Z285" i="3"/>
  <c r="AB285" i="3"/>
  <c r="AD285" i="3"/>
  <c r="AF285" i="3"/>
  <c r="AH285" i="3"/>
  <c r="AJ285" i="3"/>
  <c r="AL285" i="3"/>
  <c r="AN285" i="3"/>
  <c r="AP285" i="3"/>
  <c r="AR285" i="3"/>
  <c r="AT285" i="3"/>
  <c r="AV285" i="3"/>
  <c r="AX285" i="3"/>
  <c r="AZ285" i="3"/>
  <c r="BB285" i="3"/>
  <c r="BD285" i="3"/>
  <c r="BF285" i="3"/>
  <c r="BH285" i="3"/>
  <c r="M285" i="3"/>
  <c r="O285" i="3"/>
  <c r="Q285" i="3"/>
  <c r="S285" i="3"/>
  <c r="U285" i="3"/>
  <c r="W285" i="3"/>
  <c r="Y285" i="3"/>
  <c r="AA285" i="3"/>
  <c r="AC285" i="3"/>
  <c r="AE285" i="3"/>
  <c r="AG285" i="3"/>
  <c r="AI285" i="3"/>
  <c r="AK285" i="3"/>
  <c r="AM285" i="3"/>
  <c r="AO285" i="3"/>
  <c r="AQ285" i="3"/>
  <c r="AS285" i="3"/>
  <c r="AU285" i="3"/>
  <c r="AW285" i="3"/>
  <c r="AY285" i="3"/>
  <c r="BA285" i="3"/>
  <c r="BC285" i="3"/>
  <c r="BE285" i="3"/>
  <c r="BG285" i="3"/>
  <c r="BI285" i="3"/>
  <c r="N289" i="3"/>
  <c r="P289" i="3"/>
  <c r="R289" i="3"/>
  <c r="T289" i="3"/>
  <c r="V289" i="3"/>
  <c r="X289" i="3"/>
  <c r="Z289" i="3"/>
  <c r="AB289" i="3"/>
  <c r="AD289" i="3"/>
  <c r="AF289" i="3"/>
  <c r="AH289" i="3"/>
  <c r="AJ289" i="3"/>
  <c r="AL289" i="3"/>
  <c r="AN289" i="3"/>
  <c r="AP289" i="3"/>
  <c r="AR289" i="3"/>
  <c r="AT289" i="3"/>
  <c r="AV289" i="3"/>
  <c r="AX289" i="3"/>
  <c r="AZ289" i="3"/>
  <c r="BB289" i="3"/>
  <c r="BD289" i="3"/>
  <c r="BF289" i="3"/>
  <c r="BH289" i="3"/>
  <c r="M289" i="3"/>
  <c r="O289" i="3"/>
  <c r="Q289" i="3"/>
  <c r="S289" i="3"/>
  <c r="U289" i="3"/>
  <c r="W289" i="3"/>
  <c r="Y289" i="3"/>
  <c r="AA289" i="3"/>
  <c r="AC289" i="3"/>
  <c r="AE289" i="3"/>
  <c r="AG289" i="3"/>
  <c r="AI289" i="3"/>
  <c r="AK289" i="3"/>
  <c r="AM289" i="3"/>
  <c r="AO289" i="3"/>
  <c r="AQ289" i="3"/>
  <c r="AS289" i="3"/>
  <c r="AU289" i="3"/>
  <c r="AW289" i="3"/>
  <c r="AY289" i="3"/>
  <c r="BA289" i="3"/>
  <c r="BC289" i="3"/>
  <c r="BE289" i="3"/>
  <c r="BG289" i="3"/>
  <c r="BI289" i="3"/>
  <c r="N293" i="3"/>
  <c r="P293" i="3"/>
  <c r="R293" i="3"/>
  <c r="T293" i="3"/>
  <c r="V293" i="3"/>
  <c r="X293" i="3"/>
  <c r="Z293" i="3"/>
  <c r="AB293" i="3"/>
  <c r="AD293" i="3"/>
  <c r="AF293" i="3"/>
  <c r="AH293" i="3"/>
  <c r="AJ293" i="3"/>
  <c r="AL293" i="3"/>
  <c r="AN293" i="3"/>
  <c r="AP293" i="3"/>
  <c r="AR293" i="3"/>
  <c r="AT293" i="3"/>
  <c r="AV293" i="3"/>
  <c r="AX293" i="3"/>
  <c r="AZ293" i="3"/>
  <c r="BB293" i="3"/>
  <c r="BD293" i="3"/>
  <c r="BF293" i="3"/>
  <c r="BH293" i="3"/>
  <c r="M293" i="3"/>
  <c r="O293" i="3"/>
  <c r="Q293" i="3"/>
  <c r="S293" i="3"/>
  <c r="U293" i="3"/>
  <c r="W293" i="3"/>
  <c r="Y293" i="3"/>
  <c r="AA293" i="3"/>
  <c r="AC293" i="3"/>
  <c r="AE293" i="3"/>
  <c r="AG293" i="3"/>
  <c r="AI293" i="3"/>
  <c r="AK293" i="3"/>
  <c r="AM293" i="3"/>
  <c r="AO293" i="3"/>
  <c r="AQ293" i="3"/>
  <c r="AS293" i="3"/>
  <c r="AU293" i="3"/>
  <c r="AW293" i="3"/>
  <c r="AY293" i="3"/>
  <c r="BA293" i="3"/>
  <c r="BC293" i="3"/>
  <c r="BE293" i="3"/>
  <c r="BG293" i="3"/>
  <c r="BI293" i="3"/>
  <c r="BJ102" i="3"/>
  <c r="BL103" i="3"/>
  <c r="BL105" i="3"/>
  <c r="BN106" i="3"/>
  <c r="BJ106" i="3"/>
  <c r="BL107" i="3"/>
  <c r="BN108" i="3"/>
  <c r="BJ108" i="3"/>
  <c r="BJ110" i="3"/>
  <c r="BL111" i="3"/>
  <c r="BN112" i="3"/>
  <c r="BJ112" i="3"/>
  <c r="BL113" i="3"/>
  <c r="BL115" i="3"/>
  <c r="BJ118" i="3"/>
  <c r="BL121" i="3"/>
  <c r="BL123" i="3"/>
  <c r="BN126" i="3"/>
  <c r="BJ126" i="3"/>
  <c r="BL127" i="3"/>
  <c r="BL129" i="3"/>
  <c r="BN130" i="3"/>
  <c r="BJ130" i="3"/>
  <c r="BN138" i="3"/>
  <c r="BJ138" i="3"/>
  <c r="BM146" i="3"/>
  <c r="BK146" i="3"/>
  <c r="BL151" i="3"/>
  <c r="BM154" i="3"/>
  <c r="BK154" i="3"/>
  <c r="BH163" i="3"/>
  <c r="BD163" i="3"/>
  <c r="AZ163" i="3"/>
  <c r="AV163" i="3"/>
  <c r="AR163" i="3"/>
  <c r="AN163" i="3"/>
  <c r="AJ163" i="3"/>
  <c r="AF163" i="3"/>
  <c r="AB163" i="3"/>
  <c r="X163" i="3"/>
  <c r="T163" i="3"/>
  <c r="P163" i="3"/>
  <c r="BI163" i="3"/>
  <c r="BE163" i="3"/>
  <c r="BA163" i="3"/>
  <c r="AW163" i="3"/>
  <c r="AS163" i="3"/>
  <c r="AO163" i="3"/>
  <c r="AK163" i="3"/>
  <c r="AG163" i="3"/>
  <c r="AC163" i="3"/>
  <c r="Y163" i="3"/>
  <c r="U163" i="3"/>
  <c r="Q163" i="3"/>
  <c r="BF167" i="3"/>
  <c r="BB167" i="3"/>
  <c r="AX167" i="3"/>
  <c r="AT167" i="3"/>
  <c r="AP167" i="3"/>
  <c r="AL167" i="3"/>
  <c r="AH167" i="3"/>
  <c r="AD167" i="3"/>
  <c r="Z167" i="3"/>
  <c r="V167" i="3"/>
  <c r="R167" i="3"/>
  <c r="N167" i="3"/>
  <c r="BG167" i="3"/>
  <c r="BC167" i="3"/>
  <c r="AY167" i="3"/>
  <c r="AU167" i="3"/>
  <c r="AQ167" i="3"/>
  <c r="AM167" i="3"/>
  <c r="AI167" i="3"/>
  <c r="AE167" i="3"/>
  <c r="AA167" i="3"/>
  <c r="W167" i="3"/>
  <c r="S167" i="3"/>
  <c r="BH171" i="3"/>
  <c r="BD171" i="3"/>
  <c r="AZ171" i="3"/>
  <c r="AV171" i="3"/>
  <c r="AR171" i="3"/>
  <c r="AN171" i="3"/>
  <c r="AJ171" i="3"/>
  <c r="AF171" i="3"/>
  <c r="AB171" i="3"/>
  <c r="X171" i="3"/>
  <c r="T171" i="3"/>
  <c r="P171" i="3"/>
  <c r="BI171" i="3"/>
  <c r="BE171" i="3"/>
  <c r="BA171" i="3"/>
  <c r="AW171" i="3"/>
  <c r="AS171" i="3"/>
  <c r="AO171" i="3"/>
  <c r="AK171" i="3"/>
  <c r="AG171" i="3"/>
  <c r="AC171" i="3"/>
  <c r="Y171" i="3"/>
  <c r="U171" i="3"/>
  <c r="Q171" i="3"/>
  <c r="BF179" i="3"/>
  <c r="BB179" i="3"/>
  <c r="AX179" i="3"/>
  <c r="AT179" i="3"/>
  <c r="AP179" i="3"/>
  <c r="AL179" i="3"/>
  <c r="AH179" i="3"/>
  <c r="AD179" i="3"/>
  <c r="Z179" i="3"/>
  <c r="V179" i="3"/>
  <c r="R179" i="3"/>
  <c r="N179" i="3"/>
  <c r="BG179" i="3"/>
  <c r="BC179" i="3"/>
  <c r="AY179" i="3"/>
  <c r="AU179" i="3"/>
  <c r="AQ179" i="3"/>
  <c r="AM179" i="3"/>
  <c r="AI179" i="3"/>
  <c r="AE179" i="3"/>
  <c r="AA179" i="3"/>
  <c r="W179" i="3"/>
  <c r="S179" i="3"/>
  <c r="BL250" i="3"/>
  <c r="BJ250" i="3"/>
  <c r="BN250" i="3"/>
  <c r="BL255" i="3"/>
  <c r="BM255" i="3"/>
  <c r="BJ255" i="3"/>
  <c r="BK259" i="3"/>
  <c r="BN264" i="3"/>
  <c r="BJ264" i="3"/>
  <c r="BL264" i="3"/>
  <c r="BM264" i="3"/>
  <c r="BN272" i="3"/>
  <c r="BJ272" i="3"/>
  <c r="BL272" i="3"/>
  <c r="P294" i="3"/>
  <c r="T294" i="3"/>
  <c r="X294" i="3"/>
  <c r="AB294" i="3"/>
  <c r="AF294" i="3"/>
  <c r="AJ294" i="3"/>
  <c r="AN294" i="3"/>
  <c r="AR294" i="3"/>
  <c r="AV294" i="3"/>
  <c r="AZ294" i="3"/>
  <c r="BD294" i="3"/>
  <c r="BH294" i="3"/>
  <c r="O295" i="3"/>
  <c r="S295" i="3"/>
  <c r="W295" i="3"/>
  <c r="AA295" i="3"/>
  <c r="AE295" i="3"/>
  <c r="AI295" i="3"/>
  <c r="AM295" i="3"/>
  <c r="AQ295" i="3"/>
  <c r="AU295" i="3"/>
  <c r="AY295" i="3"/>
  <c r="BC295" i="3"/>
  <c r="N296" i="3"/>
  <c r="R296" i="3"/>
  <c r="V296" i="3"/>
  <c r="Z296" i="3"/>
  <c r="AD296" i="3"/>
  <c r="AH296" i="3"/>
  <c r="AL296" i="3"/>
  <c r="AP296" i="3"/>
  <c r="AT296" i="3"/>
  <c r="AX296" i="3"/>
  <c r="BB296" i="3"/>
  <c r="BF296" i="3"/>
  <c r="BL101" i="3"/>
  <c r="BJ142" i="3"/>
  <c r="BL145" i="3"/>
  <c r="BL158" i="3"/>
  <c r="BN158" i="3"/>
  <c r="BJ158" i="3"/>
  <c r="BH175" i="3"/>
  <c r="BD175" i="3"/>
  <c r="AZ175" i="3"/>
  <c r="AV175" i="3"/>
  <c r="AR175" i="3"/>
  <c r="AN175" i="3"/>
  <c r="AJ175" i="3"/>
  <c r="AF175" i="3"/>
  <c r="AB175" i="3"/>
  <c r="X175" i="3"/>
  <c r="T175" i="3"/>
  <c r="P175" i="3"/>
  <c r="BI175" i="3"/>
  <c r="BE175" i="3"/>
  <c r="BA175" i="3"/>
  <c r="AW175" i="3"/>
  <c r="AS175" i="3"/>
  <c r="AO175" i="3"/>
  <c r="AK175" i="3"/>
  <c r="AG175" i="3"/>
  <c r="AC175" i="3"/>
  <c r="Y175" i="3"/>
  <c r="U175" i="3"/>
  <c r="Q175" i="3"/>
  <c r="BF183" i="3"/>
  <c r="BB183" i="3"/>
  <c r="AX183" i="3"/>
  <c r="AT183" i="3"/>
  <c r="AP183" i="3"/>
  <c r="AL183" i="3"/>
  <c r="AH183" i="3"/>
  <c r="AD183" i="3"/>
  <c r="Z183" i="3"/>
  <c r="V183" i="3"/>
  <c r="R183" i="3"/>
  <c r="N183" i="3"/>
  <c r="BG183" i="3"/>
  <c r="BC183" i="3"/>
  <c r="AY183" i="3"/>
  <c r="AU183" i="3"/>
  <c r="AQ183" i="3"/>
  <c r="AM183" i="3"/>
  <c r="AI183" i="3"/>
  <c r="AE183" i="3"/>
  <c r="AA183" i="3"/>
  <c r="W183" i="3"/>
  <c r="S183" i="3"/>
  <c r="BM248" i="3"/>
  <c r="BL248" i="3"/>
  <c r="BJ248" i="3"/>
  <c r="BN248" i="3"/>
  <c r="BJ253" i="3"/>
  <c r="BM253" i="3"/>
  <c r="BL253" i="3"/>
  <c r="BH116" i="3"/>
  <c r="BD116" i="3"/>
  <c r="AZ116" i="3"/>
  <c r="AV116" i="3"/>
  <c r="AR116" i="3"/>
  <c r="AN116" i="3"/>
  <c r="AJ116" i="3"/>
  <c r="AF116" i="3"/>
  <c r="AB116" i="3"/>
  <c r="X116" i="3"/>
  <c r="T116" i="3"/>
  <c r="P116" i="3"/>
  <c r="BI116" i="3"/>
  <c r="BE116" i="3"/>
  <c r="BA116" i="3"/>
  <c r="AW116" i="3"/>
  <c r="AS116" i="3"/>
  <c r="AO116" i="3"/>
  <c r="AK116" i="3"/>
  <c r="AG116" i="3"/>
  <c r="AC116" i="3"/>
  <c r="Y116" i="3"/>
  <c r="U116" i="3"/>
  <c r="Q116" i="3"/>
  <c r="BF124" i="3"/>
  <c r="BB124" i="3"/>
  <c r="AX124" i="3"/>
  <c r="AT124" i="3"/>
  <c r="AP124" i="3"/>
  <c r="AL124" i="3"/>
  <c r="AH124" i="3"/>
  <c r="AD124" i="3"/>
  <c r="Z124" i="3"/>
  <c r="V124" i="3"/>
  <c r="R124" i="3"/>
  <c r="N124" i="3"/>
  <c r="BG124" i="3"/>
  <c r="BC124" i="3"/>
  <c r="AY124" i="3"/>
  <c r="AU124" i="3"/>
  <c r="AQ124" i="3"/>
  <c r="AM124" i="3"/>
  <c r="AI124" i="3"/>
  <c r="AE124" i="3"/>
  <c r="AA124" i="3"/>
  <c r="W124" i="3"/>
  <c r="S124" i="3"/>
  <c r="BF136" i="3"/>
  <c r="BB136" i="3"/>
  <c r="AX136" i="3"/>
  <c r="AT136" i="3"/>
  <c r="AP136" i="3"/>
  <c r="AL136" i="3"/>
  <c r="AH136" i="3"/>
  <c r="AD136" i="3"/>
  <c r="Z136" i="3"/>
  <c r="V136" i="3"/>
  <c r="R136" i="3"/>
  <c r="N136" i="3"/>
  <c r="BG136" i="3"/>
  <c r="BC136" i="3"/>
  <c r="AY136" i="3"/>
  <c r="AU136" i="3"/>
  <c r="AQ136" i="3"/>
  <c r="AM136" i="3"/>
  <c r="AI136" i="3"/>
  <c r="AE136" i="3"/>
  <c r="AA136" i="3"/>
  <c r="W136" i="3"/>
  <c r="S136" i="3"/>
  <c r="BH140" i="3"/>
  <c r="BD140" i="3"/>
  <c r="AZ140" i="3"/>
  <c r="AV140" i="3"/>
  <c r="AR140" i="3"/>
  <c r="AN140" i="3"/>
  <c r="AJ140" i="3"/>
  <c r="AF140" i="3"/>
  <c r="AB140" i="3"/>
  <c r="X140" i="3"/>
  <c r="T140" i="3"/>
  <c r="P140" i="3"/>
  <c r="BI140" i="3"/>
  <c r="BE140" i="3"/>
  <c r="BA140" i="3"/>
  <c r="AW140" i="3"/>
  <c r="AS140" i="3"/>
  <c r="AO140" i="3"/>
  <c r="AK140" i="3"/>
  <c r="AG140" i="3"/>
  <c r="AC140" i="3"/>
  <c r="Y140" i="3"/>
  <c r="U140" i="3"/>
  <c r="Q140" i="3"/>
  <c r="BC144" i="3"/>
  <c r="AU144" i="3"/>
  <c r="AM144" i="3"/>
  <c r="AE144" i="3"/>
  <c r="W144" i="3"/>
  <c r="O144" i="3"/>
  <c r="BE144" i="3"/>
  <c r="AW144" i="3"/>
  <c r="AO144" i="3"/>
  <c r="AG144" i="3"/>
  <c r="Y144" i="3"/>
  <c r="Q144" i="3"/>
  <c r="BH144" i="3"/>
  <c r="BD144" i="3"/>
  <c r="AZ144" i="3"/>
  <c r="AV144" i="3"/>
  <c r="AR144" i="3"/>
  <c r="AN144" i="3"/>
  <c r="AJ144" i="3"/>
  <c r="AF144" i="3"/>
  <c r="AB144" i="3"/>
  <c r="X144" i="3"/>
  <c r="T144" i="3"/>
  <c r="BI148" i="3"/>
  <c r="BE148" i="3"/>
  <c r="BA148" i="3"/>
  <c r="AW148" i="3"/>
  <c r="AS148" i="3"/>
  <c r="AO148" i="3"/>
  <c r="AK148" i="3"/>
  <c r="AG148" i="3"/>
  <c r="AC148" i="3"/>
  <c r="Y148" i="3"/>
  <c r="U148" i="3"/>
  <c r="Q148" i="3"/>
  <c r="M148" i="3"/>
  <c r="BF148" i="3"/>
  <c r="BB148" i="3"/>
  <c r="AX148" i="3"/>
  <c r="AT148" i="3"/>
  <c r="AP148" i="3"/>
  <c r="AL148" i="3"/>
  <c r="AH148" i="3"/>
  <c r="AD148" i="3"/>
  <c r="Z148" i="3"/>
  <c r="V148" i="3"/>
  <c r="R148" i="3"/>
  <c r="BL155" i="3"/>
  <c r="BI160" i="3"/>
  <c r="BE160" i="3"/>
  <c r="BA160" i="3"/>
  <c r="AW160" i="3"/>
  <c r="AS160" i="3"/>
  <c r="AO160" i="3"/>
  <c r="AK160" i="3"/>
  <c r="AG160" i="3"/>
  <c r="AC160" i="3"/>
  <c r="Y160" i="3"/>
  <c r="U160" i="3"/>
  <c r="Q160" i="3"/>
  <c r="M160" i="3"/>
  <c r="BF160" i="3"/>
  <c r="BB160" i="3"/>
  <c r="AX160" i="3"/>
  <c r="AT160" i="3"/>
  <c r="AP160" i="3"/>
  <c r="AL160" i="3"/>
  <c r="AH160" i="3"/>
  <c r="AD160" i="3"/>
  <c r="Z160" i="3"/>
  <c r="V160" i="3"/>
  <c r="R160" i="3"/>
  <c r="BM169" i="3"/>
  <c r="BM177" i="3"/>
  <c r="BM185" i="3"/>
  <c r="BF120" i="3"/>
  <c r="BB120" i="3"/>
  <c r="AX120" i="3"/>
  <c r="AT120" i="3"/>
  <c r="AP120" i="3"/>
  <c r="AL120" i="3"/>
  <c r="AH120" i="3"/>
  <c r="AD120" i="3"/>
  <c r="Z120" i="3"/>
  <c r="V120" i="3"/>
  <c r="R120" i="3"/>
  <c r="N120" i="3"/>
  <c r="BG120" i="3"/>
  <c r="BC120" i="3"/>
  <c r="AY120" i="3"/>
  <c r="AU120" i="3"/>
  <c r="AQ120" i="3"/>
  <c r="AM120" i="3"/>
  <c r="AI120" i="3"/>
  <c r="AE120" i="3"/>
  <c r="AA120" i="3"/>
  <c r="W120" i="3"/>
  <c r="S120" i="3"/>
  <c r="BI128" i="3"/>
  <c r="BE128" i="3"/>
  <c r="BA128" i="3"/>
  <c r="AW128" i="3"/>
  <c r="AS128" i="3"/>
  <c r="AO128" i="3"/>
  <c r="AK128" i="3"/>
  <c r="AG128" i="3"/>
  <c r="AC128" i="3"/>
  <c r="Y128" i="3"/>
  <c r="U128" i="3"/>
  <c r="Q128" i="3"/>
  <c r="M128" i="3"/>
  <c r="BF128" i="3"/>
  <c r="BB128" i="3"/>
  <c r="AX128" i="3"/>
  <c r="AT128" i="3"/>
  <c r="AP128" i="3"/>
  <c r="AL128" i="3"/>
  <c r="AH128" i="3"/>
  <c r="AD128" i="3"/>
  <c r="Z128" i="3"/>
  <c r="V128" i="3"/>
  <c r="R128" i="3"/>
  <c r="BG132" i="3"/>
  <c r="BC132" i="3"/>
  <c r="AY132" i="3"/>
  <c r="AU132" i="3"/>
  <c r="AQ132" i="3"/>
  <c r="BH132" i="3"/>
  <c r="BD132" i="3"/>
  <c r="AZ132" i="3"/>
  <c r="AV132" i="3"/>
  <c r="AR132" i="3"/>
  <c r="AN132" i="3"/>
  <c r="AK132" i="3"/>
  <c r="AG132" i="3"/>
  <c r="AC132" i="3"/>
  <c r="Y132" i="3"/>
  <c r="U132" i="3"/>
  <c r="Q132" i="3"/>
  <c r="M132" i="3"/>
  <c r="AJ132" i="3"/>
  <c r="AF132" i="3"/>
  <c r="AB132" i="3"/>
  <c r="X132" i="3"/>
  <c r="T132" i="3"/>
  <c r="BF152" i="3"/>
  <c r="BB152" i="3"/>
  <c r="AX152" i="3"/>
  <c r="AT152" i="3"/>
  <c r="AP152" i="3"/>
  <c r="AL152" i="3"/>
  <c r="AH152" i="3"/>
  <c r="AD152" i="3"/>
  <c r="Z152" i="3"/>
  <c r="V152" i="3"/>
  <c r="R152" i="3"/>
  <c r="N152" i="3"/>
  <c r="BG152" i="3"/>
  <c r="BC152" i="3"/>
  <c r="AY152" i="3"/>
  <c r="AU152" i="3"/>
  <c r="AQ152" i="3"/>
  <c r="AM152" i="3"/>
  <c r="AI152" i="3"/>
  <c r="AE152" i="3"/>
  <c r="AA152" i="3"/>
  <c r="W152" i="3"/>
  <c r="S152" i="3"/>
  <c r="BH156" i="3"/>
  <c r="BD156" i="3"/>
  <c r="AZ156" i="3"/>
  <c r="AV156" i="3"/>
  <c r="AR156" i="3"/>
  <c r="AN156" i="3"/>
  <c r="AJ156" i="3"/>
  <c r="AF156" i="3"/>
  <c r="AB156" i="3"/>
  <c r="X156" i="3"/>
  <c r="T156" i="3"/>
  <c r="P156" i="3"/>
  <c r="BI156" i="3"/>
  <c r="BE156" i="3"/>
  <c r="BA156" i="3"/>
  <c r="AW156" i="3"/>
  <c r="AS156" i="3"/>
  <c r="AO156" i="3"/>
  <c r="AK156" i="3"/>
  <c r="AG156" i="3"/>
  <c r="AC156" i="3"/>
  <c r="Y156" i="3"/>
  <c r="U156" i="3"/>
  <c r="Q156" i="3"/>
  <c r="BG164" i="3"/>
  <c r="BC164" i="3"/>
  <c r="AY164" i="3"/>
  <c r="AU164" i="3"/>
  <c r="AQ164" i="3"/>
  <c r="AM164" i="3"/>
  <c r="AI164" i="3"/>
  <c r="AE164" i="3"/>
  <c r="AA164" i="3"/>
  <c r="W164" i="3"/>
  <c r="S164" i="3"/>
  <c r="O164" i="3"/>
  <c r="BH164" i="3"/>
  <c r="BD164" i="3"/>
  <c r="AZ164" i="3"/>
  <c r="AV164" i="3"/>
  <c r="AR164" i="3"/>
  <c r="AN164" i="3"/>
  <c r="AJ164" i="3"/>
  <c r="AF164" i="3"/>
  <c r="AB164" i="3"/>
  <c r="X164" i="3"/>
  <c r="T164" i="3"/>
  <c r="BI168" i="3"/>
  <c r="BE168" i="3"/>
  <c r="BA168" i="3"/>
  <c r="AW168" i="3"/>
  <c r="AS168" i="3"/>
  <c r="AO168" i="3"/>
  <c r="AK168" i="3"/>
  <c r="AG168" i="3"/>
  <c r="AC168" i="3"/>
  <c r="Y168" i="3"/>
  <c r="U168" i="3"/>
  <c r="Q168" i="3"/>
  <c r="M168" i="3"/>
  <c r="BF168" i="3"/>
  <c r="BB168" i="3"/>
  <c r="AX168" i="3"/>
  <c r="AT168" i="3"/>
  <c r="AP168" i="3"/>
  <c r="AL168" i="3"/>
  <c r="AH168" i="3"/>
  <c r="AD168" i="3"/>
  <c r="Z168" i="3"/>
  <c r="V168" i="3"/>
  <c r="R168" i="3"/>
  <c r="BG172" i="3"/>
  <c r="BC172" i="3"/>
  <c r="AY172" i="3"/>
  <c r="AU172" i="3"/>
  <c r="AQ172" i="3"/>
  <c r="AM172" i="3"/>
  <c r="AI172" i="3"/>
  <c r="AE172" i="3"/>
  <c r="AA172" i="3"/>
  <c r="W172" i="3"/>
  <c r="BH172" i="3"/>
  <c r="BD172" i="3"/>
  <c r="AZ172" i="3"/>
  <c r="AV172" i="3"/>
  <c r="AR172" i="3"/>
  <c r="AN172" i="3"/>
  <c r="AJ172" i="3"/>
  <c r="AF172" i="3"/>
  <c r="AB172" i="3"/>
  <c r="X172" i="3"/>
  <c r="T172" i="3"/>
  <c r="Q172" i="3"/>
  <c r="M172" i="3"/>
  <c r="BI176" i="3"/>
  <c r="BE176" i="3"/>
  <c r="BA176" i="3"/>
  <c r="AW176" i="3"/>
  <c r="AS176" i="3"/>
  <c r="AO176" i="3"/>
  <c r="AK176" i="3"/>
  <c r="AG176" i="3"/>
  <c r="AC176" i="3"/>
  <c r="Y176" i="3"/>
  <c r="U176" i="3"/>
  <c r="Q176" i="3"/>
  <c r="M176" i="3"/>
  <c r="BF176" i="3"/>
  <c r="BB176" i="3"/>
  <c r="AX176" i="3"/>
  <c r="AT176" i="3"/>
  <c r="AP176" i="3"/>
  <c r="AL176" i="3"/>
  <c r="AH176" i="3"/>
  <c r="AD176" i="3"/>
  <c r="Z176" i="3"/>
  <c r="V176" i="3"/>
  <c r="R176" i="3"/>
  <c r="BG180" i="3"/>
  <c r="BC180" i="3"/>
  <c r="AY180" i="3"/>
  <c r="AU180" i="3"/>
  <c r="AQ180" i="3"/>
  <c r="AM180" i="3"/>
  <c r="AI180" i="3"/>
  <c r="AE180" i="3"/>
  <c r="AA180" i="3"/>
  <c r="W180" i="3"/>
  <c r="S180" i="3"/>
  <c r="O180" i="3"/>
  <c r="BH180" i="3"/>
  <c r="BD180" i="3"/>
  <c r="AZ180" i="3"/>
  <c r="AV180" i="3"/>
  <c r="AR180" i="3"/>
  <c r="AN180" i="3"/>
  <c r="AJ180" i="3"/>
  <c r="AF180" i="3"/>
  <c r="AB180" i="3"/>
  <c r="X180" i="3"/>
  <c r="T180" i="3"/>
  <c r="BI184" i="3"/>
  <c r="BE184" i="3"/>
  <c r="BA184" i="3"/>
  <c r="AW184" i="3"/>
  <c r="AS184" i="3"/>
  <c r="AO184" i="3"/>
  <c r="AK184" i="3"/>
  <c r="AG184" i="3"/>
  <c r="AC184" i="3"/>
  <c r="Y184" i="3"/>
  <c r="U184" i="3"/>
  <c r="Q184" i="3"/>
  <c r="M184" i="3"/>
  <c r="BF184" i="3"/>
  <c r="BB184" i="3"/>
  <c r="AX184" i="3"/>
  <c r="AT184" i="3"/>
  <c r="AP184" i="3"/>
  <c r="AL184" i="3"/>
  <c r="AH184" i="3"/>
  <c r="AD184" i="3"/>
  <c r="Z184" i="3"/>
  <c r="V184" i="3"/>
  <c r="R184" i="3"/>
  <c r="BG246" i="3"/>
  <c r="BC246" i="3"/>
  <c r="AY246" i="3"/>
  <c r="AU246" i="3"/>
  <c r="AQ246" i="3"/>
  <c r="AM246" i="3"/>
  <c r="AI246" i="3"/>
  <c r="AE246" i="3"/>
  <c r="AA246" i="3"/>
  <c r="W246" i="3"/>
  <c r="S246" i="3"/>
  <c r="O246" i="3"/>
  <c r="BH246" i="3"/>
  <c r="BD246" i="3"/>
  <c r="AZ246" i="3"/>
  <c r="AV246" i="3"/>
  <c r="AR246" i="3"/>
  <c r="AN246" i="3"/>
  <c r="AJ246" i="3"/>
  <c r="AF246" i="3"/>
  <c r="AB246" i="3"/>
  <c r="X246" i="3"/>
  <c r="T246" i="3"/>
  <c r="K17" i="3"/>
  <c r="AN17" i="3" s="1"/>
  <c r="K13" i="3"/>
  <c r="K11" i="3"/>
  <c r="K9" i="3"/>
  <c r="L81" i="3"/>
  <c r="L77" i="3"/>
  <c r="L73" i="3"/>
  <c r="L69" i="3"/>
  <c r="L49" i="3"/>
  <c r="L45" i="3"/>
  <c r="L41" i="3"/>
  <c r="L37" i="3"/>
  <c r="L17" i="3"/>
  <c r="BD17" i="3" s="1"/>
  <c r="L53" i="3"/>
  <c r="L21" i="3"/>
  <c r="L85" i="3"/>
  <c r="L68" i="3"/>
  <c r="K99" i="3"/>
  <c r="K67" i="3"/>
  <c r="K66" i="3"/>
  <c r="K37" i="3"/>
  <c r="K36" i="3"/>
  <c r="K35" i="3"/>
  <c r="K34" i="3"/>
  <c r="L97" i="3"/>
  <c r="L93" i="3"/>
  <c r="L89" i="3"/>
  <c r="K83" i="3"/>
  <c r="L65" i="3"/>
  <c r="L61" i="3"/>
  <c r="L57" i="3"/>
  <c r="K53" i="3"/>
  <c r="AB53" i="3" s="1"/>
  <c r="L52" i="3"/>
  <c r="K52" i="3"/>
  <c r="K51" i="3"/>
  <c r="K50" i="3"/>
  <c r="L33" i="3"/>
  <c r="L29" i="3"/>
  <c r="L25" i="3"/>
  <c r="K21" i="3"/>
  <c r="K20" i="3"/>
  <c r="K19" i="3"/>
  <c r="K18" i="3"/>
  <c r="K14" i="3"/>
  <c r="K12" i="3"/>
  <c r="K10" i="3"/>
  <c r="K91" i="3"/>
  <c r="K75" i="3"/>
  <c r="K61" i="3"/>
  <c r="K60" i="3"/>
  <c r="K59" i="3"/>
  <c r="K58" i="3"/>
  <c r="K45" i="3"/>
  <c r="T45" i="3" s="1"/>
  <c r="L44" i="3"/>
  <c r="K44" i="3"/>
  <c r="K43" i="3"/>
  <c r="K42" i="3"/>
  <c r="K29" i="3"/>
  <c r="K28" i="3"/>
  <c r="K27" i="3"/>
  <c r="K26" i="3"/>
  <c r="BH17" i="3"/>
  <c r="AB17" i="3"/>
  <c r="L13" i="3"/>
  <c r="N13" i="3" s="1"/>
  <c r="L9" i="3"/>
  <c r="L95" i="3"/>
  <c r="L94" i="3"/>
  <c r="L88" i="3"/>
  <c r="L87" i="3"/>
  <c r="L86" i="3"/>
  <c r="L80" i="3"/>
  <c r="L79" i="3"/>
  <c r="L78" i="3"/>
  <c r="L72" i="3"/>
  <c r="L71" i="3"/>
  <c r="L70" i="3"/>
  <c r="L47" i="3"/>
  <c r="L46" i="3"/>
  <c r="L32" i="3"/>
  <c r="L31" i="3"/>
  <c r="L30" i="3"/>
  <c r="L16" i="3"/>
  <c r="L15" i="3"/>
  <c r="L11" i="3"/>
  <c r="L96" i="3"/>
  <c r="L63" i="3"/>
  <c r="L62" i="3"/>
  <c r="K16" i="3"/>
  <c r="K15" i="3"/>
  <c r="L14" i="3"/>
  <c r="L12" i="3"/>
  <c r="L10" i="3"/>
  <c r="L100" i="3"/>
  <c r="L99" i="3"/>
  <c r="L98" i="3"/>
  <c r="K95" i="3"/>
  <c r="L92" i="3"/>
  <c r="L91" i="3"/>
  <c r="L90" i="3"/>
  <c r="K87" i="3"/>
  <c r="L84" i="3"/>
  <c r="L83" i="3"/>
  <c r="L82" i="3"/>
  <c r="K79" i="3"/>
  <c r="L76" i="3"/>
  <c r="L75" i="3"/>
  <c r="L74" i="3"/>
  <c r="K71" i="3"/>
  <c r="L67" i="3"/>
  <c r="AH67" i="3" s="1"/>
  <c r="L66" i="3"/>
  <c r="L64" i="3"/>
  <c r="K63" i="3"/>
  <c r="K62" i="3"/>
  <c r="L60" i="3"/>
  <c r="L59" i="3"/>
  <c r="L58" i="3"/>
  <c r="L55" i="3"/>
  <c r="L54" i="3"/>
  <c r="L40" i="3"/>
  <c r="L39" i="3"/>
  <c r="L38" i="3"/>
  <c r="L24" i="3"/>
  <c r="L23" i="3"/>
  <c r="L22" i="3"/>
  <c r="O17" i="3"/>
  <c r="W17" i="3"/>
  <c r="AE17" i="3"/>
  <c r="AM17" i="3"/>
  <c r="AU17" i="3"/>
  <c r="BC17" i="3"/>
  <c r="BF17" i="3"/>
  <c r="AP17" i="3"/>
  <c r="Z17" i="3"/>
  <c r="K57" i="3"/>
  <c r="L56" i="3"/>
  <c r="K56" i="3"/>
  <c r="K55" i="3"/>
  <c r="K54" i="3"/>
  <c r="L51" i="3"/>
  <c r="L50" i="3"/>
  <c r="K49" i="3"/>
  <c r="L48" i="3"/>
  <c r="K48" i="3"/>
  <c r="K47" i="3"/>
  <c r="K46" i="3"/>
  <c r="L43" i="3"/>
  <c r="L42" i="3"/>
  <c r="K41" i="3"/>
  <c r="K40" i="3"/>
  <c r="K39" i="3"/>
  <c r="K38" i="3"/>
  <c r="L36" i="3"/>
  <c r="L35" i="3"/>
  <c r="L34" i="3"/>
  <c r="K33" i="3"/>
  <c r="K32" i="3"/>
  <c r="K31" i="3"/>
  <c r="K30" i="3"/>
  <c r="L28" i="3"/>
  <c r="L27" i="3"/>
  <c r="L26" i="3"/>
  <c r="K25" i="3"/>
  <c r="K24" i="3"/>
  <c r="K23" i="3"/>
  <c r="K22" i="3"/>
  <c r="L20" i="3"/>
  <c r="L19" i="3"/>
  <c r="L18" i="3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98" i="3"/>
  <c r="K94" i="3"/>
  <c r="K90" i="3"/>
  <c r="K86" i="3"/>
  <c r="K82" i="3"/>
  <c r="K78" i="3"/>
  <c r="K74" i="3"/>
  <c r="K70" i="3"/>
  <c r="BM115" i="3" l="1"/>
  <c r="BK112" i="3"/>
  <c r="BN109" i="3"/>
  <c r="BL157" i="3"/>
  <c r="R17" i="3"/>
  <c r="AH17" i="3"/>
  <c r="AX17" i="3"/>
  <c r="BG17" i="3"/>
  <c r="AY17" i="3"/>
  <c r="AQ17" i="3"/>
  <c r="AI17" i="3"/>
  <c r="AA17" i="3"/>
  <c r="S17" i="3"/>
  <c r="T58" i="3"/>
  <c r="AR17" i="3"/>
  <c r="BK294" i="3"/>
  <c r="BN101" i="3"/>
  <c r="BK130" i="3"/>
  <c r="BN115" i="3"/>
  <c r="BK114" i="3"/>
  <c r="BL114" i="3"/>
  <c r="BL112" i="3"/>
  <c r="BJ111" i="3"/>
  <c r="BJ107" i="3"/>
  <c r="BM106" i="3"/>
  <c r="BN105" i="3"/>
  <c r="BM105" i="3"/>
  <c r="BM133" i="3"/>
  <c r="BJ123" i="3"/>
  <c r="BL165" i="3"/>
  <c r="BN155" i="3"/>
  <c r="BK155" i="3"/>
  <c r="BM153" i="3"/>
  <c r="BJ101" i="3"/>
  <c r="BM157" i="3"/>
  <c r="BJ141" i="3"/>
  <c r="BK141" i="3"/>
  <c r="BM118" i="3"/>
  <c r="BJ113" i="3"/>
  <c r="BK111" i="3"/>
  <c r="BK107" i="3"/>
  <c r="BM104" i="3"/>
  <c r="BN103" i="3"/>
  <c r="BL102" i="3"/>
  <c r="BK270" i="3"/>
  <c r="BM150" i="3"/>
  <c r="BN147" i="3"/>
  <c r="BK147" i="3"/>
  <c r="BJ147" i="3"/>
  <c r="BM143" i="3"/>
  <c r="BN118" i="3"/>
  <c r="BN185" i="3"/>
  <c r="BK185" i="3"/>
  <c r="BJ185" i="3"/>
  <c r="BL185" i="3"/>
  <c r="BL181" i="3"/>
  <c r="BJ181" i="3"/>
  <c r="BK173" i="3"/>
  <c r="BN173" i="3"/>
  <c r="BN165" i="3"/>
  <c r="BK165" i="3"/>
  <c r="BM155" i="3"/>
  <c r="BK153" i="3"/>
  <c r="BN153" i="3"/>
  <c r="BN135" i="3"/>
  <c r="BL134" i="3"/>
  <c r="BK134" i="3"/>
  <c r="BM131" i="3"/>
  <c r="BN131" i="3"/>
  <c r="BK131" i="3"/>
  <c r="BJ131" i="3"/>
  <c r="BL130" i="3"/>
  <c r="BK123" i="3"/>
  <c r="BK101" i="3"/>
  <c r="X17" i="3"/>
  <c r="AQ37" i="3"/>
  <c r="BK116" i="3"/>
  <c r="BK175" i="3"/>
  <c r="BK171" i="3"/>
  <c r="BM147" i="3"/>
  <c r="BJ165" i="3"/>
  <c r="BM110" i="3"/>
  <c r="BM109" i="3"/>
  <c r="BL108" i="3"/>
  <c r="BM103" i="3"/>
  <c r="BK262" i="3"/>
  <c r="BN150" i="3"/>
  <c r="BL150" i="3"/>
  <c r="BK150" i="3"/>
  <c r="BJ288" i="3"/>
  <c r="BN288" i="3"/>
  <c r="BL146" i="3"/>
  <c r="BN143" i="3"/>
  <c r="BK143" i="3"/>
  <c r="BJ143" i="3"/>
  <c r="BL141" i="3"/>
  <c r="BK126" i="3"/>
  <c r="BK248" i="3"/>
  <c r="BK181" i="3"/>
  <c r="BN181" i="3"/>
  <c r="BN177" i="3"/>
  <c r="BJ177" i="3"/>
  <c r="BL177" i="3"/>
  <c r="BJ173" i="3"/>
  <c r="BL173" i="3"/>
  <c r="BK169" i="3"/>
  <c r="BN169" i="3"/>
  <c r="BJ169" i="3"/>
  <c r="BL169" i="3"/>
  <c r="BM158" i="3"/>
  <c r="BN157" i="3"/>
  <c r="BK157" i="3"/>
  <c r="BJ157" i="3"/>
  <c r="BJ155" i="3"/>
  <c r="BL154" i="3"/>
  <c r="BJ153" i="3"/>
  <c r="BM135" i="3"/>
  <c r="BM134" i="3"/>
  <c r="BN133" i="3"/>
  <c r="BK129" i="3"/>
  <c r="BJ129" i="3"/>
  <c r="BM122" i="3"/>
  <c r="BM121" i="3"/>
  <c r="BN121" i="3"/>
  <c r="BM101" i="3"/>
  <c r="BN134" i="3"/>
  <c r="BJ176" i="3"/>
  <c r="BJ128" i="3"/>
  <c r="BL120" i="3"/>
  <c r="BL152" i="3"/>
  <c r="BJ160" i="3"/>
  <c r="BL136" i="3"/>
  <c r="BL167" i="3"/>
  <c r="BG53" i="3"/>
  <c r="N9" i="3"/>
  <c r="AJ37" i="3"/>
  <c r="T17" i="3"/>
  <c r="BJ184" i="3"/>
  <c r="BJ168" i="3"/>
  <c r="BN128" i="3"/>
  <c r="BJ148" i="3"/>
  <c r="BM124" i="3"/>
  <c r="BL124" i="3"/>
  <c r="BL183" i="3"/>
  <c r="BM175" i="3"/>
  <c r="BN296" i="3"/>
  <c r="BL179" i="3"/>
  <c r="BM171" i="3"/>
  <c r="BK163" i="3"/>
  <c r="BM224" i="3"/>
  <c r="BN156" i="3"/>
  <c r="BN140" i="3"/>
  <c r="BK296" i="3"/>
  <c r="BM256" i="3"/>
  <c r="BM180" i="3"/>
  <c r="AZ3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AL37" i="3"/>
  <c r="O58" i="3"/>
  <c r="BA75" i="3"/>
  <c r="N14" i="3"/>
  <c r="O11" i="3"/>
  <c r="AJ17" i="3"/>
  <c r="AZ17" i="3"/>
  <c r="P17" i="3"/>
  <c r="AF17" i="3"/>
  <c r="AV17" i="3"/>
  <c r="N21" i="3"/>
  <c r="BN184" i="3"/>
  <c r="BK184" i="3"/>
  <c r="BL180" i="3"/>
  <c r="BK172" i="3"/>
  <c r="BN172" i="3"/>
  <c r="BN168" i="3"/>
  <c r="BK168" i="3"/>
  <c r="BL164" i="3"/>
  <c r="BK156" i="3"/>
  <c r="BM152" i="3"/>
  <c r="BN132" i="3"/>
  <c r="BK132" i="3"/>
  <c r="BM120" i="3"/>
  <c r="BN148" i="3"/>
  <c r="BL144" i="3"/>
  <c r="BK140" i="3"/>
  <c r="BM136" i="3"/>
  <c r="BJ124" i="3"/>
  <c r="BJ183" i="3"/>
  <c r="BL296" i="3"/>
  <c r="BL295" i="3"/>
  <c r="BJ179" i="3"/>
  <c r="BM163" i="3"/>
  <c r="BM293" i="3"/>
  <c r="BL293" i="3"/>
  <c r="BN289" i="3"/>
  <c r="BK289" i="3"/>
  <c r="BJ289" i="3"/>
  <c r="BM285" i="3"/>
  <c r="BL285" i="3"/>
  <c r="BN281" i="3"/>
  <c r="BK281" i="3"/>
  <c r="BJ281" i="3"/>
  <c r="BM279" i="3"/>
  <c r="BL279" i="3"/>
  <c r="BN275" i="3"/>
  <c r="BJ271" i="3"/>
  <c r="BM271" i="3"/>
  <c r="BL271" i="3"/>
  <c r="BK267" i="3"/>
  <c r="BN267" i="3"/>
  <c r="BJ263" i="3"/>
  <c r="BM263" i="3"/>
  <c r="BL263" i="3"/>
  <c r="BM258" i="3"/>
  <c r="BL258" i="3"/>
  <c r="BJ258" i="3"/>
  <c r="BN258" i="3"/>
  <c r="BK258" i="3"/>
  <c r="BK251" i="3"/>
  <c r="BN251" i="3"/>
  <c r="BJ247" i="3"/>
  <c r="BM247" i="3"/>
  <c r="BL247" i="3"/>
  <c r="BK159" i="3"/>
  <c r="BN159" i="3"/>
  <c r="BL294" i="3"/>
  <c r="BM291" i="3"/>
  <c r="BL291" i="3"/>
  <c r="BN283" i="3"/>
  <c r="BK283" i="3"/>
  <c r="BJ283" i="3"/>
  <c r="BM277" i="3"/>
  <c r="BL277" i="3"/>
  <c r="BK269" i="3"/>
  <c r="BN269" i="3"/>
  <c r="BJ261" i="3"/>
  <c r="BM261" i="3"/>
  <c r="BL261" i="3"/>
  <c r="BM252" i="3"/>
  <c r="BL252" i="3"/>
  <c r="BJ252" i="3"/>
  <c r="BN252" i="3"/>
  <c r="BK252" i="3"/>
  <c r="BJ245" i="3"/>
  <c r="BM245" i="3"/>
  <c r="BL245" i="3"/>
  <c r="BK243" i="3"/>
  <c r="BN243" i="3"/>
  <c r="BJ241" i="3"/>
  <c r="BM241" i="3"/>
  <c r="BL241" i="3"/>
  <c r="BK239" i="3"/>
  <c r="BN239" i="3"/>
  <c r="BJ237" i="3"/>
  <c r="BM237" i="3"/>
  <c r="BL237" i="3"/>
  <c r="BK235" i="3"/>
  <c r="BN235" i="3"/>
  <c r="BJ233" i="3"/>
  <c r="BM233" i="3"/>
  <c r="BL233" i="3"/>
  <c r="BL231" i="3"/>
  <c r="BK231" i="3"/>
  <c r="BN231" i="3"/>
  <c r="BJ231" i="3"/>
  <c r="BJ229" i="3"/>
  <c r="BM229" i="3"/>
  <c r="BL229" i="3"/>
  <c r="BM227" i="3"/>
  <c r="BK227" i="3"/>
  <c r="BN227" i="3"/>
  <c r="BJ227" i="3"/>
  <c r="BJ226" i="3"/>
  <c r="BL226" i="3"/>
  <c r="BN224" i="3"/>
  <c r="BJ224" i="3"/>
  <c r="BJ222" i="3"/>
  <c r="BL222" i="3"/>
  <c r="BN220" i="3"/>
  <c r="BJ220" i="3"/>
  <c r="BJ218" i="3"/>
  <c r="BL218" i="3"/>
  <c r="BM215" i="3"/>
  <c r="BK215" i="3"/>
  <c r="BN215" i="3"/>
  <c r="BL214" i="3"/>
  <c r="BN212" i="3"/>
  <c r="BJ212" i="3"/>
  <c r="BJ210" i="3"/>
  <c r="BL210" i="3"/>
  <c r="BM207" i="3"/>
  <c r="BK207" i="3"/>
  <c r="BN207" i="3"/>
  <c r="BJ207" i="3"/>
  <c r="BJ205" i="3"/>
  <c r="BM205" i="3"/>
  <c r="BL205" i="3"/>
  <c r="BM203" i="3"/>
  <c r="BK203" i="3"/>
  <c r="BN203" i="3"/>
  <c r="BJ203" i="3"/>
  <c r="BJ201" i="3"/>
  <c r="BM201" i="3"/>
  <c r="BL201" i="3"/>
  <c r="BM199" i="3"/>
  <c r="BK199" i="3"/>
  <c r="BN199" i="3"/>
  <c r="BM197" i="3"/>
  <c r="BL197" i="3"/>
  <c r="BK196" i="3"/>
  <c r="BN196" i="3"/>
  <c r="BM194" i="3"/>
  <c r="BL194" i="3"/>
  <c r="BJ191" i="3"/>
  <c r="BN191" i="3"/>
  <c r="BK191" i="3"/>
  <c r="BJ189" i="3"/>
  <c r="BL189" i="3"/>
  <c r="BM187" i="3"/>
  <c r="BN187" i="3"/>
  <c r="BK187" i="3"/>
  <c r="BM178" i="3"/>
  <c r="BL178" i="3"/>
  <c r="BN170" i="3"/>
  <c r="BK170" i="3"/>
  <c r="BJ170" i="3"/>
  <c r="BM162" i="3"/>
  <c r="BL162" i="3"/>
  <c r="BJ295" i="3"/>
  <c r="BJ246" i="3"/>
  <c r="BL184" i="3"/>
  <c r="BJ180" i="3"/>
  <c r="BN180" i="3"/>
  <c r="BK180" i="3"/>
  <c r="BM176" i="3"/>
  <c r="BM172" i="3"/>
  <c r="BL168" i="3"/>
  <c r="BJ164" i="3"/>
  <c r="BN164" i="3"/>
  <c r="BK164" i="3"/>
  <c r="BL132" i="3"/>
  <c r="BL128" i="3"/>
  <c r="BK120" i="3"/>
  <c r="BL160" i="3"/>
  <c r="BK148" i="3"/>
  <c r="BL148" i="3"/>
  <c r="BN144" i="3"/>
  <c r="BJ144" i="3"/>
  <c r="BK144" i="3"/>
  <c r="BL116" i="3"/>
  <c r="BJ116" i="3"/>
  <c r="BL175" i="3"/>
  <c r="BJ175" i="3"/>
  <c r="BN295" i="3"/>
  <c r="BK295" i="3"/>
  <c r="BJ294" i="3"/>
  <c r="BK179" i="3"/>
  <c r="BN179" i="3"/>
  <c r="BM179" i="3"/>
  <c r="BL163" i="3"/>
  <c r="BJ163" i="3"/>
  <c r="BM287" i="3"/>
  <c r="BL287" i="3"/>
  <c r="BM280" i="3"/>
  <c r="BN280" i="3"/>
  <c r="BK280" i="3"/>
  <c r="BJ273" i="3"/>
  <c r="BM273" i="3"/>
  <c r="BL273" i="3"/>
  <c r="BK265" i="3"/>
  <c r="BN265" i="3"/>
  <c r="BK249" i="3"/>
  <c r="BN249" i="3"/>
  <c r="BM242" i="3"/>
  <c r="BL242" i="3"/>
  <c r="BJ242" i="3"/>
  <c r="BN242" i="3"/>
  <c r="BK242" i="3"/>
  <c r="BM240" i="3"/>
  <c r="BM238" i="3"/>
  <c r="BL238" i="3"/>
  <c r="BJ238" i="3"/>
  <c r="BN238" i="3"/>
  <c r="BK238" i="3"/>
  <c r="BM236" i="3"/>
  <c r="BM234" i="3"/>
  <c r="BL234" i="3"/>
  <c r="BJ234" i="3"/>
  <c r="BN234" i="3"/>
  <c r="BK234" i="3"/>
  <c r="BM230" i="3"/>
  <c r="BK230" i="3"/>
  <c r="BN230" i="3"/>
  <c r="BM228" i="3"/>
  <c r="BK228" i="3"/>
  <c r="BL228" i="3"/>
  <c r="BK225" i="3"/>
  <c r="BN225" i="3"/>
  <c r="BL223" i="3"/>
  <c r="BK221" i="3"/>
  <c r="BN221" i="3"/>
  <c r="BL219" i="3"/>
  <c r="BK217" i="3"/>
  <c r="BN217" i="3"/>
  <c r="BJ216" i="3"/>
  <c r="BK216" i="3"/>
  <c r="BM216" i="3"/>
  <c r="BL216" i="3"/>
  <c r="BK213" i="3"/>
  <c r="BN213" i="3"/>
  <c r="BJ213" i="3"/>
  <c r="BL211" i="3"/>
  <c r="BK209" i="3"/>
  <c r="BN209" i="3"/>
  <c r="BM208" i="3"/>
  <c r="BK208" i="3"/>
  <c r="BL208" i="3"/>
  <c r="BM206" i="3"/>
  <c r="BN206" i="3"/>
  <c r="BK206" i="3"/>
  <c r="BM204" i="3"/>
  <c r="BK204" i="3"/>
  <c r="BL204" i="3"/>
  <c r="BM202" i="3"/>
  <c r="BN202" i="3"/>
  <c r="BK202" i="3"/>
  <c r="BM200" i="3"/>
  <c r="BK200" i="3"/>
  <c r="BL200" i="3"/>
  <c r="BK198" i="3"/>
  <c r="BN198" i="3"/>
  <c r="BJ198" i="3"/>
  <c r="BJ195" i="3"/>
  <c r="BM195" i="3"/>
  <c r="BL195" i="3"/>
  <c r="BK193" i="3"/>
  <c r="BN193" i="3"/>
  <c r="BJ193" i="3"/>
  <c r="BJ192" i="3"/>
  <c r="BM192" i="3"/>
  <c r="BL192" i="3"/>
  <c r="BN190" i="3"/>
  <c r="BK190" i="3"/>
  <c r="BJ190" i="3"/>
  <c r="BM188" i="3"/>
  <c r="BL188" i="3"/>
  <c r="BN186" i="3"/>
  <c r="BK186" i="3"/>
  <c r="BJ186" i="3"/>
  <c r="BM182" i="3"/>
  <c r="BL182" i="3"/>
  <c r="BK174" i="3"/>
  <c r="BN174" i="3"/>
  <c r="BJ174" i="3"/>
  <c r="BM166" i="3"/>
  <c r="BL166" i="3"/>
  <c r="BM161" i="3"/>
  <c r="BN161" i="3"/>
  <c r="BK161" i="3"/>
  <c r="BN294" i="3"/>
  <c r="BN163" i="3"/>
  <c r="BN176" i="3"/>
  <c r="BK176" i="3"/>
  <c r="BM164" i="3"/>
  <c r="BM156" i="3"/>
  <c r="BN152" i="3"/>
  <c r="BJ152" i="3"/>
  <c r="BK128" i="3"/>
  <c r="BN120" i="3"/>
  <c r="BJ120" i="3"/>
  <c r="BN160" i="3"/>
  <c r="BK160" i="3"/>
  <c r="BM140" i="3"/>
  <c r="BN136" i="3"/>
  <c r="BJ136" i="3"/>
  <c r="BJ296" i="3"/>
  <c r="BM295" i="3"/>
  <c r="BJ167" i="3"/>
  <c r="BN293" i="3"/>
  <c r="BK293" i="3"/>
  <c r="BJ293" i="3"/>
  <c r="BM289" i="3"/>
  <c r="BL289" i="3"/>
  <c r="BK285" i="3"/>
  <c r="BN285" i="3"/>
  <c r="BJ285" i="3"/>
  <c r="BM281" i="3"/>
  <c r="BL281" i="3"/>
  <c r="BN279" i="3"/>
  <c r="BK279" i="3"/>
  <c r="BJ279" i="3"/>
  <c r="BJ275" i="3"/>
  <c r="BK275" i="3"/>
  <c r="BM275" i="3"/>
  <c r="BL275" i="3"/>
  <c r="BK271" i="3"/>
  <c r="BN271" i="3"/>
  <c r="BJ267" i="3"/>
  <c r="BM267" i="3"/>
  <c r="BL267" i="3"/>
  <c r="BK263" i="3"/>
  <c r="BN263" i="3"/>
  <c r="BM254" i="3"/>
  <c r="BL254" i="3"/>
  <c r="BJ254" i="3"/>
  <c r="BN254" i="3"/>
  <c r="BK254" i="3"/>
  <c r="BJ251" i="3"/>
  <c r="BM251" i="3"/>
  <c r="BL251" i="3"/>
  <c r="BK247" i="3"/>
  <c r="BN247" i="3"/>
  <c r="BJ159" i="3"/>
  <c r="BM159" i="3"/>
  <c r="BL159" i="3"/>
  <c r="BM296" i="3"/>
  <c r="BM294" i="3"/>
  <c r="BK291" i="3"/>
  <c r="BN291" i="3"/>
  <c r="BJ291" i="3"/>
  <c r="BM283" i="3"/>
  <c r="BL283" i="3"/>
  <c r="BK277" i="3"/>
  <c r="BN277" i="3"/>
  <c r="BJ277" i="3"/>
  <c r="BJ269" i="3"/>
  <c r="BM269" i="3"/>
  <c r="BL269" i="3"/>
  <c r="BK261" i="3"/>
  <c r="BN261" i="3"/>
  <c r="BK245" i="3"/>
  <c r="BN245" i="3"/>
  <c r="BJ243" i="3"/>
  <c r="BM243" i="3"/>
  <c r="BL243" i="3"/>
  <c r="BK241" i="3"/>
  <c r="BN241" i="3"/>
  <c r="BJ239" i="3"/>
  <c r="BM239" i="3"/>
  <c r="BL239" i="3"/>
  <c r="BK237" i="3"/>
  <c r="BN237" i="3"/>
  <c r="BJ235" i="3"/>
  <c r="BM235" i="3"/>
  <c r="BL235" i="3"/>
  <c r="BK233" i="3"/>
  <c r="BN233" i="3"/>
  <c r="BM231" i="3"/>
  <c r="BK229" i="3"/>
  <c r="BN229" i="3"/>
  <c r="BL227" i="3"/>
  <c r="BM226" i="3"/>
  <c r="BN226" i="3"/>
  <c r="BK226" i="3"/>
  <c r="BK224" i="3"/>
  <c r="BL224" i="3"/>
  <c r="BM222" i="3"/>
  <c r="BN222" i="3"/>
  <c r="BK222" i="3"/>
  <c r="BM220" i="3"/>
  <c r="BK220" i="3"/>
  <c r="BL220" i="3"/>
  <c r="BM218" i="3"/>
  <c r="BK218" i="3"/>
  <c r="BN218" i="3"/>
  <c r="BJ215" i="3"/>
  <c r="BL215" i="3"/>
  <c r="BM214" i="3"/>
  <c r="BN214" i="3"/>
  <c r="BK214" i="3"/>
  <c r="BJ214" i="3"/>
  <c r="BK212" i="3"/>
  <c r="BM212" i="3"/>
  <c r="BL212" i="3"/>
  <c r="BM210" i="3"/>
  <c r="BN210" i="3"/>
  <c r="BK210" i="3"/>
  <c r="BL207" i="3"/>
  <c r="BK205" i="3"/>
  <c r="BN205" i="3"/>
  <c r="BL203" i="3"/>
  <c r="BK201" i="3"/>
  <c r="BN201" i="3"/>
  <c r="BJ199" i="3"/>
  <c r="BL199" i="3"/>
  <c r="BK197" i="3"/>
  <c r="BN197" i="3"/>
  <c r="BJ197" i="3"/>
  <c r="BJ196" i="3"/>
  <c r="BM196" i="3"/>
  <c r="BL196" i="3"/>
  <c r="BK194" i="3"/>
  <c r="BN194" i="3"/>
  <c r="BJ194" i="3"/>
  <c r="BM191" i="3"/>
  <c r="BL191" i="3"/>
  <c r="BM189" i="3"/>
  <c r="BN189" i="3"/>
  <c r="BK189" i="3"/>
  <c r="BJ187" i="3"/>
  <c r="BL187" i="3"/>
  <c r="BN178" i="3"/>
  <c r="BK178" i="3"/>
  <c r="BJ178" i="3"/>
  <c r="BM170" i="3"/>
  <c r="BL170" i="3"/>
  <c r="BN162" i="3"/>
  <c r="BK162" i="3"/>
  <c r="BJ162" i="3"/>
  <c r="BN246" i="3"/>
  <c r="BK246" i="3"/>
  <c r="BL246" i="3"/>
  <c r="BM246" i="3"/>
  <c r="BM184" i="3"/>
  <c r="BL176" i="3"/>
  <c r="BJ172" i="3"/>
  <c r="BL172" i="3"/>
  <c r="BM168" i="3"/>
  <c r="BL156" i="3"/>
  <c r="BJ156" i="3"/>
  <c r="BK152" i="3"/>
  <c r="BJ132" i="3"/>
  <c r="BM132" i="3"/>
  <c r="BM128" i="3"/>
  <c r="BM160" i="3"/>
  <c r="BM148" i="3"/>
  <c r="BM144" i="3"/>
  <c r="BL140" i="3"/>
  <c r="BJ140" i="3"/>
  <c r="BK136" i="3"/>
  <c r="BN124" i="3"/>
  <c r="BK124" i="3"/>
  <c r="BM116" i="3"/>
  <c r="BK183" i="3"/>
  <c r="BN183" i="3"/>
  <c r="BM183" i="3"/>
  <c r="BL171" i="3"/>
  <c r="BJ171" i="3"/>
  <c r="BN167" i="3"/>
  <c r="BK167" i="3"/>
  <c r="BM167" i="3"/>
  <c r="BN287" i="3"/>
  <c r="BK287" i="3"/>
  <c r="BJ287" i="3"/>
  <c r="BJ280" i="3"/>
  <c r="BL280" i="3"/>
  <c r="BK273" i="3"/>
  <c r="BN273" i="3"/>
  <c r="BJ265" i="3"/>
  <c r="BM265" i="3"/>
  <c r="BL265" i="3"/>
  <c r="BL256" i="3"/>
  <c r="BJ256" i="3"/>
  <c r="BN256" i="3"/>
  <c r="BK256" i="3"/>
  <c r="BJ249" i="3"/>
  <c r="BM249" i="3"/>
  <c r="BL249" i="3"/>
  <c r="BM244" i="3"/>
  <c r="BL244" i="3"/>
  <c r="BJ244" i="3"/>
  <c r="BN244" i="3"/>
  <c r="BK244" i="3"/>
  <c r="BL240" i="3"/>
  <c r="BJ240" i="3"/>
  <c r="BN240" i="3"/>
  <c r="BK240" i="3"/>
  <c r="BL236" i="3"/>
  <c r="BJ236" i="3"/>
  <c r="BN236" i="3"/>
  <c r="BK236" i="3"/>
  <c r="BM232" i="3"/>
  <c r="BL232" i="3"/>
  <c r="BJ232" i="3"/>
  <c r="BN232" i="3"/>
  <c r="BK232" i="3"/>
  <c r="BJ230" i="3"/>
  <c r="BL230" i="3"/>
  <c r="BN228" i="3"/>
  <c r="BJ228" i="3"/>
  <c r="BJ225" i="3"/>
  <c r="BM225" i="3"/>
  <c r="BL225" i="3"/>
  <c r="BM223" i="3"/>
  <c r="BK223" i="3"/>
  <c r="BN223" i="3"/>
  <c r="BJ223" i="3"/>
  <c r="BJ221" i="3"/>
  <c r="BM221" i="3"/>
  <c r="BL221" i="3"/>
  <c r="BM219" i="3"/>
  <c r="BK219" i="3"/>
  <c r="BN219" i="3"/>
  <c r="BJ219" i="3"/>
  <c r="BJ217" i="3"/>
  <c r="BM217" i="3"/>
  <c r="BL217" i="3"/>
  <c r="BN216" i="3"/>
  <c r="BM213" i="3"/>
  <c r="BL213" i="3"/>
  <c r="BM211" i="3"/>
  <c r="BK211" i="3"/>
  <c r="BN211" i="3"/>
  <c r="BJ211" i="3"/>
  <c r="BJ209" i="3"/>
  <c r="BM209" i="3"/>
  <c r="BL209" i="3"/>
  <c r="BN208" i="3"/>
  <c r="BJ208" i="3"/>
  <c r="BJ206" i="3"/>
  <c r="BL206" i="3"/>
  <c r="BN204" i="3"/>
  <c r="BJ204" i="3"/>
  <c r="BJ202" i="3"/>
  <c r="BL202" i="3"/>
  <c r="BN200" i="3"/>
  <c r="BJ200" i="3"/>
  <c r="BM198" i="3"/>
  <c r="BL198" i="3"/>
  <c r="BN195" i="3"/>
  <c r="BK195" i="3"/>
  <c r="BM193" i="3"/>
  <c r="BL193" i="3"/>
  <c r="BN192" i="3"/>
  <c r="BK192" i="3"/>
  <c r="BM190" i="3"/>
  <c r="BL190" i="3"/>
  <c r="BN188" i="3"/>
  <c r="BK188" i="3"/>
  <c r="BJ188" i="3"/>
  <c r="BM186" i="3"/>
  <c r="BL186" i="3"/>
  <c r="BN182" i="3"/>
  <c r="BK182" i="3"/>
  <c r="BJ182" i="3"/>
  <c r="BM174" i="3"/>
  <c r="BL174" i="3"/>
  <c r="BN166" i="3"/>
  <c r="BK166" i="3"/>
  <c r="BJ166" i="3"/>
  <c r="BJ161" i="3"/>
  <c r="BL161" i="3"/>
  <c r="BN116" i="3"/>
  <c r="BN171" i="3"/>
  <c r="BN175" i="3"/>
  <c r="AG21" i="3"/>
  <c r="AJ21" i="3"/>
  <c r="T21" i="3"/>
  <c r="AZ91" i="3"/>
  <c r="BE59" i="3"/>
  <c r="Y59" i="3"/>
  <c r="AW21" i="3"/>
  <c r="AF53" i="3"/>
  <c r="AP45" i="3"/>
  <c r="AO59" i="3"/>
  <c r="AT61" i="3"/>
  <c r="Z50" i="3"/>
  <c r="AK45" i="3"/>
  <c r="AP21" i="3"/>
  <c r="Q21" i="3"/>
  <c r="AA53" i="3"/>
  <c r="M75" i="3"/>
  <c r="O12" i="3"/>
  <c r="AM45" i="3"/>
  <c r="M18" i="3"/>
  <c r="O27" i="3"/>
  <c r="M43" i="3"/>
  <c r="AF37" i="3"/>
  <c r="BG37" i="3"/>
  <c r="AA37" i="3"/>
  <c r="M67" i="3"/>
  <c r="AW59" i="3"/>
  <c r="Y52" i="3"/>
  <c r="AJ83" i="3"/>
  <c r="AJ53" i="3"/>
  <c r="Q59" i="3"/>
  <c r="AG59" i="3"/>
  <c r="N61" i="3"/>
  <c r="BH21" i="3"/>
  <c r="BI21" i="3"/>
  <c r="AS21" i="3"/>
  <c r="AC21" i="3"/>
  <c r="M21" i="3"/>
  <c r="P21" i="3"/>
  <c r="V53" i="3"/>
  <c r="AI53" i="3"/>
  <c r="T91" i="3"/>
  <c r="AG99" i="3"/>
  <c r="BA45" i="3"/>
  <c r="BC45" i="3"/>
  <c r="AX45" i="3"/>
  <c r="R45" i="3"/>
  <c r="W29" i="3"/>
  <c r="V44" i="3"/>
  <c r="X60" i="3"/>
  <c r="AC52" i="3"/>
  <c r="AP67" i="3"/>
  <c r="BH37" i="3"/>
  <c r="P20" i="3"/>
  <c r="BF34" i="3"/>
  <c r="V52" i="3"/>
  <c r="AJ58" i="3"/>
  <c r="AD61" i="3"/>
  <c r="BB21" i="3"/>
  <c r="AZ21" i="3"/>
  <c r="BE21" i="3"/>
  <c r="AO21" i="3"/>
  <c r="Y21" i="3"/>
  <c r="AB21" i="3"/>
  <c r="AB37" i="3"/>
  <c r="BB37" i="3"/>
  <c r="V37" i="3"/>
  <c r="AY37" i="3"/>
  <c r="AI37" i="3"/>
  <c r="S37" i="3"/>
  <c r="Z52" i="3"/>
  <c r="BB53" i="3"/>
  <c r="AY53" i="3"/>
  <c r="S53" i="3"/>
  <c r="BE29" i="3"/>
  <c r="M45" i="3"/>
  <c r="W45" i="3"/>
  <c r="AH45" i="3"/>
  <c r="P37" i="3"/>
  <c r="AD37" i="3"/>
  <c r="BC37" i="3"/>
  <c r="W37" i="3"/>
  <c r="T37" i="3"/>
  <c r="BB52" i="3"/>
  <c r="BF21" i="3"/>
  <c r="AR21" i="3"/>
  <c r="BA21" i="3"/>
  <c r="AK21" i="3"/>
  <c r="U21" i="3"/>
  <c r="X21" i="3"/>
  <c r="AV37" i="3"/>
  <c r="AT37" i="3"/>
  <c r="N37" i="3"/>
  <c r="AU37" i="3"/>
  <c r="AE37" i="3"/>
  <c r="BE52" i="3"/>
  <c r="AL53" i="3"/>
  <c r="AQ53" i="3"/>
  <c r="M60" i="3"/>
  <c r="P66" i="3"/>
  <c r="O83" i="3"/>
  <c r="N10" i="3"/>
  <c r="AG45" i="3"/>
  <c r="BF45" i="3"/>
  <c r="Z45" i="3"/>
  <c r="AM37" i="3"/>
  <c r="U66" i="3"/>
  <c r="BD37" i="3"/>
  <c r="X37" i="3"/>
  <c r="AX37" i="3"/>
  <c r="AH37" i="3"/>
  <c r="R37" i="3"/>
  <c r="BE37" i="3"/>
  <c r="AW37" i="3"/>
  <c r="AO37" i="3"/>
  <c r="AG37" i="3"/>
  <c r="Y37" i="3"/>
  <c r="Q37" i="3"/>
  <c r="AR52" i="3"/>
  <c r="AS52" i="3"/>
  <c r="M52" i="3"/>
  <c r="AZ29" i="3"/>
  <c r="O37" i="3"/>
  <c r="AJ52" i="3"/>
  <c r="AO52" i="3"/>
  <c r="AR37" i="3"/>
  <c r="AN37" i="3"/>
  <c r="BF37" i="3"/>
  <c r="AP37" i="3"/>
  <c r="Z37" i="3"/>
  <c r="BI37" i="3"/>
  <c r="BA37" i="3"/>
  <c r="AS37" i="3"/>
  <c r="AK37" i="3"/>
  <c r="AC37" i="3"/>
  <c r="U37" i="3"/>
  <c r="M37" i="3"/>
  <c r="AP52" i="3"/>
  <c r="BI52" i="3"/>
  <c r="AC44" i="3"/>
  <c r="BH29" i="3"/>
  <c r="Q52" i="3"/>
  <c r="AK61" i="3"/>
  <c r="AZ58" i="3"/>
  <c r="BH52" i="3"/>
  <c r="AB52" i="3"/>
  <c r="BA52" i="3"/>
  <c r="AK52" i="3"/>
  <c r="U52" i="3"/>
  <c r="P59" i="3"/>
  <c r="BC29" i="3"/>
  <c r="AO29" i="3"/>
  <c r="AJ29" i="3"/>
  <c r="BF52" i="3"/>
  <c r="AZ52" i="3"/>
  <c r="T52" i="3"/>
  <c r="AW52" i="3"/>
  <c r="AG52" i="3"/>
  <c r="P75" i="3"/>
  <c r="O91" i="3"/>
  <c r="BC99" i="3"/>
  <c r="AM29" i="3"/>
  <c r="Y29" i="3"/>
  <c r="T29" i="3"/>
  <c r="BI44" i="3"/>
  <c r="AF61" i="3"/>
  <c r="O61" i="3"/>
  <c r="BB44" i="3"/>
  <c r="AE44" i="3"/>
  <c r="AL44" i="3"/>
  <c r="BE45" i="3"/>
  <c r="AY45" i="3"/>
  <c r="S45" i="3"/>
  <c r="AV45" i="3"/>
  <c r="AF45" i="3"/>
  <c r="P45" i="3"/>
  <c r="BC61" i="3"/>
  <c r="R29" i="3"/>
  <c r="AP61" i="3"/>
  <c r="BI45" i="3"/>
  <c r="Y45" i="3"/>
  <c r="AI45" i="3"/>
  <c r="BD45" i="3"/>
  <c r="AN45" i="3"/>
  <c r="X45" i="3"/>
  <c r="N52" i="3"/>
  <c r="T44" i="3"/>
  <c r="BH58" i="3"/>
  <c r="BD60" i="3"/>
  <c r="AK75" i="3"/>
  <c r="W61" i="3"/>
  <c r="AZ83" i="3"/>
  <c r="BA66" i="3"/>
  <c r="AW99" i="3"/>
  <c r="AL52" i="3"/>
  <c r="T53" i="3"/>
  <c r="AZ53" i="3"/>
  <c r="AB58" i="3"/>
  <c r="AR58" i="3"/>
  <c r="V61" i="3"/>
  <c r="AL61" i="3"/>
  <c r="BB61" i="3"/>
  <c r="T83" i="3"/>
  <c r="AJ91" i="3"/>
  <c r="Q9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X52" i="3"/>
  <c r="AH52" i="3"/>
  <c r="R52" i="3"/>
  <c r="BD52" i="3"/>
  <c r="AV52" i="3"/>
  <c r="AN52" i="3"/>
  <c r="AF52" i="3"/>
  <c r="X52" i="3"/>
  <c r="P52" i="3"/>
  <c r="BG52" i="3"/>
  <c r="BC52" i="3"/>
  <c r="AY52" i="3"/>
  <c r="AU52" i="3"/>
  <c r="AQ52" i="3"/>
  <c r="AM52" i="3"/>
  <c r="AI52" i="3"/>
  <c r="AE52" i="3"/>
  <c r="AA52" i="3"/>
  <c r="W52" i="3"/>
  <c r="S52" i="3"/>
  <c r="O52" i="3"/>
  <c r="BD53" i="3"/>
  <c r="X53" i="3"/>
  <c r="AX53" i="3"/>
  <c r="AH53" i="3"/>
  <c r="R53" i="3"/>
  <c r="BE53" i="3"/>
  <c r="AW53" i="3"/>
  <c r="AO53" i="3"/>
  <c r="AG53" i="3"/>
  <c r="Y53" i="3"/>
  <c r="Q53" i="3"/>
  <c r="R61" i="3"/>
  <c r="AX61" i="3"/>
  <c r="AY29" i="3"/>
  <c r="AI29" i="3"/>
  <c r="S29" i="3"/>
  <c r="BA29" i="3"/>
  <c r="AK29" i="3"/>
  <c r="U29" i="3"/>
  <c r="BF29" i="3"/>
  <c r="AR29" i="3"/>
  <c r="AB29" i="3"/>
  <c r="AQ44" i="3"/>
  <c r="AS44" i="3"/>
  <c r="M44" i="3"/>
  <c r="AT44" i="3"/>
  <c r="AD44" i="3"/>
  <c r="N44" i="3"/>
  <c r="AV61" i="3"/>
  <c r="P61" i="3"/>
  <c r="AU61" i="3"/>
  <c r="AT52" i="3"/>
  <c r="U61" i="3"/>
  <c r="BN21" i="3"/>
  <c r="BJ37" i="3"/>
  <c r="BH61" i="3"/>
  <c r="AR61" i="3"/>
  <c r="AB61" i="3"/>
  <c r="BI61" i="3"/>
  <c r="BA61" i="3"/>
  <c r="AM61" i="3"/>
  <c r="AE61" i="3"/>
  <c r="Q61" i="3"/>
  <c r="AR53" i="3"/>
  <c r="BJ21" i="3"/>
  <c r="BL52" i="3"/>
  <c r="BN52" i="3"/>
  <c r="BK37" i="3"/>
  <c r="BN37" i="3"/>
  <c r="AS61" i="3"/>
  <c r="AC61" i="3"/>
  <c r="M61" i="3"/>
  <c r="AV60" i="3"/>
  <c r="AF60" i="3"/>
  <c r="AC66" i="3"/>
  <c r="U75" i="3"/>
  <c r="BE75" i="3"/>
  <c r="BD83" i="3"/>
  <c r="BD91" i="3"/>
  <c r="U99" i="3"/>
  <c r="BA99" i="3"/>
  <c r="BK21" i="3"/>
  <c r="BM37" i="3"/>
  <c r="W44" i="3"/>
  <c r="AN60" i="3"/>
  <c r="AK66" i="3"/>
  <c r="R67" i="3"/>
  <c r="AX67" i="3"/>
  <c r="AC75" i="3"/>
  <c r="AS75" i="3"/>
  <c r="BI75" i="3"/>
  <c r="AB83" i="3"/>
  <c r="AR83" i="3"/>
  <c r="BH83" i="3"/>
  <c r="AB91" i="3"/>
  <c r="AR91" i="3"/>
  <c r="BH91" i="3"/>
  <c r="Y99" i="3"/>
  <c r="AO99" i="3"/>
  <c r="BE99" i="3"/>
  <c r="AV53" i="3"/>
  <c r="P53" i="3"/>
  <c r="AT53" i="3"/>
  <c r="AD53" i="3"/>
  <c r="N53" i="3"/>
  <c r="BC53" i="3"/>
  <c r="AU53" i="3"/>
  <c r="AM53" i="3"/>
  <c r="AE53" i="3"/>
  <c r="W53" i="3"/>
  <c r="O53" i="3"/>
  <c r="AM44" i="3"/>
  <c r="Z61" i="3"/>
  <c r="BF61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44" i="3"/>
  <c r="AA44" i="3"/>
  <c r="BA44" i="3"/>
  <c r="AK44" i="3"/>
  <c r="U44" i="3"/>
  <c r="BF44" i="3"/>
  <c r="AX44" i="3"/>
  <c r="AP44" i="3"/>
  <c r="AH44" i="3"/>
  <c r="Z44" i="3"/>
  <c r="R44" i="3"/>
  <c r="AS45" i="3"/>
  <c r="AW45" i="3"/>
  <c r="Q45" i="3"/>
  <c r="AU45" i="3"/>
  <c r="AE45" i="3"/>
  <c r="O45" i="3"/>
  <c r="BB45" i="3"/>
  <c r="AT45" i="3"/>
  <c r="AL45" i="3"/>
  <c r="AD45" i="3"/>
  <c r="V45" i="3"/>
  <c r="N45" i="3"/>
  <c r="BD61" i="3"/>
  <c r="AN61" i="3"/>
  <c r="X61" i="3"/>
  <c r="BG61" i="3"/>
  <c r="AY61" i="3"/>
  <c r="AQ61" i="3"/>
  <c r="AI61" i="3"/>
  <c r="AA61" i="3"/>
  <c r="S61" i="3"/>
  <c r="BI66" i="3"/>
  <c r="AO75" i="3"/>
  <c r="AN83" i="3"/>
  <c r="AN91" i="3"/>
  <c r="BC44" i="3"/>
  <c r="P60" i="3"/>
  <c r="M66" i="3"/>
  <c r="AS66" i="3"/>
  <c r="Z67" i="3"/>
  <c r="BF67" i="3"/>
  <c r="AG75" i="3"/>
  <c r="AW75" i="3"/>
  <c r="P83" i="3"/>
  <c r="AF83" i="3"/>
  <c r="AV83" i="3"/>
  <c r="P91" i="3"/>
  <c r="AF91" i="3"/>
  <c r="AV91" i="3"/>
  <c r="M99" i="3"/>
  <c r="AC99" i="3"/>
  <c r="AS99" i="3"/>
  <c r="BI99" i="3"/>
  <c r="AN53" i="3"/>
  <c r="BF53" i="3"/>
  <c r="AP53" i="3"/>
  <c r="Z53" i="3"/>
  <c r="BI53" i="3"/>
  <c r="BA53" i="3"/>
  <c r="AS53" i="3"/>
  <c r="AK53" i="3"/>
  <c r="AC53" i="3"/>
  <c r="U53" i="3"/>
  <c r="M53" i="3"/>
  <c r="U45" i="3"/>
  <c r="AH61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U44" i="3"/>
  <c r="AY44" i="3"/>
  <c r="S44" i="3"/>
  <c r="AW44" i="3"/>
  <c r="AG44" i="3"/>
  <c r="Q44" i="3"/>
  <c r="BD44" i="3"/>
  <c r="AV44" i="3"/>
  <c r="AN44" i="3"/>
  <c r="AF44" i="3"/>
  <c r="X44" i="3"/>
  <c r="P44" i="3"/>
  <c r="AC45" i="3"/>
  <c r="AO45" i="3"/>
  <c r="BG45" i="3"/>
  <c r="AQ45" i="3"/>
  <c r="AA45" i="3"/>
  <c r="BH45" i="3"/>
  <c r="AZ45" i="3"/>
  <c r="AR45" i="3"/>
  <c r="AJ45" i="3"/>
  <c r="AB45" i="3"/>
  <c r="AZ61" i="3"/>
  <c r="AJ61" i="3"/>
  <c r="T61" i="3"/>
  <c r="BE61" i="3"/>
  <c r="AW61" i="3"/>
  <c r="AO61" i="3"/>
  <c r="AG61" i="3"/>
  <c r="Y61" i="3"/>
  <c r="BH53" i="3"/>
  <c r="X83" i="3"/>
  <c r="X91" i="3"/>
  <c r="AK99" i="3"/>
  <c r="AX29" i="3"/>
  <c r="AP29" i="3"/>
  <c r="AH29" i="3"/>
  <c r="Z29" i="3"/>
  <c r="O44" i="3"/>
  <c r="AI44" i="3"/>
  <c r="BE44" i="3"/>
  <c r="AO44" i="3"/>
  <c r="Y44" i="3"/>
  <c r="BH44" i="3"/>
  <c r="AZ44" i="3"/>
  <c r="AR44" i="3"/>
  <c r="AJ44" i="3"/>
  <c r="AB44" i="3"/>
  <c r="BK52" i="3"/>
  <c r="AD52" i="3"/>
  <c r="BM52" i="3" s="1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M17" i="3"/>
  <c r="BN17" i="3"/>
  <c r="BL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BJ20" i="3" s="1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BJ52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N61" i="3" l="1"/>
  <c r="BM21" i="3"/>
  <c r="BN20" i="3"/>
  <c r="BJ44" i="3"/>
  <c r="BL61" i="3"/>
  <c r="BL45" i="3"/>
  <c r="BN29" i="3"/>
  <c r="BK44" i="3"/>
  <c r="BM53" i="3"/>
  <c r="BM45" i="3"/>
  <c r="BK45" i="3"/>
  <c r="BJ61" i="3"/>
  <c r="BL44" i="3"/>
  <c r="BK53" i="3"/>
  <c r="BN53" i="3"/>
  <c r="BJ29" i="3"/>
  <c r="BK61" i="3"/>
  <c r="BM61" i="3"/>
  <c r="BM44" i="3"/>
  <c r="BM29" i="3"/>
  <c r="BN45" i="3"/>
  <c r="BJ45" i="3"/>
  <c r="BJ53" i="3"/>
  <c r="BK29" i="3"/>
  <c r="BN44" i="3"/>
  <c r="BK75" i="3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M86" i="3"/>
  <c r="BN86" i="3"/>
  <c r="BK86" i="3"/>
  <c r="BJ86" i="3"/>
  <c r="BN70" i="3"/>
  <c r="BJ70" i="3"/>
  <c r="BM70" i="3"/>
  <c r="BL70" i="3"/>
  <c r="BK60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<sst xmlns="http://schemas.openxmlformats.org/spreadsheetml/2006/main" count="3417" uniqueCount="500">
  <si>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</si>
  <si>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</si>
  <si>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</si>
  <si>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</si>
  <si>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</si>
  <si>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</si>
  <si>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</si>
  <si>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</si>
  <si>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</si>
  <si>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</si>
  <si>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</si>
  <si>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</si>
  <si>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</si>
  <si>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</si>
  <si>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</si>
  <si>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</si>
  <si>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</si>
  <si>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</si>
  <si>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</si>
  <si>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</si>
  <si>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</si>
  <si>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</si>
  <si>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</si>
  <si>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</si>
  <si>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</si>
  <si>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</si>
  <si>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</si>
  <si>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</si>
  <si>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</si>
  <si>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</si>
  <si>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</si>
  <si>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</si>
  <si>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</si>
  <si>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</si>
  <si>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</si>
  <si>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</si>
  <si>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</si>
  <si>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</si>
  <si>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</si>
  <si>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</si>
  <si>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</si>
  <si>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</si>
  <si>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</si>
  <si>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</si>
  <si>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</si>
  <si>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</si>
  <si>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</si>
  <si>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</si>
  <si>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</si>
  <si>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</si>
  <si>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</si>
  <si>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</si>
  <si>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</si>
  <si>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</si>
  <si>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</si>
  <si>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</si>
  <si>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</si>
  <si>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</si>
  <si>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</si>
  <si>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</si>
  <si>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</si>
  <si>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</si>
  <si>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</si>
  <si>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</si>
  <si>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</si>
  <si>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</si>
  <si>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</si>
  <si>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</si>
  <si>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</si>
  <si>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</si>
  <si>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</si>
  <si>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</si>
  <si>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</si>
  <si>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</si>
  <si>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</si>
  <si>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</si>
  <si>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</si>
  <si>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</si>
  <si>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</si>
  <si>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</si>
  <si>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</si>
  <si>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</si>
  <si>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</si>
  <si>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</si>
  <si>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</si>
  <si>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</si>
  <si>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</si>
  <si>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</si>
  <si>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</si>
  <si>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</si>
  <si>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</si>
  <si>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</si>
  <si>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</si>
  <si>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</si>
  <si>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</si>
  <si>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</si>
  <si>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</si>
  <si>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</si>
  <si>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</si>
  <si>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</si>
  <si>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</si>
  <si>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</si>
  <si>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</si>
  <si>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</si>
  <si>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</si>
  <si>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</si>
  <si>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</si>
  <si>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</si>
  <si>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</si>
  <si>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</si>
  <si>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</si>
  <si>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</si>
  <si>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</si>
  <si>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</si>
  <si>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</si>
  <si>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</si>
  <si>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</si>
  <si>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</si>
  <si>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</si>
  <si>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</si>
  <si>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</si>
  <si>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</si>
  <si>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</si>
  <si>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</si>
  <si>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</si>
  <si>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</si>
  <si>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</si>
  <si>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</si>
  <si>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</si>
  <si>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</si>
  <si>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</si>
  <si>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</si>
  <si>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</si>
  <si>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</si>
  <si>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</si>
  <si>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</si>
  <si>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</si>
  <si>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</si>
  <si>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</si>
  <si>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</si>
  <si>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</si>
  <si>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</si>
  <si>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</si>
  <si>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</si>
  <si>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</si>
  <si>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</si>
  <si>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</si>
  <si>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</si>
  <si>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</si>
  <si>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</si>
  <si>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</si>
  <si>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</si>
  <si>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</si>
  <si>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</si>
  <si>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</si>
  <si>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</si>
  <si>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</si>
  <si>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</si>
  <si>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</si>
  <si>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</si>
  <si>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</si>
  <si>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</si>
  <si>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</si>
  <si>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</si>
  <si>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</si>
  <si>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</si>
  <si>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</si>
  <si>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</si>
  <si>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</si>
  <si>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</si>
  <si>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</si>
  <si>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</si>
  <si>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</si>
  <si>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</si>
  <si>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</si>
  <si>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</si>
  <si>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</si>
  <si>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</si>
  <si>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</si>
  <si>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</si>
  <si>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</si>
  <si>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</si>
  <si>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</si>
  <si>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</si>
  <si>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</si>
  <si>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</si>
  <si>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</si>
  <si>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</si>
  <si>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</si>
  <si>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</si>
  <si>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</si>
  <si>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</si>
  <si>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</si>
  <si>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</si>
  <si>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</si>
  <si>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</si>
  <si>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</si>
  <si>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</si>
  <si>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</si>
  <si>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</si>
  <si>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</si>
  <si>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</si>
  <si>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</si>
  <si>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</si>
  <si>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</si>
  <si>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</si>
  <si>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</si>
  <si>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</si>
  <si>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</si>
  <si>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</si>
  <si>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</si>
  <si>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</si>
  <si>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</si>
  <si>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</si>
  <si>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</si>
  <si>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</si>
  <si>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</si>
  <si>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</si>
  <si>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</si>
  <si>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</si>
  <si>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</si>
  <si>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</si>
  <si>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</si>
  <si>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</si>
  <si>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</si>
  <si>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</si>
  <si>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</si>
  <si>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</si>
  <si>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</si>
  <si>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</si>
  <si>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</si>
  <si>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</si>
  <si>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</si>
  <si>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</si>
  <si>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</si>
  <si>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</si>
  <si>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</si>
  <si>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</si>
  <si>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</si>
  <si>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</si>
  <si>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</si>
  <si>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</si>
  <si>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</si>
  <si>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</si>
  <si>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</si>
  <si>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</si>
  <si>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</si>
  <si>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</si>
  <si>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</si>
  <si>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</si>
  <si>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</si>
  <si>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</si>
  <si>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</si>
  <si>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</si>
  <si>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</si>
  <si>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</si>
  <si>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</si>
  <si>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</si>
  <si>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</si>
  <si>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</si>
  <si>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</si>
  <si>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</si>
  <si>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</si>
  <si>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</si>
  <si>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</si>
  <si>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</si>
  <si>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</si>
  <si>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</si>
  <si>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</si>
  <si>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</si>
  <si>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</si>
  <si>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</si>
  <si>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</si>
  <si>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</si>
  <si>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</si>
  <si>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</si>
  <si>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</si>
  <si>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</si>
  <si>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</si>
  <si>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</si>
  <si>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</si>
  <si>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</si>
  <si>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</si>
  <si>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</si>
  <si>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</si>
  <si>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</si>
  <si>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</si>
  <si>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</si>
  <si>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</si>
  <si>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</si>
  <si>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</si>
  <si>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</si>
  <si>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</si>
  <si>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</si>
  <si>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</si>
  <si>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</si>
  <si>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</si>
  <si>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</si>
  <si>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</si>
  <si>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</si>
  <si>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</si>
  <si>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</si>
  <si>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</si>
  <si>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</si>
  <si>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</si>
  <si>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</si>
  <si>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</si>
  <si>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</si>
  <si>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</si>
  <si>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</si>
  <si>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</si>
  <si>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</si>
  <si>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</si>
  <si>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</si>
  <si>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</si>
  <si>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</si>
  <si>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</si>
  <si>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</si>
  <si>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</si>
  <si>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</si>
  <si>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</si>
  <si>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</si>
  <si>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</si>
  <si>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</si>
  <si>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</si>
  <si>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</si>
  <si>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</si>
  <si>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</si>
  <si>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</si>
  <si>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</si>
  <si>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</si>
  <si>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</si>
  <si>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</si>
  <si>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</si>
  <si>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</si>
  <si>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</si>
  <si>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</si>
  <si>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</si>
  <si>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</si>
  <si>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</si>
  <si>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</si>
  <si>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</si>
  <si>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</si>
  <si>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</si>
  <si>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</si>
  <si>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</si>
  <si>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</si>
  <si>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</si>
  <si>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</si>
  <si>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</si>
  <si>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</si>
  <si>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</si>
  <si>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</si>
  <si>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</si>
  <si>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</si>
  <si>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</si>
  <si>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</si>
  <si>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</si>
  <si>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</si>
  <si>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</si>
  <si>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</si>
  <si>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</si>
  <si>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</si>
  <si>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</si>
  <si>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</si>
  <si>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</si>
  <si>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</si>
  <si>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</si>
  <si>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</si>
  <si>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</si>
  <si>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</si>
  <si>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</si>
  <si>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</si>
  <si>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</si>
  <si>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</si>
  <si>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</si>
  <si>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</si>
  <si>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</si>
  <si>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</si>
  <si>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</si>
  <si>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</si>
  <si>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</si>
  <si>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</si>
  <si>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</si>
  <si>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</si>
  <si>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</si>
  <si>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</si>
  <si>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</si>
  <si>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</si>
  <si>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</si>
  <si>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</si>
  <si>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</si>
  <si>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</si>
  <si>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</si>
  <si>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</si>
  <si>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</si>
  <si>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</si>
  <si>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</si>
  <si>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</si>
  <si>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</si>
  <si>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</si>
  <si>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</si>
  <si>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</si>
  <si>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</si>
  <si>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</si>
  <si>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</si>
  <si>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</si>
  <si>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</si>
  <si>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</si>
  <si>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</si>
  <si>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</si>
  <si>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</si>
  <si>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</si>
  <si>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</si>
  <si>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</si>
  <si>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</si>
  <si>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</si>
  <si>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</si>
  <si>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</si>
  <si>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</si>
  <si>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</si>
  <si>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</si>
  <si>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</si>
  <si>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</si>
  <si>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</si>
  <si>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</si>
  <si>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</si>
  <si>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</si>
  <si>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</si>
  <si>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</si>
  <si>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</si>
  <si>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</si>
  <si>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</si>
  <si>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</si>
  <si>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</si>
  <si>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</si>
  <si>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</si>
  <si>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</si>
  <si>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</si>
  <si>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</si>
  <si>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</si>
  <si>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</si>
  <si>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</si>
  <si>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</si>
  <si>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</si>
  <si>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</si>
  <si>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</si>
  <si>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</si>
  <si>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</si>
  <si>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</si>
  <si>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</si>
  <si>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</si>
  <si>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</si>
  <si>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</si>
  <si>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</si>
  <si>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</si>
  <si>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</si>
  <si>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</si>
  <si>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</si>
  <si>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</si>
  <si>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</si>
  <si>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</si>
  <si>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</si>
  <si>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</si>
  <si>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</si>
  <si>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</si>
  <si>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</si>
  <si>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</si>
  <si>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</si>
  <si>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</si>
  <si>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</si>
  <si>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</si>
  <si>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</si>
  <si>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</si>
  <si>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</si>
  <si>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</si>
  <si>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</si>
  <si>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</si>
  <si>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</si>
  <si>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</si>
  <si>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</si>
  <si>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</si>
  <si>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</si>
  <si>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</si>
  <si>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</si>
  <si>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</si>
  <si>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</si>
  <si>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</si>
  <si>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</si>
  <si>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</si>
  <si>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</si>
  <si>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</si>
  <si>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</si>
  <si>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13/04/2021</t>
  </si>
  <si>
    <t>14/04/2021</t>
  </si>
  <si>
    <t>15/04/2021</t>
  </si>
  <si>
    <t>16/04/2021</t>
  </si>
  <si>
    <t>17/04/2021</t>
  </si>
  <si>
    <t>18/04/2021</t>
  </si>
  <si>
    <t>19/04/2021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</si>
</sst>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A2" sqref="A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1.53198653198653</v>
      </c>
      <c r="D2">
        <v>0.96</v>
      </c>
      <c r="E2">
        <v>0.46</v>
      </c>
    </row>
    <row r="3" spans="1:5" x14ac:dyDescent="0.25">
      <c r="A3" t="s">
        <v>10</v>
      </c>
      <c r="B3" t="s">
        <v>241</v>
      </c>
      <c r="C3">
        <v>1.53198653198653</v>
      </c>
      <c r="D3">
        <v>1.1000000000000001</v>
      </c>
      <c r="E3">
        <v>1.02</v>
      </c>
    </row>
    <row r="4" spans="1:5" x14ac:dyDescent="0.25">
      <c r="A4" t="s">
        <v>10</v>
      </c>
      <c r="B4" t="s">
        <v>244</v>
      </c>
      <c r="C4">
        <v>1.53198653198653</v>
      </c>
      <c r="D4">
        <v>1.23</v>
      </c>
      <c r="E4">
        <v>1.21</v>
      </c>
    </row>
    <row r="5" spans="1:5" x14ac:dyDescent="0.25">
      <c r="A5" t="s">
        <v>10</v>
      </c>
      <c r="B5" t="s">
        <v>242</v>
      </c>
      <c r="C5">
        <v>1.53198653198653</v>
      </c>
      <c r="D5">
        <v>0.96</v>
      </c>
      <c r="E5">
        <v>1.08</v>
      </c>
    </row>
    <row r="6" spans="1:5" x14ac:dyDescent="0.25">
      <c r="A6" t="s">
        <v>10</v>
      </c>
      <c r="B6" t="s">
        <v>49</v>
      </c>
      <c r="C6">
        <v>1.53198653198653</v>
      </c>
      <c r="D6">
        <v>0.65</v>
      </c>
      <c r="E6">
        <v>0.56999999999999995</v>
      </c>
    </row>
    <row r="7" spans="1:5" x14ac:dyDescent="0.25">
      <c r="A7" t="s">
        <v>10</v>
      </c>
      <c r="B7" t="s">
        <v>245</v>
      </c>
      <c r="C7">
        <v>1.53198653198653</v>
      </c>
      <c r="D7">
        <v>1.22</v>
      </c>
      <c r="E7">
        <v>0.56999999999999995</v>
      </c>
    </row>
    <row r="8" spans="1:5" x14ac:dyDescent="0.25">
      <c r="A8" t="s">
        <v>10</v>
      </c>
      <c r="B8" t="s">
        <v>11</v>
      </c>
      <c r="C8">
        <v>1.53198653198653</v>
      </c>
      <c r="D8">
        <v>0.92</v>
      </c>
      <c r="E8">
        <v>1.25</v>
      </c>
    </row>
    <row r="9" spans="1:5" x14ac:dyDescent="0.25">
      <c r="A9" t="s">
        <v>10</v>
      </c>
      <c r="B9" t="s">
        <v>46</v>
      </c>
      <c r="C9">
        <v>1.53198653198653</v>
      </c>
      <c r="D9">
        <v>1.46</v>
      </c>
      <c r="E9">
        <v>0.83</v>
      </c>
    </row>
    <row r="10" spans="1:5" x14ac:dyDescent="0.25">
      <c r="A10" t="s">
        <v>10</v>
      </c>
      <c r="B10" t="s">
        <v>240</v>
      </c>
      <c r="C10">
        <v>1.53198653198653</v>
      </c>
      <c r="D10">
        <v>1.1100000000000001</v>
      </c>
      <c r="E10">
        <v>0.87</v>
      </c>
    </row>
    <row r="11" spans="1:5" x14ac:dyDescent="0.25">
      <c r="A11" t="s">
        <v>10</v>
      </c>
      <c r="B11" t="s">
        <v>44</v>
      </c>
      <c r="C11">
        <v>1.53198653198653</v>
      </c>
      <c r="D11">
        <v>0.94</v>
      </c>
      <c r="E11">
        <v>1.37</v>
      </c>
    </row>
    <row r="12" spans="1:5" x14ac:dyDescent="0.25">
      <c r="A12" t="s">
        <v>10</v>
      </c>
      <c r="B12" t="s">
        <v>50</v>
      </c>
      <c r="C12">
        <v>1.53198653198653</v>
      </c>
      <c r="D12">
        <v>1.1100000000000001</v>
      </c>
      <c r="E12">
        <v>1.25</v>
      </c>
    </row>
    <row r="13" spans="1:5" x14ac:dyDescent="0.25">
      <c r="A13" t="s">
        <v>10</v>
      </c>
      <c r="B13" t="s">
        <v>45</v>
      </c>
      <c r="C13">
        <v>1.53198653198653</v>
      </c>
      <c r="D13">
        <v>0.65</v>
      </c>
      <c r="E13">
        <v>0.92</v>
      </c>
    </row>
    <row r="14" spans="1:5" x14ac:dyDescent="0.25">
      <c r="A14" t="s">
        <v>10</v>
      </c>
      <c r="B14" t="s">
        <v>43</v>
      </c>
      <c r="C14">
        <v>1.53198653198653</v>
      </c>
      <c r="D14">
        <v>1.31</v>
      </c>
      <c r="E14">
        <v>0.88</v>
      </c>
    </row>
    <row r="15" spans="1:5" x14ac:dyDescent="0.25">
      <c r="A15" t="s">
        <v>10</v>
      </c>
      <c r="B15" t="s">
        <v>247</v>
      </c>
      <c r="C15">
        <v>1.53198653198653</v>
      </c>
      <c r="D15">
        <v>0.94</v>
      </c>
      <c r="E15">
        <v>0.93</v>
      </c>
    </row>
    <row r="16" spans="1:5" x14ac:dyDescent="0.25">
      <c r="A16" t="s">
        <v>10</v>
      </c>
      <c r="B16" t="s">
        <v>246</v>
      </c>
      <c r="C16">
        <v>1.53198653198653</v>
      </c>
      <c r="D16">
        <v>0.82</v>
      </c>
      <c r="E16">
        <v>0.84</v>
      </c>
    </row>
    <row r="17" spans="1:5" x14ac:dyDescent="0.25">
      <c r="A17" t="s">
        <v>10</v>
      </c>
      <c r="B17" t="s">
        <v>243</v>
      </c>
      <c r="C17">
        <v>1.53198653198653</v>
      </c>
      <c r="D17">
        <v>0.94</v>
      </c>
      <c r="E17">
        <v>0.88</v>
      </c>
    </row>
    <row r="18" spans="1:5" x14ac:dyDescent="0.25">
      <c r="A18" t="s">
        <v>10</v>
      </c>
      <c r="B18" t="s">
        <v>47</v>
      </c>
      <c r="C18">
        <v>1.53198653198653</v>
      </c>
      <c r="D18">
        <v>0.81</v>
      </c>
      <c r="E18">
        <v>1.66</v>
      </c>
    </row>
    <row r="19" spans="1:5" x14ac:dyDescent="0.25">
      <c r="A19" t="s">
        <v>10</v>
      </c>
      <c r="B19" t="s">
        <v>48</v>
      </c>
      <c r="C19">
        <v>1.53198653198653</v>
      </c>
      <c r="D19">
        <v>0.86</v>
      </c>
      <c r="E19">
        <v>1.37</v>
      </c>
    </row>
    <row r="20" spans="1:5" x14ac:dyDescent="0.25">
      <c r="A20" t="s">
        <v>13</v>
      </c>
      <c r="B20" t="s">
        <v>58</v>
      </c>
      <c r="C20">
        <v>1.6031746031745999</v>
      </c>
      <c r="D20">
        <v>0.76</v>
      </c>
      <c r="E20">
        <v>1.1200000000000001</v>
      </c>
    </row>
    <row r="21" spans="1:5" x14ac:dyDescent="0.25">
      <c r="A21" t="s">
        <v>13</v>
      </c>
      <c r="B21" t="s">
        <v>248</v>
      </c>
      <c r="C21">
        <v>1.6031746031745999</v>
      </c>
      <c r="D21">
        <v>2.27</v>
      </c>
      <c r="E21">
        <v>0.97</v>
      </c>
    </row>
    <row r="22" spans="1:5" x14ac:dyDescent="0.25">
      <c r="A22" t="s">
        <v>13</v>
      </c>
      <c r="B22" t="s">
        <v>56</v>
      </c>
      <c r="C22">
        <v>1.6031746031745999</v>
      </c>
      <c r="D22">
        <v>0.46</v>
      </c>
      <c r="E22">
        <v>1.05</v>
      </c>
    </row>
    <row r="23" spans="1:5" x14ac:dyDescent="0.25">
      <c r="A23" t="s">
        <v>13</v>
      </c>
      <c r="B23" t="s">
        <v>51</v>
      </c>
      <c r="C23">
        <v>1.6031746031745999</v>
      </c>
      <c r="D23">
        <v>1.34</v>
      </c>
      <c r="E23">
        <v>0.88</v>
      </c>
    </row>
    <row r="24" spans="1:5" x14ac:dyDescent="0.25">
      <c r="A24" t="s">
        <v>13</v>
      </c>
      <c r="B24" t="s">
        <v>250</v>
      </c>
      <c r="C24">
        <v>1.6031746031745999</v>
      </c>
      <c r="D24">
        <v>1.38</v>
      </c>
      <c r="E24">
        <v>0.92</v>
      </c>
    </row>
    <row r="25" spans="1:5" x14ac:dyDescent="0.25">
      <c r="A25" t="s">
        <v>13</v>
      </c>
      <c r="B25" t="s">
        <v>53</v>
      </c>
      <c r="C25">
        <v>1.6031746031745999</v>
      </c>
      <c r="D25">
        <v>0.71</v>
      </c>
      <c r="E25">
        <v>1.33</v>
      </c>
    </row>
    <row r="26" spans="1:5" x14ac:dyDescent="0.25">
      <c r="A26" t="s">
        <v>13</v>
      </c>
      <c r="B26" t="s">
        <v>249</v>
      </c>
      <c r="C26">
        <v>1.6031746031745999</v>
      </c>
      <c r="D26">
        <v>1.1599999999999999</v>
      </c>
      <c r="E26">
        <v>1.02</v>
      </c>
    </row>
    <row r="27" spans="1:5" x14ac:dyDescent="0.25">
      <c r="A27" t="s">
        <v>13</v>
      </c>
      <c r="B27" t="s">
        <v>54</v>
      </c>
      <c r="C27">
        <v>1.6031746031745999</v>
      </c>
      <c r="D27">
        <v>0.8</v>
      </c>
      <c r="E27">
        <v>1.33</v>
      </c>
    </row>
    <row r="28" spans="1:5" x14ac:dyDescent="0.25">
      <c r="A28" t="s">
        <v>13</v>
      </c>
      <c r="B28" t="s">
        <v>55</v>
      </c>
      <c r="C28">
        <v>1.6031746031745999</v>
      </c>
      <c r="D28">
        <v>1.02</v>
      </c>
      <c r="E28">
        <v>0.97</v>
      </c>
    </row>
    <row r="29" spans="1:5" x14ac:dyDescent="0.25">
      <c r="A29" t="s">
        <v>13</v>
      </c>
      <c r="B29" t="s">
        <v>15</v>
      </c>
      <c r="C29">
        <v>1.6031746031745999</v>
      </c>
      <c r="D29">
        <v>1.2</v>
      </c>
      <c r="E29">
        <v>1.02</v>
      </c>
    </row>
    <row r="30" spans="1:5" x14ac:dyDescent="0.25">
      <c r="A30" t="s">
        <v>13</v>
      </c>
      <c r="B30" t="s">
        <v>52</v>
      </c>
      <c r="C30">
        <v>1.6031746031745999</v>
      </c>
      <c r="D30">
        <v>0.53</v>
      </c>
      <c r="E30">
        <v>1.07</v>
      </c>
    </row>
    <row r="31" spans="1:5" x14ac:dyDescent="0.25">
      <c r="A31" t="s">
        <v>13</v>
      </c>
      <c r="B31" t="s">
        <v>62</v>
      </c>
      <c r="C31">
        <v>1.6031746031745999</v>
      </c>
      <c r="D31">
        <v>0.98</v>
      </c>
      <c r="E31">
        <v>0.87</v>
      </c>
    </row>
    <row r="32" spans="1:5" x14ac:dyDescent="0.25">
      <c r="A32" t="s">
        <v>13</v>
      </c>
      <c r="B32" t="s">
        <v>60</v>
      </c>
      <c r="C32">
        <v>1.6031746031745999</v>
      </c>
      <c r="D32">
        <v>1.1100000000000001</v>
      </c>
      <c r="E32">
        <v>0.56000000000000005</v>
      </c>
    </row>
    <row r="33" spans="1:5" x14ac:dyDescent="0.25">
      <c r="A33" t="s">
        <v>13</v>
      </c>
      <c r="B33" t="s">
        <v>251</v>
      </c>
      <c r="C33">
        <v>1.6031746031745999</v>
      </c>
      <c r="D33">
        <v>0.37</v>
      </c>
      <c r="E33">
        <v>1.38</v>
      </c>
    </row>
    <row r="34" spans="1:5" x14ac:dyDescent="0.25">
      <c r="A34" t="s">
        <v>13</v>
      </c>
      <c r="B34" t="s">
        <v>61</v>
      </c>
      <c r="C34">
        <v>1.6031746031745999</v>
      </c>
      <c r="D34">
        <v>1.07</v>
      </c>
      <c r="E34">
        <v>1.02</v>
      </c>
    </row>
    <row r="35" spans="1:5" x14ac:dyDescent="0.25">
      <c r="A35" t="s">
        <v>13</v>
      </c>
      <c r="B35" t="s">
        <v>14</v>
      </c>
      <c r="C35">
        <v>1.6031746031745999</v>
      </c>
      <c r="D35">
        <v>1.1100000000000001</v>
      </c>
      <c r="E35">
        <v>0.77</v>
      </c>
    </row>
    <row r="36" spans="1:5" x14ac:dyDescent="0.25">
      <c r="A36" t="s">
        <v>13</v>
      </c>
      <c r="B36" t="s">
        <v>57</v>
      </c>
      <c r="C36">
        <v>1.6031746031745999</v>
      </c>
      <c r="D36">
        <v>0.62</v>
      </c>
      <c r="E36">
        <v>1.18</v>
      </c>
    </row>
    <row r="37" spans="1:5" x14ac:dyDescent="0.25">
      <c r="A37" t="s">
        <v>13</v>
      </c>
      <c r="B37" t="s">
        <v>59</v>
      </c>
      <c r="C37">
        <v>1.6031746031745999</v>
      </c>
      <c r="D37">
        <v>1.2</v>
      </c>
      <c r="E37">
        <v>0.44</v>
      </c>
    </row>
    <row r="38" spans="1:5" x14ac:dyDescent="0.25">
      <c r="A38" t="s">
        <v>16</v>
      </c>
      <c r="B38" t="s">
        <v>63</v>
      </c>
      <c r="C38">
        <v>1.5322580645161299</v>
      </c>
      <c r="D38">
        <v>1.31</v>
      </c>
      <c r="E38">
        <v>0.61</v>
      </c>
    </row>
    <row r="39" spans="1:5" x14ac:dyDescent="0.25">
      <c r="A39" t="s">
        <v>16</v>
      </c>
      <c r="B39" t="s">
        <v>20</v>
      </c>
      <c r="C39">
        <v>1.5322580645161299</v>
      </c>
      <c r="D39">
        <v>0.75</v>
      </c>
      <c r="E39">
        <v>1.06</v>
      </c>
    </row>
    <row r="40" spans="1:5" x14ac:dyDescent="0.25">
      <c r="A40" t="s">
        <v>16</v>
      </c>
      <c r="B40" t="s">
        <v>253</v>
      </c>
      <c r="C40">
        <v>1.5322580645161299</v>
      </c>
      <c r="D40">
        <v>0.89</v>
      </c>
      <c r="E40">
        <v>1.06</v>
      </c>
    </row>
    <row r="41" spans="1:5" x14ac:dyDescent="0.25">
      <c r="A41" t="s">
        <v>16</v>
      </c>
      <c r="B41" t="s">
        <v>65</v>
      </c>
      <c r="C41">
        <v>1.5322580645161299</v>
      </c>
      <c r="D41">
        <v>1.1200000000000001</v>
      </c>
      <c r="E41">
        <v>1.01</v>
      </c>
    </row>
    <row r="42" spans="1:5" x14ac:dyDescent="0.25">
      <c r="A42" t="s">
        <v>16</v>
      </c>
      <c r="B42" t="s">
        <v>66</v>
      </c>
      <c r="C42">
        <v>1.5322580645161299</v>
      </c>
      <c r="D42">
        <v>1.1000000000000001</v>
      </c>
      <c r="E42">
        <v>0.96</v>
      </c>
    </row>
    <row r="43" spans="1:5" x14ac:dyDescent="0.25">
      <c r="A43" t="s">
        <v>16</v>
      </c>
      <c r="B43" t="s">
        <v>17</v>
      </c>
      <c r="C43">
        <v>1.5322580645161299</v>
      </c>
      <c r="D43">
        <v>1.1499999999999999</v>
      </c>
      <c r="E43">
        <v>1.02</v>
      </c>
    </row>
    <row r="44" spans="1:5" x14ac:dyDescent="0.25">
      <c r="A44" t="s">
        <v>16</v>
      </c>
      <c r="B44" t="s">
        <v>322</v>
      </c>
      <c r="C44">
        <v>1.5322580645161299</v>
      </c>
      <c r="D44">
        <v>1.4</v>
      </c>
      <c r="E44">
        <v>0.73</v>
      </c>
    </row>
    <row r="45" spans="1:5" x14ac:dyDescent="0.25">
      <c r="A45" t="s">
        <v>16</v>
      </c>
      <c r="B45" t="s">
        <v>67</v>
      </c>
      <c r="C45">
        <v>1.5322580645161299</v>
      </c>
      <c r="D45">
        <v>1.17</v>
      </c>
      <c r="E45">
        <v>0.95</v>
      </c>
    </row>
    <row r="46" spans="1:5" x14ac:dyDescent="0.25">
      <c r="A46" t="s">
        <v>16</v>
      </c>
      <c r="B46" t="s">
        <v>252</v>
      </c>
      <c r="C46">
        <v>1.5322580645161299</v>
      </c>
      <c r="D46">
        <v>1.17</v>
      </c>
      <c r="E46">
        <v>0.61</v>
      </c>
    </row>
    <row r="47" spans="1:5" x14ac:dyDescent="0.25">
      <c r="A47" t="s">
        <v>16</v>
      </c>
      <c r="B47" t="s">
        <v>254</v>
      </c>
      <c r="C47">
        <v>1.5322580645161299</v>
      </c>
      <c r="D47">
        <v>1.03</v>
      </c>
      <c r="E47">
        <v>0.91</v>
      </c>
    </row>
    <row r="48" spans="1:5" x14ac:dyDescent="0.25">
      <c r="A48" t="s">
        <v>16</v>
      </c>
      <c r="B48" t="s">
        <v>255</v>
      </c>
      <c r="C48">
        <v>1.5322580645161299</v>
      </c>
      <c r="D48">
        <v>0.65</v>
      </c>
      <c r="E48">
        <v>0.78</v>
      </c>
    </row>
    <row r="49" spans="1:5" x14ac:dyDescent="0.25">
      <c r="A49" t="s">
        <v>16</v>
      </c>
      <c r="B49" t="s">
        <v>64</v>
      </c>
      <c r="C49">
        <v>1.5322580645161299</v>
      </c>
      <c r="D49">
        <v>0.79</v>
      </c>
      <c r="E49">
        <v>1.1200000000000001</v>
      </c>
    </row>
    <row r="50" spans="1:5" x14ac:dyDescent="0.25">
      <c r="A50" t="s">
        <v>16</v>
      </c>
      <c r="B50" t="s">
        <v>323</v>
      </c>
      <c r="C50">
        <v>1.5322580645161299</v>
      </c>
      <c r="D50">
        <v>0.56000000000000005</v>
      </c>
      <c r="E50">
        <v>1.45</v>
      </c>
    </row>
    <row r="51" spans="1:5" x14ac:dyDescent="0.25">
      <c r="A51" t="s">
        <v>16</v>
      </c>
      <c r="B51" t="s">
        <v>18</v>
      </c>
      <c r="C51">
        <v>1.5322580645161299</v>
      </c>
      <c r="D51">
        <v>1.21</v>
      </c>
      <c r="E51">
        <v>1.06</v>
      </c>
    </row>
    <row r="52" spans="1:5" x14ac:dyDescent="0.25">
      <c r="A52" t="s">
        <v>16</v>
      </c>
      <c r="B52" t="s">
        <v>256</v>
      </c>
      <c r="C52">
        <v>1.5322580645161299</v>
      </c>
      <c r="D52">
        <v>0.89</v>
      </c>
      <c r="E52">
        <v>0.95</v>
      </c>
    </row>
    <row r="53" spans="1:5" x14ac:dyDescent="0.25">
      <c r="A53" t="s">
        <v>16</v>
      </c>
      <c r="B53" t="s">
        <v>257</v>
      </c>
      <c r="C53">
        <v>1.5322580645161299</v>
      </c>
      <c r="D53">
        <v>0.98</v>
      </c>
      <c r="E53">
        <v>1.01</v>
      </c>
    </row>
    <row r="54" spans="1:5" x14ac:dyDescent="0.25">
      <c r="A54" t="s">
        <v>16</v>
      </c>
      <c r="B54" t="s">
        <v>68</v>
      </c>
      <c r="C54">
        <v>1.5322580645161299</v>
      </c>
      <c r="D54">
        <v>0.98</v>
      </c>
      <c r="E54">
        <v>1.23</v>
      </c>
    </row>
    <row r="55" spans="1:5" x14ac:dyDescent="0.25">
      <c r="A55" t="s">
        <v>16</v>
      </c>
      <c r="B55" t="s">
        <v>19</v>
      </c>
      <c r="C55">
        <v>1.5322580645161299</v>
      </c>
      <c r="D55">
        <v>0.89</v>
      </c>
      <c r="E55">
        <v>1.45</v>
      </c>
    </row>
    <row r="56" spans="1:5" x14ac:dyDescent="0.25">
      <c r="A56" t="s">
        <v>69</v>
      </c>
      <c r="B56" t="s">
        <v>324</v>
      </c>
      <c r="C56">
        <v>1.3354838709677399</v>
      </c>
      <c r="D56">
        <v>0.9</v>
      </c>
      <c r="E56">
        <v>0.9</v>
      </c>
    </row>
    <row r="57" spans="1:5" x14ac:dyDescent="0.25">
      <c r="A57" t="s">
        <v>69</v>
      </c>
      <c r="B57" t="s">
        <v>351</v>
      </c>
      <c r="C57">
        <v>1.3354838709677399</v>
      </c>
      <c r="D57">
        <v>1.23</v>
      </c>
      <c r="E57">
        <v>1.02</v>
      </c>
    </row>
    <row r="58" spans="1:5" x14ac:dyDescent="0.25">
      <c r="A58" t="s">
        <v>69</v>
      </c>
      <c r="B58" t="s">
        <v>73</v>
      </c>
      <c r="C58">
        <v>1.3354838709677399</v>
      </c>
      <c r="D58">
        <v>0.75</v>
      </c>
      <c r="E58">
        <v>0.89</v>
      </c>
    </row>
    <row r="59" spans="1:5" x14ac:dyDescent="0.25">
      <c r="A59" t="s">
        <v>69</v>
      </c>
      <c r="B59" t="s">
        <v>75</v>
      </c>
      <c r="C59">
        <v>1.3354838709677399</v>
      </c>
      <c r="D59">
        <v>0.61</v>
      </c>
      <c r="E59">
        <v>0.84</v>
      </c>
    </row>
    <row r="60" spans="1:5" x14ac:dyDescent="0.25">
      <c r="A60" t="s">
        <v>69</v>
      </c>
      <c r="B60" t="s">
        <v>77</v>
      </c>
      <c r="C60">
        <v>1.3354838709677399</v>
      </c>
      <c r="D60">
        <v>1.35</v>
      </c>
      <c r="E60">
        <v>0.8</v>
      </c>
    </row>
    <row r="61" spans="1:5" x14ac:dyDescent="0.25">
      <c r="A61" t="s">
        <v>69</v>
      </c>
      <c r="B61" t="s">
        <v>263</v>
      </c>
      <c r="C61">
        <v>1.3354838709677399</v>
      </c>
      <c r="D61">
        <v>0.75</v>
      </c>
      <c r="E61">
        <v>1.17</v>
      </c>
    </row>
    <row r="62" spans="1:5" x14ac:dyDescent="0.25">
      <c r="A62" t="s">
        <v>69</v>
      </c>
      <c r="B62" t="s">
        <v>381</v>
      </c>
      <c r="C62">
        <v>1.3354838709677399</v>
      </c>
      <c r="D62">
        <v>1</v>
      </c>
      <c r="E62">
        <v>1.1499999999999999</v>
      </c>
    </row>
    <row r="63" spans="1:5" x14ac:dyDescent="0.25">
      <c r="A63" t="s">
        <v>69</v>
      </c>
      <c r="B63" t="s">
        <v>76</v>
      </c>
      <c r="C63">
        <v>1.3354838709677399</v>
      </c>
      <c r="D63">
        <v>0.4</v>
      </c>
      <c r="E63">
        <v>1.06</v>
      </c>
    </row>
    <row r="64" spans="1:5" x14ac:dyDescent="0.25">
      <c r="A64" t="s">
        <v>69</v>
      </c>
      <c r="B64" t="s">
        <v>72</v>
      </c>
      <c r="C64">
        <v>1.3354838709677399</v>
      </c>
      <c r="D64">
        <v>1.05</v>
      </c>
      <c r="E64">
        <v>0.9</v>
      </c>
    </row>
    <row r="65" spans="1:5" x14ac:dyDescent="0.25">
      <c r="A65" t="s">
        <v>69</v>
      </c>
      <c r="B65" t="s">
        <v>78</v>
      </c>
      <c r="C65">
        <v>1.3354838709677399</v>
      </c>
      <c r="D65">
        <v>1.25</v>
      </c>
      <c r="E65">
        <v>1.05</v>
      </c>
    </row>
    <row r="66" spans="1:5" x14ac:dyDescent="0.25">
      <c r="A66" t="s">
        <v>69</v>
      </c>
      <c r="B66" t="s">
        <v>260</v>
      </c>
      <c r="C66">
        <v>1.3354838709677399</v>
      </c>
      <c r="D66">
        <v>1.1200000000000001</v>
      </c>
      <c r="E66">
        <v>0.89</v>
      </c>
    </row>
    <row r="67" spans="1:5" x14ac:dyDescent="0.25">
      <c r="A67" t="s">
        <v>69</v>
      </c>
      <c r="B67" t="s">
        <v>262</v>
      </c>
      <c r="C67">
        <v>1.3354838709677399</v>
      </c>
      <c r="D67">
        <v>1.63</v>
      </c>
      <c r="E67">
        <v>0.66</v>
      </c>
    </row>
    <row r="68" spans="1:5" x14ac:dyDescent="0.25">
      <c r="A68" t="s">
        <v>69</v>
      </c>
      <c r="B68" t="s">
        <v>261</v>
      </c>
      <c r="C68">
        <v>1.3354838709677399</v>
      </c>
      <c r="D68">
        <v>1.55</v>
      </c>
      <c r="E68">
        <v>1</v>
      </c>
    </row>
    <row r="69" spans="1:5" x14ac:dyDescent="0.25">
      <c r="A69" t="s">
        <v>69</v>
      </c>
      <c r="B69" t="s">
        <v>325</v>
      </c>
      <c r="C69">
        <v>1.3354838709677399</v>
      </c>
      <c r="D69">
        <v>0.95</v>
      </c>
      <c r="E69">
        <v>1.25</v>
      </c>
    </row>
    <row r="70" spans="1:5" x14ac:dyDescent="0.25">
      <c r="A70" t="s">
        <v>69</v>
      </c>
      <c r="B70" t="s">
        <v>258</v>
      </c>
      <c r="C70">
        <v>1.3354838709677399</v>
      </c>
      <c r="D70">
        <v>0.47</v>
      </c>
      <c r="E70">
        <v>1.17</v>
      </c>
    </row>
    <row r="71" spans="1:5" x14ac:dyDescent="0.25">
      <c r="A71" t="s">
        <v>69</v>
      </c>
      <c r="B71" t="s">
        <v>79</v>
      </c>
      <c r="C71">
        <v>1.3354838709677399</v>
      </c>
      <c r="D71">
        <v>1.05</v>
      </c>
      <c r="E71">
        <v>1</v>
      </c>
    </row>
    <row r="72" spans="1:5" x14ac:dyDescent="0.25">
      <c r="A72" t="s">
        <v>69</v>
      </c>
      <c r="B72" t="s">
        <v>259</v>
      </c>
      <c r="C72">
        <v>1.3354838709677399</v>
      </c>
      <c r="D72">
        <v>1.3</v>
      </c>
      <c r="E72">
        <v>0.85</v>
      </c>
    </row>
    <row r="73" spans="1:5" x14ac:dyDescent="0.25">
      <c r="A73" t="s">
        <v>69</v>
      </c>
      <c r="B73" t="s">
        <v>71</v>
      </c>
      <c r="C73">
        <v>1.3354838709677399</v>
      </c>
      <c r="D73">
        <v>0.56000000000000005</v>
      </c>
      <c r="E73">
        <v>1.55</v>
      </c>
    </row>
    <row r="74" spans="1:5" x14ac:dyDescent="0.25">
      <c r="A74" t="s">
        <v>69</v>
      </c>
      <c r="B74" t="s">
        <v>74</v>
      </c>
      <c r="C74">
        <v>1.3354838709677399</v>
      </c>
      <c r="D74">
        <v>1.36</v>
      </c>
      <c r="E74">
        <v>0.94</v>
      </c>
    </row>
    <row r="75" spans="1:5" x14ac:dyDescent="0.25">
      <c r="A75" t="s">
        <v>69</v>
      </c>
      <c r="B75" t="s">
        <v>70</v>
      </c>
      <c r="C75">
        <v>1.3354838709677399</v>
      </c>
      <c r="D75">
        <v>0.85</v>
      </c>
      <c r="E75">
        <v>0.9</v>
      </c>
    </row>
    <row r="76" spans="1:5" x14ac:dyDescent="0.25">
      <c r="A76" t="s">
        <v>80</v>
      </c>
      <c r="B76" t="s">
        <v>97</v>
      </c>
      <c r="C76">
        <v>1.2326530612244899</v>
      </c>
      <c r="D76">
        <v>1.04</v>
      </c>
      <c r="E76">
        <v>0.93</v>
      </c>
    </row>
    <row r="77" spans="1:5" x14ac:dyDescent="0.25">
      <c r="A77" t="s">
        <v>80</v>
      </c>
      <c r="B77" t="s">
        <v>82</v>
      </c>
      <c r="C77">
        <v>1.2326530612244899</v>
      </c>
      <c r="D77">
        <v>0.66</v>
      </c>
      <c r="E77">
        <v>1.48</v>
      </c>
    </row>
    <row r="78" spans="1:5" x14ac:dyDescent="0.25">
      <c r="A78" t="s">
        <v>80</v>
      </c>
      <c r="B78" t="s">
        <v>83</v>
      </c>
      <c r="C78">
        <v>1.2326530612244899</v>
      </c>
      <c r="D78">
        <v>1.01</v>
      </c>
      <c r="E78">
        <v>1.1200000000000001</v>
      </c>
    </row>
    <row r="79" spans="1:5" x14ac:dyDescent="0.25">
      <c r="A79" t="s">
        <v>80</v>
      </c>
      <c r="B79" t="s">
        <v>85</v>
      </c>
      <c r="C79">
        <v>1.2326530612244899</v>
      </c>
      <c r="D79">
        <v>1.55</v>
      </c>
      <c r="E79">
        <v>0.97</v>
      </c>
    </row>
    <row r="80" spans="1:5" x14ac:dyDescent="0.25">
      <c r="A80" t="s">
        <v>80</v>
      </c>
      <c r="B80" t="s">
        <v>359</v>
      </c>
      <c r="C80">
        <v>1.2326530612244899</v>
      </c>
      <c r="D80">
        <v>1.49</v>
      </c>
      <c r="E80">
        <v>0.97</v>
      </c>
    </row>
    <row r="81" spans="1:5" x14ac:dyDescent="0.25">
      <c r="A81" t="s">
        <v>80</v>
      </c>
      <c r="B81" t="s">
        <v>87</v>
      </c>
      <c r="C81">
        <v>1.2326530612244899</v>
      </c>
      <c r="D81">
        <v>0.57999999999999996</v>
      </c>
      <c r="E81">
        <v>1.1100000000000001</v>
      </c>
    </row>
    <row r="82" spans="1:5" x14ac:dyDescent="0.25">
      <c r="A82" t="s">
        <v>80</v>
      </c>
      <c r="B82" t="s">
        <v>89</v>
      </c>
      <c r="C82">
        <v>1.2326530612244899</v>
      </c>
      <c r="D82">
        <v>1.31</v>
      </c>
      <c r="E82">
        <v>1.1100000000000001</v>
      </c>
    </row>
    <row r="83" spans="1:5" x14ac:dyDescent="0.25">
      <c r="A83" t="s">
        <v>80</v>
      </c>
      <c r="B83" t="s">
        <v>369</v>
      </c>
      <c r="C83">
        <v>1.2326530612244899</v>
      </c>
      <c r="D83">
        <v>0.89</v>
      </c>
      <c r="E83">
        <v>0.97</v>
      </c>
    </row>
    <row r="84" spans="1:5" x14ac:dyDescent="0.25">
      <c r="A84" t="s">
        <v>80</v>
      </c>
      <c r="B84" t="s">
        <v>91</v>
      </c>
      <c r="C84">
        <v>1.2326530612244899</v>
      </c>
      <c r="D84">
        <v>0.62</v>
      </c>
      <c r="E84">
        <v>0.97</v>
      </c>
    </row>
    <row r="85" spans="1:5" x14ac:dyDescent="0.25">
      <c r="A85" t="s">
        <v>80</v>
      </c>
      <c r="B85" t="s">
        <v>96</v>
      </c>
      <c r="C85">
        <v>1.2326530612244899</v>
      </c>
      <c r="D85">
        <v>1.04</v>
      </c>
      <c r="E85">
        <v>0.97</v>
      </c>
    </row>
    <row r="86" spans="1:5" x14ac:dyDescent="0.25">
      <c r="A86" t="s">
        <v>80</v>
      </c>
      <c r="B86" t="s">
        <v>86</v>
      </c>
      <c r="C86">
        <v>1.2326530612244899</v>
      </c>
      <c r="D86">
        <v>0.98</v>
      </c>
      <c r="E86">
        <v>1.1299999999999999</v>
      </c>
    </row>
    <row r="87" spans="1:5" x14ac:dyDescent="0.25">
      <c r="A87" t="s">
        <v>80</v>
      </c>
      <c r="B87" t="s">
        <v>81</v>
      </c>
      <c r="C87">
        <v>1.2326530612244899</v>
      </c>
      <c r="D87">
        <v>1.05</v>
      </c>
      <c r="E87">
        <v>0.92</v>
      </c>
    </row>
    <row r="88" spans="1:5" x14ac:dyDescent="0.25">
      <c r="A88" t="s">
        <v>80</v>
      </c>
      <c r="B88" t="s">
        <v>94</v>
      </c>
      <c r="C88">
        <v>1.2326530612244899</v>
      </c>
      <c r="D88">
        <v>0.73</v>
      </c>
      <c r="E88">
        <v>0.88</v>
      </c>
    </row>
    <row r="89" spans="1:5" x14ac:dyDescent="0.25">
      <c r="A89" t="s">
        <v>80</v>
      </c>
      <c r="B89" t="s">
        <v>90</v>
      </c>
      <c r="C89">
        <v>1.2326530612244899</v>
      </c>
      <c r="D89">
        <v>1.38</v>
      </c>
      <c r="E89">
        <v>0.49</v>
      </c>
    </row>
    <row r="90" spans="1:5" x14ac:dyDescent="0.25">
      <c r="A90" t="s">
        <v>80</v>
      </c>
      <c r="B90" t="s">
        <v>93</v>
      </c>
      <c r="C90">
        <v>1.2326530612244899</v>
      </c>
      <c r="D90">
        <v>0.77</v>
      </c>
      <c r="E90">
        <v>0.92</v>
      </c>
    </row>
    <row r="91" spans="1:5" x14ac:dyDescent="0.25">
      <c r="A91" t="s">
        <v>80</v>
      </c>
      <c r="B91" t="s">
        <v>88</v>
      </c>
      <c r="C91">
        <v>1.2326530612244899</v>
      </c>
      <c r="D91">
        <v>0.62</v>
      </c>
      <c r="E91">
        <v>1.1100000000000001</v>
      </c>
    </row>
    <row r="92" spans="1:5" x14ac:dyDescent="0.25">
      <c r="A92" t="s">
        <v>80</v>
      </c>
      <c r="B92" t="s">
        <v>410</v>
      </c>
      <c r="C92">
        <v>1.2326530612244899</v>
      </c>
      <c r="D92">
        <v>1.08</v>
      </c>
      <c r="E92">
        <v>1.06</v>
      </c>
    </row>
    <row r="93" spans="1:5" x14ac:dyDescent="0.25">
      <c r="A93" t="s">
        <v>80</v>
      </c>
      <c r="B93" t="s">
        <v>412</v>
      </c>
      <c r="C93">
        <v>1.2326530612244899</v>
      </c>
      <c r="D93">
        <v>1.3</v>
      </c>
      <c r="E93">
        <v>1.07</v>
      </c>
    </row>
    <row r="94" spans="1:5" x14ac:dyDescent="0.25">
      <c r="A94" t="s">
        <v>80</v>
      </c>
      <c r="B94" t="s">
        <v>92</v>
      </c>
      <c r="C94">
        <v>1.2326530612244899</v>
      </c>
      <c r="D94">
        <v>0.97</v>
      </c>
      <c r="E94">
        <v>1.51</v>
      </c>
    </row>
    <row r="95" spans="1:5" x14ac:dyDescent="0.25">
      <c r="A95" t="s">
        <v>80</v>
      </c>
      <c r="B95" t="s">
        <v>416</v>
      </c>
      <c r="C95">
        <v>1.2326530612244899</v>
      </c>
      <c r="D95">
        <v>0.81</v>
      </c>
      <c r="E95">
        <v>0.78</v>
      </c>
    </row>
    <row r="96" spans="1:5" x14ac:dyDescent="0.25">
      <c r="A96" t="s">
        <v>80</v>
      </c>
      <c r="B96" t="s">
        <v>84</v>
      </c>
      <c r="C96">
        <v>1.2326530612244899</v>
      </c>
      <c r="D96">
        <v>1.1000000000000001</v>
      </c>
      <c r="E96">
        <v>1.1200000000000001</v>
      </c>
    </row>
    <row r="97" spans="1:5" x14ac:dyDescent="0.25">
      <c r="A97" t="s">
        <v>80</v>
      </c>
      <c r="B97" t="s">
        <v>98</v>
      </c>
      <c r="C97">
        <v>1.2326530612244899</v>
      </c>
      <c r="D97">
        <v>0.93</v>
      </c>
      <c r="E97">
        <v>0.57999999999999996</v>
      </c>
    </row>
    <row r="98" spans="1:5" x14ac:dyDescent="0.25">
      <c r="A98" t="s">
        <v>80</v>
      </c>
      <c r="B98" t="s">
        <v>95</v>
      </c>
      <c r="C98">
        <v>1.2326530612244899</v>
      </c>
      <c r="D98">
        <v>1.58</v>
      </c>
      <c r="E98">
        <v>0.56000000000000005</v>
      </c>
    </row>
    <row r="99" spans="1:5" x14ac:dyDescent="0.25">
      <c r="A99" t="s">
        <v>80</v>
      </c>
      <c r="B99" t="s">
        <v>435</v>
      </c>
      <c r="C99">
        <v>1.2326530612244899</v>
      </c>
      <c r="D99">
        <v>0.54</v>
      </c>
      <c r="E99">
        <v>1.25</v>
      </c>
    </row>
    <row r="100" spans="1:5" x14ac:dyDescent="0.25">
      <c r="A100" t="s">
        <v>99</v>
      </c>
      <c r="B100" t="s">
        <v>100</v>
      </c>
      <c r="C100">
        <v>1.32780082987552</v>
      </c>
      <c r="D100">
        <v>0.87</v>
      </c>
      <c r="E100">
        <v>1.3</v>
      </c>
    </row>
    <row r="101" spans="1:5" x14ac:dyDescent="0.25">
      <c r="A101" t="s">
        <v>99</v>
      </c>
      <c r="B101" t="s">
        <v>102</v>
      </c>
      <c r="C101">
        <v>1.32780082987552</v>
      </c>
      <c r="D101">
        <v>0.94</v>
      </c>
      <c r="E101">
        <v>0.84</v>
      </c>
    </row>
    <row r="102" spans="1:5" x14ac:dyDescent="0.25">
      <c r="A102" t="s">
        <v>99</v>
      </c>
      <c r="B102" t="s">
        <v>111</v>
      </c>
      <c r="C102">
        <v>1.32780082987552</v>
      </c>
      <c r="D102">
        <v>1.03</v>
      </c>
      <c r="E102">
        <v>0.71</v>
      </c>
    </row>
    <row r="103" spans="1:5" x14ac:dyDescent="0.25">
      <c r="A103" t="s">
        <v>99</v>
      </c>
      <c r="B103" t="s">
        <v>104</v>
      </c>
      <c r="C103">
        <v>1.32780082987552</v>
      </c>
      <c r="D103">
        <v>0.87</v>
      </c>
      <c r="E103">
        <v>1.1100000000000001</v>
      </c>
    </row>
    <row r="104" spans="1:5" x14ac:dyDescent="0.25">
      <c r="A104" t="s">
        <v>99</v>
      </c>
      <c r="B104" t="s">
        <v>106</v>
      </c>
      <c r="C104">
        <v>1.32780082987552</v>
      </c>
      <c r="D104">
        <v>0.99</v>
      </c>
      <c r="E104">
        <v>1.55</v>
      </c>
    </row>
    <row r="105" spans="1:5" x14ac:dyDescent="0.25">
      <c r="A105" t="s">
        <v>99</v>
      </c>
      <c r="B105" t="s">
        <v>105</v>
      </c>
      <c r="C105">
        <v>1.32780082987552</v>
      </c>
      <c r="D105">
        <v>1.26</v>
      </c>
      <c r="E105">
        <v>1.46</v>
      </c>
    </row>
    <row r="106" spans="1:5" x14ac:dyDescent="0.25">
      <c r="A106" t="s">
        <v>99</v>
      </c>
      <c r="B106" t="s">
        <v>117</v>
      </c>
      <c r="C106">
        <v>1.32780082987552</v>
      </c>
      <c r="D106">
        <v>1</v>
      </c>
      <c r="E106">
        <v>1.02</v>
      </c>
    </row>
    <row r="107" spans="1:5" x14ac:dyDescent="0.25">
      <c r="A107" t="s">
        <v>99</v>
      </c>
      <c r="B107" t="s">
        <v>121</v>
      </c>
      <c r="C107">
        <v>1.32780082987552</v>
      </c>
      <c r="D107">
        <v>1.18</v>
      </c>
      <c r="E107">
        <v>1.02</v>
      </c>
    </row>
    <row r="108" spans="1:5" x14ac:dyDescent="0.25">
      <c r="A108" t="s">
        <v>99</v>
      </c>
      <c r="B108" t="s">
        <v>108</v>
      </c>
      <c r="C108">
        <v>1.32780082987552</v>
      </c>
      <c r="D108">
        <v>0.9</v>
      </c>
      <c r="E108">
        <v>0.53</v>
      </c>
    </row>
    <row r="109" spans="1:5" x14ac:dyDescent="0.25">
      <c r="A109" t="s">
        <v>99</v>
      </c>
      <c r="B109" t="s">
        <v>103</v>
      </c>
      <c r="C109">
        <v>1.32780082987552</v>
      </c>
      <c r="D109">
        <v>1</v>
      </c>
      <c r="E109">
        <v>1.06</v>
      </c>
    </row>
    <row r="110" spans="1:5" x14ac:dyDescent="0.25">
      <c r="A110" t="s">
        <v>99</v>
      </c>
      <c r="B110" t="s">
        <v>110</v>
      </c>
      <c r="C110">
        <v>1.32780082987552</v>
      </c>
      <c r="D110">
        <v>0.94</v>
      </c>
      <c r="E110">
        <v>0.4</v>
      </c>
    </row>
    <row r="111" spans="1:5" x14ac:dyDescent="0.25">
      <c r="A111" t="s">
        <v>99</v>
      </c>
      <c r="B111" t="s">
        <v>107</v>
      </c>
      <c r="C111">
        <v>1.32780082987552</v>
      </c>
      <c r="D111">
        <v>0.79</v>
      </c>
      <c r="E111">
        <v>0.64</v>
      </c>
    </row>
    <row r="112" spans="1:5" x14ac:dyDescent="0.25">
      <c r="A112" t="s">
        <v>99</v>
      </c>
      <c r="B112" t="s">
        <v>395</v>
      </c>
      <c r="C112">
        <v>1.32780082987552</v>
      </c>
      <c r="D112">
        <v>1.22</v>
      </c>
      <c r="E112">
        <v>1.06</v>
      </c>
    </row>
    <row r="113" spans="1:5" x14ac:dyDescent="0.25">
      <c r="A113" t="s">
        <v>99</v>
      </c>
      <c r="B113" t="s">
        <v>115</v>
      </c>
      <c r="C113">
        <v>1.32780082987552</v>
      </c>
      <c r="D113">
        <v>1.1299999999999999</v>
      </c>
      <c r="E113">
        <v>0.99</v>
      </c>
    </row>
    <row r="114" spans="1:5" x14ac:dyDescent="0.25">
      <c r="A114" t="s">
        <v>99</v>
      </c>
      <c r="B114" t="s">
        <v>112</v>
      </c>
      <c r="C114">
        <v>1.32780082987552</v>
      </c>
      <c r="D114">
        <v>0.61</v>
      </c>
      <c r="E114">
        <v>0.87</v>
      </c>
    </row>
    <row r="115" spans="1:5" x14ac:dyDescent="0.25">
      <c r="A115" t="s">
        <v>99</v>
      </c>
      <c r="B115" t="s">
        <v>113</v>
      </c>
      <c r="C115">
        <v>1.32780082987552</v>
      </c>
      <c r="D115">
        <v>1.0900000000000001</v>
      </c>
      <c r="E115">
        <v>0.72</v>
      </c>
    </row>
    <row r="116" spans="1:5" x14ac:dyDescent="0.25">
      <c r="A116" t="s">
        <v>99</v>
      </c>
      <c r="B116" t="s">
        <v>114</v>
      </c>
      <c r="C116">
        <v>1.32780082987552</v>
      </c>
      <c r="D116">
        <v>1.74</v>
      </c>
      <c r="E116">
        <v>0.63</v>
      </c>
    </row>
    <row r="117" spans="1:5" x14ac:dyDescent="0.25">
      <c r="A117" t="s">
        <v>99</v>
      </c>
      <c r="B117" t="s">
        <v>116</v>
      </c>
      <c r="C117">
        <v>1.32780082987552</v>
      </c>
      <c r="D117">
        <v>1.08</v>
      </c>
      <c r="E117">
        <v>1.1399999999999999</v>
      </c>
    </row>
    <row r="118" spans="1:5" x14ac:dyDescent="0.25">
      <c r="A118" t="s">
        <v>99</v>
      </c>
      <c r="B118" t="s">
        <v>109</v>
      </c>
      <c r="C118">
        <v>1.32780082987552</v>
      </c>
      <c r="D118">
        <v>1</v>
      </c>
      <c r="E118">
        <v>0.87</v>
      </c>
    </row>
    <row r="119" spans="1:5" x14ac:dyDescent="0.25">
      <c r="A119" t="s">
        <v>99</v>
      </c>
      <c r="B119" t="s">
        <v>118</v>
      </c>
      <c r="C119">
        <v>1.32780082987552</v>
      </c>
      <c r="D119">
        <v>0.83</v>
      </c>
      <c r="E119">
        <v>1.55</v>
      </c>
    </row>
    <row r="120" spans="1:5" x14ac:dyDescent="0.25">
      <c r="A120" t="s">
        <v>99</v>
      </c>
      <c r="B120" t="s">
        <v>417</v>
      </c>
      <c r="C120">
        <v>1.32780082987552</v>
      </c>
      <c r="D120">
        <v>1.05</v>
      </c>
      <c r="E120">
        <v>1.02</v>
      </c>
    </row>
    <row r="121" spans="1:5" x14ac:dyDescent="0.25">
      <c r="A121" t="s">
        <v>99</v>
      </c>
      <c r="B121" t="s">
        <v>101</v>
      </c>
      <c r="C121">
        <v>1.32780082987552</v>
      </c>
      <c r="D121">
        <v>1.05</v>
      </c>
      <c r="E121">
        <v>0.8</v>
      </c>
    </row>
    <row r="122" spans="1:5" x14ac:dyDescent="0.25">
      <c r="A122" t="s">
        <v>99</v>
      </c>
      <c r="B122" t="s">
        <v>120</v>
      </c>
      <c r="C122">
        <v>1.32780082987552</v>
      </c>
      <c r="D122">
        <v>0.75</v>
      </c>
      <c r="E122">
        <v>1.33</v>
      </c>
    </row>
    <row r="123" spans="1:5" x14ac:dyDescent="0.25">
      <c r="A123" t="s">
        <v>99</v>
      </c>
      <c r="B123" t="s">
        <v>119</v>
      </c>
      <c r="C123">
        <v>1.32780082987552</v>
      </c>
      <c r="D123">
        <v>0.75</v>
      </c>
      <c r="E123">
        <v>1.47</v>
      </c>
    </row>
    <row r="124" spans="1:5" x14ac:dyDescent="0.25">
      <c r="A124" t="s">
        <v>122</v>
      </c>
      <c r="B124" t="s">
        <v>123</v>
      </c>
      <c r="C124">
        <v>1.26488706365503</v>
      </c>
      <c r="D124">
        <v>1.17</v>
      </c>
      <c r="E124">
        <v>1.22</v>
      </c>
    </row>
    <row r="125" spans="1:5" x14ac:dyDescent="0.25">
      <c r="A125" t="s">
        <v>122</v>
      </c>
      <c r="B125" t="s">
        <v>125</v>
      </c>
      <c r="C125">
        <v>1.26488706365503</v>
      </c>
      <c r="D125">
        <v>0.94</v>
      </c>
      <c r="E125">
        <v>0.91</v>
      </c>
    </row>
    <row r="126" spans="1:5" x14ac:dyDescent="0.25">
      <c r="A126" t="s">
        <v>122</v>
      </c>
      <c r="B126" t="s">
        <v>127</v>
      </c>
      <c r="C126">
        <v>1.26488706365503</v>
      </c>
      <c r="D126">
        <v>0.87</v>
      </c>
      <c r="E126">
        <v>0.78</v>
      </c>
    </row>
    <row r="127" spans="1:5" x14ac:dyDescent="0.25">
      <c r="A127" t="s">
        <v>122</v>
      </c>
      <c r="B127" t="s">
        <v>130</v>
      </c>
      <c r="C127">
        <v>1.26488706365503</v>
      </c>
      <c r="D127">
        <v>1.02</v>
      </c>
      <c r="E127">
        <v>0.83</v>
      </c>
    </row>
    <row r="128" spans="1:5" x14ac:dyDescent="0.25">
      <c r="A128" t="s">
        <v>122</v>
      </c>
      <c r="B128" t="s">
        <v>362</v>
      </c>
      <c r="C128">
        <v>1.26488706365503</v>
      </c>
      <c r="D128">
        <v>1.46</v>
      </c>
      <c r="E128">
        <v>1.0900000000000001</v>
      </c>
    </row>
    <row r="129" spans="1:5" x14ac:dyDescent="0.25">
      <c r="A129" t="s">
        <v>122</v>
      </c>
      <c r="B129" t="s">
        <v>126</v>
      </c>
      <c r="C129">
        <v>1.26488706365503</v>
      </c>
      <c r="D129">
        <v>1.23</v>
      </c>
      <c r="E129">
        <v>0.87</v>
      </c>
    </row>
    <row r="130" spans="1:5" x14ac:dyDescent="0.25">
      <c r="A130" t="s">
        <v>122</v>
      </c>
      <c r="B130" t="s">
        <v>129</v>
      </c>
      <c r="C130">
        <v>1.26488706365503</v>
      </c>
      <c r="D130">
        <v>1.07</v>
      </c>
      <c r="E130">
        <v>1.1399999999999999</v>
      </c>
    </row>
    <row r="131" spans="1:5" x14ac:dyDescent="0.25">
      <c r="A131" t="s">
        <v>122</v>
      </c>
      <c r="B131" t="s">
        <v>128</v>
      </c>
      <c r="C131">
        <v>1.26488706365503</v>
      </c>
      <c r="D131">
        <v>1.1100000000000001</v>
      </c>
      <c r="E131">
        <v>1.05</v>
      </c>
    </row>
    <row r="132" spans="1:5" x14ac:dyDescent="0.25">
      <c r="A132" t="s">
        <v>122</v>
      </c>
      <c r="B132" t="s">
        <v>136</v>
      </c>
      <c r="C132">
        <v>1.26488706365503</v>
      </c>
      <c r="D132">
        <v>1.41</v>
      </c>
      <c r="E132">
        <v>0.82</v>
      </c>
    </row>
    <row r="133" spans="1:5" x14ac:dyDescent="0.25">
      <c r="A133" t="s">
        <v>122</v>
      </c>
      <c r="B133" t="s">
        <v>131</v>
      </c>
      <c r="C133">
        <v>1.26488706365503</v>
      </c>
      <c r="D133">
        <v>1.08</v>
      </c>
      <c r="E133">
        <v>1.06</v>
      </c>
    </row>
    <row r="134" spans="1:5" x14ac:dyDescent="0.25">
      <c r="A134" t="s">
        <v>122</v>
      </c>
      <c r="B134" t="s">
        <v>133</v>
      </c>
      <c r="C134">
        <v>1.26488706365503</v>
      </c>
      <c r="D134">
        <v>0.55000000000000004</v>
      </c>
      <c r="E134">
        <v>1.19</v>
      </c>
    </row>
    <row r="135" spans="1:5" x14ac:dyDescent="0.25">
      <c r="A135" t="s">
        <v>122</v>
      </c>
      <c r="B135" t="s">
        <v>135</v>
      </c>
      <c r="C135">
        <v>1.26488706365503</v>
      </c>
      <c r="D135">
        <v>0.67</v>
      </c>
      <c r="E135">
        <v>0.96</v>
      </c>
    </row>
    <row r="136" spans="1:5" x14ac:dyDescent="0.25">
      <c r="A136" t="s">
        <v>122</v>
      </c>
      <c r="B136" t="s">
        <v>137</v>
      </c>
      <c r="C136">
        <v>1.26488706365503</v>
      </c>
      <c r="D136">
        <v>1.03</v>
      </c>
      <c r="E136">
        <v>0.82</v>
      </c>
    </row>
    <row r="137" spans="1:5" x14ac:dyDescent="0.25">
      <c r="A137" t="s">
        <v>122</v>
      </c>
      <c r="B137" t="s">
        <v>401</v>
      </c>
      <c r="C137">
        <v>1.26488706365503</v>
      </c>
      <c r="D137">
        <v>0.98</v>
      </c>
      <c r="E137">
        <v>1.3</v>
      </c>
    </row>
    <row r="138" spans="1:5" x14ac:dyDescent="0.25">
      <c r="A138" t="s">
        <v>122</v>
      </c>
      <c r="B138" t="s">
        <v>138</v>
      </c>
      <c r="C138">
        <v>1.26488706365503</v>
      </c>
      <c r="D138">
        <v>1.26</v>
      </c>
      <c r="E138">
        <v>1.05</v>
      </c>
    </row>
    <row r="139" spans="1:5" x14ac:dyDescent="0.25">
      <c r="A139" t="s">
        <v>122</v>
      </c>
      <c r="B139" t="s">
        <v>139</v>
      </c>
      <c r="C139">
        <v>1.26488706365503</v>
      </c>
      <c r="D139">
        <v>0.83</v>
      </c>
      <c r="E139">
        <v>0.77</v>
      </c>
    </row>
    <row r="140" spans="1:5" x14ac:dyDescent="0.25">
      <c r="A140" t="s">
        <v>122</v>
      </c>
      <c r="B140" t="s">
        <v>144</v>
      </c>
      <c r="C140">
        <v>1.26488706365503</v>
      </c>
      <c r="D140">
        <v>1.1299999999999999</v>
      </c>
      <c r="E140">
        <v>1.61</v>
      </c>
    </row>
    <row r="141" spans="1:5" x14ac:dyDescent="0.25">
      <c r="A141" t="s">
        <v>122</v>
      </c>
      <c r="B141" t="s">
        <v>132</v>
      </c>
      <c r="C141">
        <v>1.26488706365503</v>
      </c>
      <c r="D141">
        <v>0.94</v>
      </c>
      <c r="E141">
        <v>0.91</v>
      </c>
    </row>
    <row r="142" spans="1:5" x14ac:dyDescent="0.25">
      <c r="A142" t="s">
        <v>122</v>
      </c>
      <c r="B142" t="s">
        <v>140</v>
      </c>
      <c r="C142">
        <v>1.26488706365503</v>
      </c>
      <c r="D142">
        <v>1.17</v>
      </c>
      <c r="E142">
        <v>0.65</v>
      </c>
    </row>
    <row r="143" spans="1:5" x14ac:dyDescent="0.25">
      <c r="A143" t="s">
        <v>122</v>
      </c>
      <c r="B143" t="s">
        <v>124</v>
      </c>
      <c r="C143">
        <v>1.26488706365503</v>
      </c>
      <c r="D143">
        <v>0.83</v>
      </c>
      <c r="E143">
        <v>1.0900000000000001</v>
      </c>
    </row>
    <row r="144" spans="1:5" x14ac:dyDescent="0.25">
      <c r="A144" t="s">
        <v>122</v>
      </c>
      <c r="B144" t="s">
        <v>134</v>
      </c>
      <c r="C144">
        <v>1.26488706365503</v>
      </c>
      <c r="D144">
        <v>0.49</v>
      </c>
      <c r="E144">
        <v>1.17</v>
      </c>
    </row>
    <row r="145" spans="1:5" x14ac:dyDescent="0.25">
      <c r="A145" t="s">
        <v>122</v>
      </c>
      <c r="B145" t="s">
        <v>141</v>
      </c>
      <c r="C145">
        <v>1.26488706365503</v>
      </c>
      <c r="D145">
        <v>0.91</v>
      </c>
      <c r="E145">
        <v>0.68</v>
      </c>
    </row>
    <row r="146" spans="1:5" x14ac:dyDescent="0.25">
      <c r="A146" t="s">
        <v>122</v>
      </c>
      <c r="B146" t="s">
        <v>142</v>
      </c>
      <c r="C146">
        <v>1.26488706365503</v>
      </c>
      <c r="D146">
        <v>1.1499999999999999</v>
      </c>
      <c r="E146">
        <v>1</v>
      </c>
    </row>
    <row r="147" spans="1:5" x14ac:dyDescent="0.25">
      <c r="A147" t="s">
        <v>122</v>
      </c>
      <c r="B147" t="s">
        <v>143</v>
      </c>
      <c r="C147">
        <v>1.26488706365503</v>
      </c>
      <c r="D147">
        <v>0.75</v>
      </c>
      <c r="E147">
        <v>1</v>
      </c>
    </row>
    <row r="148" spans="1:5" x14ac:dyDescent="0.25">
      <c r="A148" t="s">
        <v>145</v>
      </c>
      <c r="B148" t="s">
        <v>347</v>
      </c>
      <c r="C148">
        <v>1.41032608695652</v>
      </c>
      <c r="D148">
        <v>0.99</v>
      </c>
      <c r="E148">
        <v>1.31</v>
      </c>
    </row>
    <row r="149" spans="1:5" x14ac:dyDescent="0.25">
      <c r="A149" t="s">
        <v>145</v>
      </c>
      <c r="B149" t="s">
        <v>349</v>
      </c>
      <c r="C149">
        <v>1.41032608695652</v>
      </c>
      <c r="D149">
        <v>0.8</v>
      </c>
      <c r="E149">
        <v>0.91</v>
      </c>
    </row>
    <row r="150" spans="1:5" x14ac:dyDescent="0.25">
      <c r="A150" t="s">
        <v>145</v>
      </c>
      <c r="B150" t="s">
        <v>355</v>
      </c>
      <c r="C150">
        <v>1.41032608695652</v>
      </c>
      <c r="D150">
        <v>0.35</v>
      </c>
      <c r="E150">
        <v>1.71</v>
      </c>
    </row>
    <row r="151" spans="1:5" x14ac:dyDescent="0.25">
      <c r="A151" t="s">
        <v>145</v>
      </c>
      <c r="B151" t="s">
        <v>357</v>
      </c>
      <c r="C151">
        <v>1.41032608695652</v>
      </c>
      <c r="D151">
        <v>0.8</v>
      </c>
      <c r="E151">
        <v>0.91</v>
      </c>
    </row>
    <row r="152" spans="1:5" x14ac:dyDescent="0.25">
      <c r="A152" t="s">
        <v>145</v>
      </c>
      <c r="B152" t="s">
        <v>360</v>
      </c>
      <c r="C152">
        <v>1.41032608695652</v>
      </c>
      <c r="D152">
        <v>1.1599999999999999</v>
      </c>
      <c r="E152">
        <v>1.21</v>
      </c>
    </row>
    <row r="153" spans="1:5" x14ac:dyDescent="0.25">
      <c r="A153" t="s">
        <v>145</v>
      </c>
      <c r="B153" t="s">
        <v>366</v>
      </c>
      <c r="C153">
        <v>1.41032608695652</v>
      </c>
      <c r="D153">
        <v>1.1299999999999999</v>
      </c>
      <c r="E153">
        <v>0.63</v>
      </c>
    </row>
    <row r="154" spans="1:5" x14ac:dyDescent="0.25">
      <c r="A154" t="s">
        <v>145</v>
      </c>
      <c r="B154" t="s">
        <v>371</v>
      </c>
      <c r="C154">
        <v>1.41032608695652</v>
      </c>
      <c r="D154">
        <v>0.71</v>
      </c>
      <c r="E154">
        <v>0.9</v>
      </c>
    </row>
    <row r="155" spans="1:5" x14ac:dyDescent="0.25">
      <c r="A155" t="s">
        <v>145</v>
      </c>
      <c r="B155" t="s">
        <v>149</v>
      </c>
      <c r="C155">
        <v>1.41032608695652</v>
      </c>
      <c r="D155">
        <v>0.71</v>
      </c>
      <c r="E155">
        <v>1.71</v>
      </c>
    </row>
    <row r="156" spans="1:5" x14ac:dyDescent="0.25">
      <c r="A156" t="s">
        <v>145</v>
      </c>
      <c r="B156" t="s">
        <v>375</v>
      </c>
      <c r="C156">
        <v>1.41032608695652</v>
      </c>
      <c r="D156">
        <v>0.75</v>
      </c>
      <c r="E156">
        <v>0.6</v>
      </c>
    </row>
    <row r="157" spans="1:5" x14ac:dyDescent="0.25">
      <c r="A157" t="s">
        <v>145</v>
      </c>
      <c r="B157" t="s">
        <v>388</v>
      </c>
      <c r="C157">
        <v>1.41032608695652</v>
      </c>
      <c r="D157">
        <v>1.23</v>
      </c>
      <c r="E157">
        <v>1.25</v>
      </c>
    </row>
    <row r="158" spans="1:5" x14ac:dyDescent="0.25">
      <c r="A158" t="s">
        <v>145</v>
      </c>
      <c r="B158" t="s">
        <v>389</v>
      </c>
      <c r="C158">
        <v>1.41032608695652</v>
      </c>
      <c r="D158">
        <v>1.06</v>
      </c>
      <c r="E158">
        <v>0.66</v>
      </c>
    </row>
    <row r="159" spans="1:5" x14ac:dyDescent="0.25">
      <c r="A159" t="s">
        <v>145</v>
      </c>
      <c r="B159" t="s">
        <v>391</v>
      </c>
      <c r="C159">
        <v>1.41032608695652</v>
      </c>
      <c r="D159">
        <v>1.04</v>
      </c>
      <c r="E159">
        <v>1.36</v>
      </c>
    </row>
    <row r="160" spans="1:5" x14ac:dyDescent="0.25">
      <c r="A160" t="s">
        <v>145</v>
      </c>
      <c r="B160" t="s">
        <v>146</v>
      </c>
      <c r="C160">
        <v>1.41032608695652</v>
      </c>
      <c r="D160">
        <v>1.18</v>
      </c>
      <c r="E160">
        <v>1.2</v>
      </c>
    </row>
    <row r="161" spans="1:5" x14ac:dyDescent="0.25">
      <c r="A161" t="s">
        <v>145</v>
      </c>
      <c r="B161" t="s">
        <v>404</v>
      </c>
      <c r="C161">
        <v>1.41032608695652</v>
      </c>
      <c r="D161">
        <v>1.04</v>
      </c>
      <c r="E161">
        <v>0.75</v>
      </c>
    </row>
    <row r="162" spans="1:5" x14ac:dyDescent="0.25">
      <c r="A162" t="s">
        <v>145</v>
      </c>
      <c r="B162" t="s">
        <v>419</v>
      </c>
      <c r="C162">
        <v>1.41032608695652</v>
      </c>
      <c r="D162">
        <v>0.99</v>
      </c>
      <c r="E162">
        <v>0.74</v>
      </c>
    </row>
    <row r="163" spans="1:5" x14ac:dyDescent="0.25">
      <c r="A163" t="s">
        <v>145</v>
      </c>
      <c r="B163" t="s">
        <v>423</v>
      </c>
      <c r="C163">
        <v>1.41032608695652</v>
      </c>
      <c r="D163">
        <v>1</v>
      </c>
      <c r="E163">
        <v>0.5</v>
      </c>
    </row>
    <row r="164" spans="1:5" x14ac:dyDescent="0.25">
      <c r="A164" t="s">
        <v>145</v>
      </c>
      <c r="B164" t="s">
        <v>425</v>
      </c>
      <c r="C164">
        <v>1.41032608695652</v>
      </c>
      <c r="D164">
        <v>1.37</v>
      </c>
      <c r="E164">
        <v>0.69</v>
      </c>
    </row>
    <row r="165" spans="1:5" x14ac:dyDescent="0.25">
      <c r="A165" t="s">
        <v>145</v>
      </c>
      <c r="B165" t="s">
        <v>427</v>
      </c>
      <c r="C165">
        <v>1.41032608695652</v>
      </c>
      <c r="D165">
        <v>1.1299999999999999</v>
      </c>
      <c r="E165">
        <v>0.7</v>
      </c>
    </row>
    <row r="166" spans="1:5" x14ac:dyDescent="0.25">
      <c r="A166" t="s">
        <v>145</v>
      </c>
      <c r="B166" t="s">
        <v>432</v>
      </c>
      <c r="C166">
        <v>1.41032608695652</v>
      </c>
      <c r="D166">
        <v>1.37</v>
      </c>
      <c r="E166">
        <v>1.48</v>
      </c>
    </row>
    <row r="167" spans="1:5" x14ac:dyDescent="0.25">
      <c r="A167" t="s">
        <v>145</v>
      </c>
      <c r="B167" t="s">
        <v>433</v>
      </c>
      <c r="C167">
        <v>1.41032608695652</v>
      </c>
      <c r="D167">
        <v>0.87</v>
      </c>
      <c r="E167">
        <v>1.42</v>
      </c>
    </row>
    <row r="168" spans="1:5" x14ac:dyDescent="0.25">
      <c r="A168" t="s">
        <v>145</v>
      </c>
      <c r="B168" t="s">
        <v>434</v>
      </c>
      <c r="C168">
        <v>1.41032608695652</v>
      </c>
      <c r="D168">
        <v>0.97</v>
      </c>
      <c r="E168">
        <v>0.96</v>
      </c>
    </row>
    <row r="169" spans="1:5" x14ac:dyDescent="0.25">
      <c r="A169" t="s">
        <v>145</v>
      </c>
      <c r="B169" t="s">
        <v>148</v>
      </c>
      <c r="C169">
        <v>1.41032608695652</v>
      </c>
      <c r="D169">
        <v>1.04</v>
      </c>
      <c r="E169">
        <v>0.65</v>
      </c>
    </row>
    <row r="170" spans="1:5" x14ac:dyDescent="0.25">
      <c r="A170" t="s">
        <v>145</v>
      </c>
      <c r="B170" t="s">
        <v>147</v>
      </c>
      <c r="C170">
        <v>1.41032608695652</v>
      </c>
      <c r="D170">
        <v>1.2</v>
      </c>
      <c r="E170">
        <v>1.1200000000000001</v>
      </c>
    </row>
    <row r="171" spans="1:5" x14ac:dyDescent="0.25">
      <c r="A171" t="s">
        <v>21</v>
      </c>
      <c r="B171" t="s">
        <v>152</v>
      </c>
      <c r="C171">
        <v>1.3812500000000001</v>
      </c>
      <c r="D171">
        <v>0.77</v>
      </c>
      <c r="E171">
        <v>1.06</v>
      </c>
    </row>
    <row r="172" spans="1:5" x14ac:dyDescent="0.25">
      <c r="A172" t="s">
        <v>21</v>
      </c>
      <c r="B172" t="s">
        <v>269</v>
      </c>
      <c r="C172">
        <v>1.3812500000000001</v>
      </c>
      <c r="D172">
        <v>0.68</v>
      </c>
      <c r="E172">
        <v>0.85</v>
      </c>
    </row>
    <row r="173" spans="1:5" x14ac:dyDescent="0.25">
      <c r="A173" t="s">
        <v>21</v>
      </c>
      <c r="B173" t="s">
        <v>264</v>
      </c>
      <c r="C173">
        <v>1.3812500000000001</v>
      </c>
      <c r="D173">
        <v>1.36</v>
      </c>
      <c r="E173">
        <v>1.23</v>
      </c>
    </row>
    <row r="174" spans="1:5" x14ac:dyDescent="0.25">
      <c r="A174" t="s">
        <v>21</v>
      </c>
      <c r="B174" t="s">
        <v>372</v>
      </c>
      <c r="C174">
        <v>1.3812500000000001</v>
      </c>
      <c r="D174">
        <v>0.23</v>
      </c>
      <c r="E174">
        <v>1.04</v>
      </c>
    </row>
    <row r="175" spans="1:5" x14ac:dyDescent="0.25">
      <c r="A175" t="s">
        <v>21</v>
      </c>
      <c r="B175" t="s">
        <v>267</v>
      </c>
      <c r="C175">
        <v>1.3812500000000001</v>
      </c>
      <c r="D175">
        <v>1.18</v>
      </c>
      <c r="E175">
        <v>1.04</v>
      </c>
    </row>
    <row r="176" spans="1:5" x14ac:dyDescent="0.25">
      <c r="A176" t="s">
        <v>21</v>
      </c>
      <c r="B176" t="s">
        <v>272</v>
      </c>
      <c r="C176">
        <v>1.3812500000000001</v>
      </c>
      <c r="D176">
        <v>1.1299999999999999</v>
      </c>
      <c r="E176">
        <v>0.47</v>
      </c>
    </row>
    <row r="177" spans="1:5" x14ac:dyDescent="0.25">
      <c r="A177" t="s">
        <v>21</v>
      </c>
      <c r="B177" t="s">
        <v>397</v>
      </c>
      <c r="C177">
        <v>1.3812500000000001</v>
      </c>
      <c r="D177">
        <v>1.04</v>
      </c>
      <c r="E177">
        <v>1.27</v>
      </c>
    </row>
    <row r="178" spans="1:5" x14ac:dyDescent="0.25">
      <c r="A178" t="s">
        <v>21</v>
      </c>
      <c r="B178" t="s">
        <v>274</v>
      </c>
      <c r="C178">
        <v>1.3812500000000001</v>
      </c>
      <c r="D178">
        <v>1.54</v>
      </c>
      <c r="E178">
        <v>0.75</v>
      </c>
    </row>
    <row r="179" spans="1:5" x14ac:dyDescent="0.25">
      <c r="A179" t="s">
        <v>21</v>
      </c>
      <c r="B179" t="s">
        <v>150</v>
      </c>
      <c r="C179">
        <v>1.3812500000000001</v>
      </c>
      <c r="D179">
        <v>1.1299999999999999</v>
      </c>
      <c r="E179">
        <v>0.85</v>
      </c>
    </row>
    <row r="180" spans="1:5" x14ac:dyDescent="0.25">
      <c r="A180" t="s">
        <v>21</v>
      </c>
      <c r="B180" t="s">
        <v>275</v>
      </c>
      <c r="C180">
        <v>1.3812500000000001</v>
      </c>
      <c r="D180">
        <v>0.77</v>
      </c>
      <c r="E180">
        <v>0.9</v>
      </c>
    </row>
    <row r="181" spans="1:5" x14ac:dyDescent="0.25">
      <c r="A181" t="s">
        <v>21</v>
      </c>
      <c r="B181" t="s">
        <v>23</v>
      </c>
      <c r="C181">
        <v>1.3812500000000001</v>
      </c>
      <c r="D181">
        <v>1.66</v>
      </c>
      <c r="E181">
        <v>0.75</v>
      </c>
    </row>
    <row r="182" spans="1:5" x14ac:dyDescent="0.25">
      <c r="A182" t="s">
        <v>21</v>
      </c>
      <c r="B182" t="s">
        <v>22</v>
      </c>
      <c r="C182">
        <v>1.3812500000000001</v>
      </c>
      <c r="D182">
        <v>1.41</v>
      </c>
      <c r="E182">
        <v>1.47</v>
      </c>
    </row>
    <row r="183" spans="1:5" x14ac:dyDescent="0.25">
      <c r="A183" t="s">
        <v>21</v>
      </c>
      <c r="B183" t="s">
        <v>266</v>
      </c>
      <c r="C183">
        <v>1.3812500000000001</v>
      </c>
      <c r="D183">
        <v>0.72</v>
      </c>
      <c r="E183">
        <v>1.18</v>
      </c>
    </row>
    <row r="184" spans="1:5" x14ac:dyDescent="0.25">
      <c r="A184" t="s">
        <v>21</v>
      </c>
      <c r="B184" t="s">
        <v>268</v>
      </c>
      <c r="C184">
        <v>1.3812500000000001</v>
      </c>
      <c r="D184">
        <v>0.86</v>
      </c>
      <c r="E184">
        <v>1.18</v>
      </c>
    </row>
    <row r="185" spans="1:5" x14ac:dyDescent="0.25">
      <c r="A185" t="s">
        <v>21</v>
      </c>
      <c r="B185" t="s">
        <v>151</v>
      </c>
      <c r="C185">
        <v>1.3812500000000001</v>
      </c>
      <c r="D185">
        <v>0.77</v>
      </c>
      <c r="E185">
        <v>1.46</v>
      </c>
    </row>
    <row r="186" spans="1:5" x14ac:dyDescent="0.25">
      <c r="A186" t="s">
        <v>21</v>
      </c>
      <c r="B186" t="s">
        <v>153</v>
      </c>
      <c r="C186">
        <v>1.3812500000000001</v>
      </c>
      <c r="D186">
        <v>1.58</v>
      </c>
      <c r="E186">
        <v>0.52</v>
      </c>
    </row>
    <row r="187" spans="1:5" x14ac:dyDescent="0.25">
      <c r="A187" t="s">
        <v>21</v>
      </c>
      <c r="B187" t="s">
        <v>273</v>
      </c>
      <c r="C187">
        <v>1.3812500000000001</v>
      </c>
      <c r="D187">
        <v>0.68</v>
      </c>
      <c r="E187">
        <v>0.75</v>
      </c>
    </row>
    <row r="188" spans="1:5" x14ac:dyDescent="0.25">
      <c r="A188" t="s">
        <v>21</v>
      </c>
      <c r="B188" t="s">
        <v>265</v>
      </c>
      <c r="C188">
        <v>1.3812500000000001</v>
      </c>
      <c r="D188">
        <v>0.81</v>
      </c>
      <c r="E188">
        <v>0.9</v>
      </c>
    </row>
    <row r="189" spans="1:5" x14ac:dyDescent="0.25">
      <c r="A189" t="s">
        <v>21</v>
      </c>
      <c r="B189" t="s">
        <v>271</v>
      </c>
      <c r="C189">
        <v>1.3812500000000001</v>
      </c>
      <c r="D189">
        <v>0.81</v>
      </c>
      <c r="E189">
        <v>1.23</v>
      </c>
    </row>
    <row r="190" spans="1:5" x14ac:dyDescent="0.25">
      <c r="A190" t="s">
        <v>21</v>
      </c>
      <c r="B190" t="s">
        <v>270</v>
      </c>
      <c r="C190">
        <v>1.3812500000000001</v>
      </c>
      <c r="D190">
        <v>0.77</v>
      </c>
      <c r="E190">
        <v>1.08</v>
      </c>
    </row>
    <row r="191" spans="1:5" x14ac:dyDescent="0.25">
      <c r="A191" t="s">
        <v>154</v>
      </c>
      <c r="B191" t="s">
        <v>159</v>
      </c>
      <c r="C191">
        <v>1.32075471698113</v>
      </c>
      <c r="D191">
        <v>0.71</v>
      </c>
      <c r="E191">
        <v>0.85</v>
      </c>
    </row>
    <row r="192" spans="1:5" x14ac:dyDescent="0.25">
      <c r="A192" t="s">
        <v>154</v>
      </c>
      <c r="B192" t="s">
        <v>161</v>
      </c>
      <c r="C192">
        <v>1.32075471698113</v>
      </c>
      <c r="D192">
        <v>0.56999999999999995</v>
      </c>
      <c r="E192">
        <v>0.48</v>
      </c>
    </row>
    <row r="193" spans="1:5" x14ac:dyDescent="0.25">
      <c r="A193" t="s">
        <v>154</v>
      </c>
      <c r="B193" t="s">
        <v>163</v>
      </c>
      <c r="C193">
        <v>1.32075471698113</v>
      </c>
      <c r="D193">
        <v>1.51</v>
      </c>
      <c r="E193">
        <v>0.85</v>
      </c>
    </row>
    <row r="194" spans="1:5" x14ac:dyDescent="0.25">
      <c r="A194" t="s">
        <v>154</v>
      </c>
      <c r="B194" t="s">
        <v>160</v>
      </c>
      <c r="C194">
        <v>1.32075471698113</v>
      </c>
      <c r="D194">
        <v>0.66</v>
      </c>
      <c r="E194">
        <v>1.03</v>
      </c>
    </row>
    <row r="195" spans="1:5" x14ac:dyDescent="0.25">
      <c r="A195" t="s">
        <v>154</v>
      </c>
      <c r="B195" t="s">
        <v>165</v>
      </c>
      <c r="C195">
        <v>1.32075471698113</v>
      </c>
      <c r="D195">
        <v>0.8</v>
      </c>
      <c r="E195">
        <v>1.58</v>
      </c>
    </row>
    <row r="196" spans="1:5" x14ac:dyDescent="0.25">
      <c r="A196" t="s">
        <v>154</v>
      </c>
      <c r="B196" t="s">
        <v>164</v>
      </c>
      <c r="C196">
        <v>1.32075471698113</v>
      </c>
      <c r="D196">
        <v>0.9</v>
      </c>
      <c r="E196">
        <v>1.7</v>
      </c>
    </row>
    <row r="197" spans="1:5" x14ac:dyDescent="0.25">
      <c r="A197" t="s">
        <v>154</v>
      </c>
      <c r="B197" t="s">
        <v>167</v>
      </c>
      <c r="C197">
        <v>1.32075471698113</v>
      </c>
      <c r="D197">
        <v>1.47</v>
      </c>
      <c r="E197">
        <v>0.36</v>
      </c>
    </row>
    <row r="198" spans="1:5" x14ac:dyDescent="0.25">
      <c r="A198" t="s">
        <v>154</v>
      </c>
      <c r="B198" t="s">
        <v>168</v>
      </c>
      <c r="C198">
        <v>1.32075471698113</v>
      </c>
      <c r="D198">
        <v>0.81</v>
      </c>
      <c r="E198">
        <v>0.84</v>
      </c>
    </row>
    <row r="199" spans="1:5" x14ac:dyDescent="0.25">
      <c r="A199" t="s">
        <v>154</v>
      </c>
      <c r="B199" t="s">
        <v>156</v>
      </c>
      <c r="C199">
        <v>1.32075471698113</v>
      </c>
      <c r="D199">
        <v>1.47</v>
      </c>
      <c r="E199">
        <v>0.73</v>
      </c>
    </row>
    <row r="200" spans="1:5" x14ac:dyDescent="0.25">
      <c r="A200" t="s">
        <v>154</v>
      </c>
      <c r="B200" t="s">
        <v>169</v>
      </c>
      <c r="C200">
        <v>1.32075471698113</v>
      </c>
      <c r="D200">
        <v>0.76</v>
      </c>
      <c r="E200">
        <v>1.39</v>
      </c>
    </row>
    <row r="201" spans="1:5" x14ac:dyDescent="0.25">
      <c r="A201" t="s">
        <v>154</v>
      </c>
      <c r="B201" t="s">
        <v>162</v>
      </c>
      <c r="C201">
        <v>1.32075471698113</v>
      </c>
      <c r="D201">
        <v>0.52</v>
      </c>
      <c r="E201">
        <v>0.97</v>
      </c>
    </row>
    <row r="202" spans="1:5" x14ac:dyDescent="0.25">
      <c r="A202" t="s">
        <v>154</v>
      </c>
      <c r="B202" t="s">
        <v>170</v>
      </c>
      <c r="C202">
        <v>1.32075471698113</v>
      </c>
      <c r="D202">
        <v>1.0900000000000001</v>
      </c>
      <c r="E202">
        <v>1.39</v>
      </c>
    </row>
    <row r="203" spans="1:5" x14ac:dyDescent="0.25">
      <c r="A203" t="s">
        <v>154</v>
      </c>
      <c r="B203" t="s">
        <v>166</v>
      </c>
      <c r="C203">
        <v>1.32075471698113</v>
      </c>
      <c r="D203">
        <v>0.81</v>
      </c>
      <c r="E203">
        <v>1.03</v>
      </c>
    </row>
    <row r="204" spans="1:5" x14ac:dyDescent="0.25">
      <c r="A204" t="s">
        <v>154</v>
      </c>
      <c r="B204" t="s">
        <v>174</v>
      </c>
      <c r="C204">
        <v>1.32075471698113</v>
      </c>
      <c r="D204">
        <v>1.18</v>
      </c>
      <c r="E204">
        <v>0.97</v>
      </c>
    </row>
    <row r="205" spans="1:5" x14ac:dyDescent="0.25">
      <c r="A205" t="s">
        <v>154</v>
      </c>
      <c r="B205" t="s">
        <v>172</v>
      </c>
      <c r="C205">
        <v>1.32075471698113</v>
      </c>
      <c r="D205">
        <v>0.9</v>
      </c>
      <c r="E205">
        <v>0.97</v>
      </c>
    </row>
    <row r="206" spans="1:5" x14ac:dyDescent="0.25">
      <c r="A206" t="s">
        <v>154</v>
      </c>
      <c r="B206" t="s">
        <v>171</v>
      </c>
      <c r="C206">
        <v>1.32075471698113</v>
      </c>
      <c r="D206">
        <v>0.9</v>
      </c>
      <c r="E206">
        <v>0.97</v>
      </c>
    </row>
    <row r="207" spans="1:5" x14ac:dyDescent="0.25">
      <c r="A207" t="s">
        <v>154</v>
      </c>
      <c r="B207" t="s">
        <v>158</v>
      </c>
      <c r="C207">
        <v>1.32075471698113</v>
      </c>
      <c r="D207">
        <v>0.95</v>
      </c>
      <c r="E207">
        <v>1.0900000000000001</v>
      </c>
    </row>
    <row r="208" spans="1:5" x14ac:dyDescent="0.25">
      <c r="A208" t="s">
        <v>154</v>
      </c>
      <c r="B208" t="s">
        <v>155</v>
      </c>
      <c r="C208">
        <v>1.32075471698113</v>
      </c>
      <c r="D208">
        <v>1.8</v>
      </c>
      <c r="E208">
        <v>0.97</v>
      </c>
    </row>
    <row r="209" spans="1:5" x14ac:dyDescent="0.25">
      <c r="A209" t="s">
        <v>154</v>
      </c>
      <c r="B209" t="s">
        <v>157</v>
      </c>
      <c r="C209">
        <v>1.32075471698113</v>
      </c>
      <c r="D209">
        <v>1.23</v>
      </c>
      <c r="E209">
        <v>0.85</v>
      </c>
    </row>
    <row r="210" spans="1:5" x14ac:dyDescent="0.25">
      <c r="A210" t="s">
        <v>154</v>
      </c>
      <c r="B210" t="s">
        <v>173</v>
      </c>
      <c r="C210">
        <v>1.32075471698113</v>
      </c>
      <c r="D210">
        <v>0.95</v>
      </c>
      <c r="E210">
        <v>0.97</v>
      </c>
    </row>
    <row r="211" spans="1:5" x14ac:dyDescent="0.25">
      <c r="A211" t="s">
        <v>175</v>
      </c>
      <c r="B211" t="s">
        <v>284</v>
      </c>
      <c r="C211">
        <v>1.21182266009852</v>
      </c>
      <c r="D211">
        <v>1.3</v>
      </c>
      <c r="E211">
        <v>1.33</v>
      </c>
    </row>
    <row r="212" spans="1:5" x14ac:dyDescent="0.25">
      <c r="A212" t="s">
        <v>175</v>
      </c>
      <c r="B212" t="s">
        <v>179</v>
      </c>
      <c r="C212">
        <v>1.21182266009852</v>
      </c>
      <c r="D212">
        <v>0.83</v>
      </c>
      <c r="E212">
        <v>1.43</v>
      </c>
    </row>
    <row r="213" spans="1:5" x14ac:dyDescent="0.25">
      <c r="A213" t="s">
        <v>175</v>
      </c>
      <c r="B213" t="s">
        <v>282</v>
      </c>
      <c r="C213">
        <v>1.21182266009852</v>
      </c>
      <c r="D213">
        <v>1.05</v>
      </c>
      <c r="E213">
        <v>0.62</v>
      </c>
    </row>
    <row r="214" spans="1:5" x14ac:dyDescent="0.25">
      <c r="A214" t="s">
        <v>175</v>
      </c>
      <c r="B214" t="s">
        <v>176</v>
      </c>
      <c r="C214">
        <v>1.21182266009852</v>
      </c>
      <c r="D214">
        <v>0.88</v>
      </c>
      <c r="E214">
        <v>0.81</v>
      </c>
    </row>
    <row r="215" spans="1:5" x14ac:dyDescent="0.25">
      <c r="A215" t="s">
        <v>175</v>
      </c>
      <c r="B215" t="s">
        <v>285</v>
      </c>
      <c r="C215">
        <v>1.21182266009852</v>
      </c>
      <c r="D215">
        <v>0.94</v>
      </c>
      <c r="E215">
        <v>1.18</v>
      </c>
    </row>
    <row r="216" spans="1:5" x14ac:dyDescent="0.25">
      <c r="A216" t="s">
        <v>175</v>
      </c>
      <c r="B216" t="s">
        <v>277</v>
      </c>
      <c r="C216">
        <v>1.21182266009852</v>
      </c>
      <c r="D216">
        <v>0.61</v>
      </c>
      <c r="E216">
        <v>0.93</v>
      </c>
    </row>
    <row r="217" spans="1:5" x14ac:dyDescent="0.25">
      <c r="A217" t="s">
        <v>175</v>
      </c>
      <c r="B217" t="s">
        <v>281</v>
      </c>
      <c r="C217">
        <v>1.21182266009852</v>
      </c>
      <c r="D217">
        <v>0.59</v>
      </c>
      <c r="E217">
        <v>1.26</v>
      </c>
    </row>
    <row r="218" spans="1:5" x14ac:dyDescent="0.25">
      <c r="A218" t="s">
        <v>175</v>
      </c>
      <c r="B218" t="s">
        <v>178</v>
      </c>
      <c r="C218">
        <v>1.21182266009852</v>
      </c>
      <c r="D218">
        <v>0.47</v>
      </c>
      <c r="E218">
        <v>1.26</v>
      </c>
    </row>
    <row r="219" spans="1:5" x14ac:dyDescent="0.25">
      <c r="A219" t="s">
        <v>175</v>
      </c>
      <c r="B219" t="s">
        <v>278</v>
      </c>
      <c r="C219">
        <v>1.21182266009852</v>
      </c>
      <c r="D219">
        <v>0.83</v>
      </c>
      <c r="E219">
        <v>1.66</v>
      </c>
    </row>
    <row r="220" spans="1:5" x14ac:dyDescent="0.25">
      <c r="A220" t="s">
        <v>175</v>
      </c>
      <c r="B220" t="s">
        <v>276</v>
      </c>
      <c r="C220">
        <v>1.21182266009852</v>
      </c>
      <c r="D220">
        <v>2.15</v>
      </c>
      <c r="E220">
        <v>0.25</v>
      </c>
    </row>
    <row r="221" spans="1:5" x14ac:dyDescent="0.25">
      <c r="A221" t="s">
        <v>175</v>
      </c>
      <c r="B221" t="s">
        <v>279</v>
      </c>
      <c r="C221">
        <v>1.21182266009852</v>
      </c>
      <c r="D221">
        <v>1.95</v>
      </c>
      <c r="E221">
        <v>0.8</v>
      </c>
    </row>
    <row r="222" spans="1:5" x14ac:dyDescent="0.25">
      <c r="A222" t="s">
        <v>175</v>
      </c>
      <c r="B222" t="s">
        <v>283</v>
      </c>
      <c r="C222">
        <v>1.21182266009852</v>
      </c>
      <c r="D222">
        <v>1.06</v>
      </c>
      <c r="E222">
        <v>0.47</v>
      </c>
    </row>
    <row r="223" spans="1:5" x14ac:dyDescent="0.25">
      <c r="A223" t="s">
        <v>175</v>
      </c>
      <c r="B223" t="s">
        <v>177</v>
      </c>
      <c r="C223">
        <v>1.21182266009852</v>
      </c>
      <c r="D223">
        <v>0.65</v>
      </c>
      <c r="E223">
        <v>1.2</v>
      </c>
    </row>
    <row r="224" spans="1:5" x14ac:dyDescent="0.25">
      <c r="A224" t="s">
        <v>175</v>
      </c>
      <c r="B224" t="s">
        <v>280</v>
      </c>
      <c r="C224">
        <v>1.21182266009852</v>
      </c>
      <c r="D224">
        <v>0.72</v>
      </c>
      <c r="E224">
        <v>0.87</v>
      </c>
    </row>
    <row r="225" spans="1:5" x14ac:dyDescent="0.25">
      <c r="A225" t="s">
        <v>24</v>
      </c>
      <c r="B225" t="s">
        <v>292</v>
      </c>
      <c r="C225">
        <v>1.5819397993311</v>
      </c>
      <c r="D225">
        <v>1.73</v>
      </c>
      <c r="E225">
        <v>1.04</v>
      </c>
    </row>
    <row r="226" spans="1:5" x14ac:dyDescent="0.25">
      <c r="A226" t="s">
        <v>24</v>
      </c>
      <c r="B226" t="s">
        <v>289</v>
      </c>
      <c r="C226">
        <v>1.5819397993311</v>
      </c>
      <c r="D226">
        <v>0.59</v>
      </c>
      <c r="E226">
        <v>1.37</v>
      </c>
    </row>
    <row r="227" spans="1:5" x14ac:dyDescent="0.25">
      <c r="A227" t="s">
        <v>24</v>
      </c>
      <c r="B227" t="s">
        <v>180</v>
      </c>
      <c r="C227">
        <v>1.5819397993311</v>
      </c>
      <c r="D227">
        <v>1.08</v>
      </c>
      <c r="E227">
        <v>1.1100000000000001</v>
      </c>
    </row>
    <row r="228" spans="1:5" x14ac:dyDescent="0.25">
      <c r="A228" t="s">
        <v>24</v>
      </c>
      <c r="B228" t="s">
        <v>326</v>
      </c>
      <c r="C228">
        <v>1.5819397993311</v>
      </c>
      <c r="D228">
        <v>0.63</v>
      </c>
      <c r="E228">
        <v>1.23</v>
      </c>
    </row>
    <row r="229" spans="1:5" x14ac:dyDescent="0.25">
      <c r="A229" t="s">
        <v>24</v>
      </c>
      <c r="B229" t="s">
        <v>288</v>
      </c>
      <c r="C229">
        <v>1.5819397993311</v>
      </c>
      <c r="D229">
        <v>0.9</v>
      </c>
      <c r="E229">
        <v>1.46</v>
      </c>
    </row>
    <row r="230" spans="1:5" x14ac:dyDescent="0.25">
      <c r="A230" t="s">
        <v>24</v>
      </c>
      <c r="B230" t="s">
        <v>287</v>
      </c>
      <c r="C230">
        <v>1.5819397993311</v>
      </c>
      <c r="D230">
        <v>0.87</v>
      </c>
      <c r="E230">
        <v>0.97</v>
      </c>
    </row>
    <row r="231" spans="1:5" x14ac:dyDescent="0.25">
      <c r="A231" t="s">
        <v>24</v>
      </c>
      <c r="B231" t="s">
        <v>293</v>
      </c>
      <c r="C231">
        <v>1.5819397993311</v>
      </c>
      <c r="D231">
        <v>0.88</v>
      </c>
      <c r="E231">
        <v>1.04</v>
      </c>
    </row>
    <row r="232" spans="1:5" x14ac:dyDescent="0.25">
      <c r="A232" t="s">
        <v>24</v>
      </c>
      <c r="B232" t="s">
        <v>294</v>
      </c>
      <c r="C232">
        <v>1.5819397993311</v>
      </c>
      <c r="D232">
        <v>1.64</v>
      </c>
      <c r="E232">
        <v>0.71</v>
      </c>
    </row>
    <row r="233" spans="1:5" x14ac:dyDescent="0.25">
      <c r="A233" t="s">
        <v>24</v>
      </c>
      <c r="B233" t="s">
        <v>295</v>
      </c>
      <c r="C233">
        <v>1.5819397993311</v>
      </c>
      <c r="D233">
        <v>1.34</v>
      </c>
      <c r="E233">
        <v>0.53</v>
      </c>
    </row>
    <row r="234" spans="1:5" x14ac:dyDescent="0.25">
      <c r="A234" t="s">
        <v>24</v>
      </c>
      <c r="B234" t="s">
        <v>25</v>
      </c>
      <c r="C234">
        <v>1.5819397993311</v>
      </c>
      <c r="D234">
        <v>1.04</v>
      </c>
      <c r="E234">
        <v>0.86</v>
      </c>
    </row>
    <row r="235" spans="1:5" x14ac:dyDescent="0.25">
      <c r="A235" t="s">
        <v>24</v>
      </c>
      <c r="B235" t="s">
        <v>327</v>
      </c>
      <c r="C235">
        <v>1.5819397993311</v>
      </c>
      <c r="D235">
        <v>1.1000000000000001</v>
      </c>
      <c r="E235">
        <v>0.99</v>
      </c>
    </row>
    <row r="236" spans="1:5" x14ac:dyDescent="0.25">
      <c r="A236" t="s">
        <v>24</v>
      </c>
      <c r="B236" t="s">
        <v>286</v>
      </c>
      <c r="C236">
        <v>1.5819397993311</v>
      </c>
      <c r="D236">
        <v>1.67</v>
      </c>
      <c r="E236">
        <v>0.71</v>
      </c>
    </row>
    <row r="237" spans="1:5" x14ac:dyDescent="0.25">
      <c r="A237" t="s">
        <v>24</v>
      </c>
      <c r="B237" t="s">
        <v>291</v>
      </c>
      <c r="C237">
        <v>1.5819397993311</v>
      </c>
      <c r="D237">
        <v>0.4</v>
      </c>
      <c r="E237">
        <v>1.19</v>
      </c>
    </row>
    <row r="238" spans="1:5" x14ac:dyDescent="0.25">
      <c r="A238" t="s">
        <v>24</v>
      </c>
      <c r="B238" t="s">
        <v>26</v>
      </c>
      <c r="C238">
        <v>1.5819397993311</v>
      </c>
      <c r="D238">
        <v>1.34</v>
      </c>
      <c r="E238">
        <v>0.75</v>
      </c>
    </row>
    <row r="239" spans="1:5" x14ac:dyDescent="0.25">
      <c r="A239" t="s">
        <v>24</v>
      </c>
      <c r="B239" t="s">
        <v>184</v>
      </c>
      <c r="C239">
        <v>1.5819397993311</v>
      </c>
      <c r="D239">
        <v>0.93</v>
      </c>
      <c r="E239">
        <v>1.08</v>
      </c>
    </row>
    <row r="240" spans="1:5" x14ac:dyDescent="0.25">
      <c r="A240" t="s">
        <v>24</v>
      </c>
      <c r="B240" t="s">
        <v>290</v>
      </c>
      <c r="C240">
        <v>1.5819397993311</v>
      </c>
      <c r="D240">
        <v>1.04</v>
      </c>
      <c r="E240">
        <v>1.1100000000000001</v>
      </c>
    </row>
    <row r="241" spans="1:5" x14ac:dyDescent="0.25">
      <c r="A241" t="s">
        <v>24</v>
      </c>
      <c r="B241" t="s">
        <v>183</v>
      </c>
      <c r="C241">
        <v>1.5819397993311</v>
      </c>
      <c r="D241">
        <v>0.84</v>
      </c>
      <c r="E241">
        <v>1.18</v>
      </c>
    </row>
    <row r="242" spans="1:5" x14ac:dyDescent="0.25">
      <c r="A242" t="s">
        <v>24</v>
      </c>
      <c r="B242" t="s">
        <v>182</v>
      </c>
      <c r="C242">
        <v>1.5819397993311</v>
      </c>
      <c r="D242">
        <v>0.9</v>
      </c>
      <c r="E242">
        <v>1.26</v>
      </c>
    </row>
    <row r="243" spans="1:5" x14ac:dyDescent="0.25">
      <c r="A243" t="s">
        <v>24</v>
      </c>
      <c r="B243" t="s">
        <v>185</v>
      </c>
      <c r="C243">
        <v>1.5819397993311</v>
      </c>
      <c r="D243">
        <v>0.51</v>
      </c>
      <c r="E243">
        <v>0.66</v>
      </c>
    </row>
    <row r="244" spans="1:5" x14ac:dyDescent="0.25">
      <c r="A244" t="s">
        <v>24</v>
      </c>
      <c r="B244" t="s">
        <v>181</v>
      </c>
      <c r="C244">
        <v>1.5819397993311</v>
      </c>
      <c r="D244">
        <v>0.63</v>
      </c>
      <c r="E244">
        <v>0.8</v>
      </c>
    </row>
    <row r="245" spans="1:5" x14ac:dyDescent="0.25">
      <c r="A245" t="s">
        <v>27</v>
      </c>
      <c r="B245" t="s">
        <v>187</v>
      </c>
      <c r="C245">
        <v>1.25</v>
      </c>
      <c r="D245">
        <v>0.66</v>
      </c>
      <c r="E245">
        <v>1.04</v>
      </c>
    </row>
    <row r="246" spans="1:5" x14ac:dyDescent="0.25">
      <c r="A246" t="s">
        <v>27</v>
      </c>
      <c r="B246" t="s">
        <v>191</v>
      </c>
      <c r="C246">
        <v>1.25</v>
      </c>
      <c r="D246">
        <v>1.36</v>
      </c>
      <c r="E246">
        <v>1.26</v>
      </c>
    </row>
    <row r="247" spans="1:5" x14ac:dyDescent="0.25">
      <c r="A247" t="s">
        <v>27</v>
      </c>
      <c r="B247" t="s">
        <v>28</v>
      </c>
      <c r="C247">
        <v>1.25</v>
      </c>
      <c r="D247">
        <v>1.18</v>
      </c>
      <c r="E247">
        <v>0.71</v>
      </c>
    </row>
    <row r="248" spans="1:5" x14ac:dyDescent="0.25">
      <c r="A248" t="s">
        <v>27</v>
      </c>
      <c r="B248" t="s">
        <v>186</v>
      </c>
      <c r="C248">
        <v>1.25</v>
      </c>
      <c r="D248">
        <v>1.1000000000000001</v>
      </c>
      <c r="E248">
        <v>0.75</v>
      </c>
    </row>
    <row r="249" spans="1:5" x14ac:dyDescent="0.25">
      <c r="A249" t="s">
        <v>27</v>
      </c>
      <c r="B249" t="s">
        <v>189</v>
      </c>
      <c r="C249">
        <v>1.25</v>
      </c>
      <c r="D249">
        <v>0.56000000000000005</v>
      </c>
      <c r="E249">
        <v>0.93</v>
      </c>
    </row>
    <row r="250" spans="1:5" x14ac:dyDescent="0.25">
      <c r="A250" t="s">
        <v>27</v>
      </c>
      <c r="B250" t="s">
        <v>297</v>
      </c>
      <c r="C250">
        <v>1.25</v>
      </c>
      <c r="D250">
        <v>1.08</v>
      </c>
      <c r="E250">
        <v>1.1499999999999999</v>
      </c>
    </row>
    <row r="251" spans="1:5" x14ac:dyDescent="0.25">
      <c r="A251" t="s">
        <v>27</v>
      </c>
      <c r="B251" t="s">
        <v>298</v>
      </c>
      <c r="C251">
        <v>1.25</v>
      </c>
      <c r="D251">
        <v>1.39</v>
      </c>
      <c r="E251">
        <v>0.62</v>
      </c>
    </row>
    <row r="252" spans="1:5" x14ac:dyDescent="0.25">
      <c r="A252" t="s">
        <v>27</v>
      </c>
      <c r="B252" t="s">
        <v>31</v>
      </c>
      <c r="C252">
        <v>1.25</v>
      </c>
      <c r="D252">
        <v>0.56000000000000005</v>
      </c>
      <c r="E252">
        <v>1.04</v>
      </c>
    </row>
    <row r="253" spans="1:5" x14ac:dyDescent="0.25">
      <c r="A253" t="s">
        <v>27</v>
      </c>
      <c r="B253" t="s">
        <v>195</v>
      </c>
      <c r="C253">
        <v>1.25</v>
      </c>
      <c r="D253">
        <v>1.55</v>
      </c>
      <c r="E253">
        <v>1.26</v>
      </c>
    </row>
    <row r="254" spans="1:5" x14ac:dyDescent="0.25">
      <c r="A254" t="s">
        <v>27</v>
      </c>
      <c r="B254" t="s">
        <v>188</v>
      </c>
      <c r="C254">
        <v>1.25</v>
      </c>
      <c r="D254">
        <v>1.2</v>
      </c>
      <c r="E254">
        <v>0.75</v>
      </c>
    </row>
    <row r="255" spans="1:5" x14ac:dyDescent="0.25">
      <c r="A255" t="s">
        <v>27</v>
      </c>
      <c r="B255" t="s">
        <v>296</v>
      </c>
      <c r="C255">
        <v>1.25</v>
      </c>
      <c r="D255">
        <v>0.8</v>
      </c>
      <c r="E255">
        <v>1.45</v>
      </c>
    </row>
    <row r="256" spans="1:5" x14ac:dyDescent="0.25">
      <c r="A256" t="s">
        <v>27</v>
      </c>
      <c r="B256" t="s">
        <v>190</v>
      </c>
      <c r="C256">
        <v>1.25</v>
      </c>
      <c r="D256">
        <v>0.9</v>
      </c>
      <c r="E256">
        <v>0.87</v>
      </c>
    </row>
    <row r="257" spans="1:5" x14ac:dyDescent="0.25">
      <c r="A257" t="s">
        <v>27</v>
      </c>
      <c r="B257" t="s">
        <v>192</v>
      </c>
      <c r="C257">
        <v>1.25</v>
      </c>
      <c r="D257">
        <v>1.07</v>
      </c>
      <c r="E257">
        <v>0.93</v>
      </c>
    </row>
    <row r="258" spans="1:5" x14ac:dyDescent="0.25">
      <c r="A258" t="s">
        <v>27</v>
      </c>
      <c r="B258" t="s">
        <v>329</v>
      </c>
      <c r="C258">
        <v>1.25</v>
      </c>
      <c r="D258">
        <v>0.8</v>
      </c>
      <c r="E258">
        <v>1.1499999999999999</v>
      </c>
    </row>
    <row r="259" spans="1:5" x14ac:dyDescent="0.25">
      <c r="A259" t="s">
        <v>27</v>
      </c>
      <c r="B259" t="s">
        <v>194</v>
      </c>
      <c r="C259">
        <v>1.25</v>
      </c>
      <c r="D259">
        <v>0.8</v>
      </c>
      <c r="E259">
        <v>0.87</v>
      </c>
    </row>
    <row r="260" spans="1:5" x14ac:dyDescent="0.25">
      <c r="A260" t="s">
        <v>27</v>
      </c>
      <c r="B260" t="s">
        <v>299</v>
      </c>
      <c r="C260">
        <v>1.25</v>
      </c>
      <c r="D260">
        <v>1.05</v>
      </c>
      <c r="E260">
        <v>0.52</v>
      </c>
    </row>
    <row r="261" spans="1:5" x14ac:dyDescent="0.25">
      <c r="A261" t="s">
        <v>27</v>
      </c>
      <c r="B261" t="s">
        <v>328</v>
      </c>
      <c r="C261">
        <v>1.25</v>
      </c>
      <c r="D261">
        <v>1.1499999999999999</v>
      </c>
      <c r="E261">
        <v>0.93</v>
      </c>
    </row>
    <row r="262" spans="1:5" x14ac:dyDescent="0.25">
      <c r="A262" t="s">
        <v>27</v>
      </c>
      <c r="B262" t="s">
        <v>193</v>
      </c>
      <c r="C262">
        <v>1.25</v>
      </c>
      <c r="D262">
        <v>1.18</v>
      </c>
      <c r="E262">
        <v>0.98</v>
      </c>
    </row>
    <row r="263" spans="1:5" x14ac:dyDescent="0.25">
      <c r="A263" t="s">
        <v>27</v>
      </c>
      <c r="B263" t="s">
        <v>30</v>
      </c>
      <c r="C263">
        <v>1.25</v>
      </c>
      <c r="D263">
        <v>0.95</v>
      </c>
      <c r="E263">
        <v>1.05</v>
      </c>
    </row>
    <row r="264" spans="1:5" x14ac:dyDescent="0.25">
      <c r="A264" t="s">
        <v>27</v>
      </c>
      <c r="B264" t="s">
        <v>29</v>
      </c>
      <c r="C264">
        <v>1.25</v>
      </c>
      <c r="D264">
        <v>0.71</v>
      </c>
      <c r="E264">
        <v>1.64</v>
      </c>
    </row>
    <row r="265" spans="1:5" x14ac:dyDescent="0.25">
      <c r="A265" t="s">
        <v>196</v>
      </c>
      <c r="B265" t="s">
        <v>205</v>
      </c>
      <c r="C265">
        <v>1.6</v>
      </c>
      <c r="D265">
        <v>1.37</v>
      </c>
      <c r="E265">
        <v>0.85</v>
      </c>
    </row>
    <row r="266" spans="1:5" x14ac:dyDescent="0.25">
      <c r="A266" t="s">
        <v>196</v>
      </c>
      <c r="B266" t="s">
        <v>306</v>
      </c>
      <c r="C266">
        <v>1.6</v>
      </c>
      <c r="D266">
        <v>2.0699999999999998</v>
      </c>
      <c r="E266">
        <v>0.65</v>
      </c>
    </row>
    <row r="267" spans="1:5" x14ac:dyDescent="0.25">
      <c r="A267" t="s">
        <v>196</v>
      </c>
      <c r="B267" t="s">
        <v>206</v>
      </c>
      <c r="C267">
        <v>1.6</v>
      </c>
      <c r="D267">
        <v>0.57999999999999996</v>
      </c>
      <c r="E267">
        <v>1.47</v>
      </c>
    </row>
    <row r="268" spans="1:5" x14ac:dyDescent="0.25">
      <c r="A268" t="s">
        <v>196</v>
      </c>
      <c r="B268" t="s">
        <v>197</v>
      </c>
      <c r="C268">
        <v>1.6</v>
      </c>
      <c r="D268">
        <v>0.89</v>
      </c>
      <c r="E268">
        <v>1.77</v>
      </c>
    </row>
    <row r="269" spans="1:5" x14ac:dyDescent="0.25">
      <c r="A269" t="s">
        <v>196</v>
      </c>
      <c r="B269" t="s">
        <v>307</v>
      </c>
      <c r="C269">
        <v>1.6</v>
      </c>
      <c r="D269">
        <v>1.43</v>
      </c>
      <c r="E269">
        <v>0.51</v>
      </c>
    </row>
    <row r="270" spans="1:5" x14ac:dyDescent="0.25">
      <c r="A270" t="s">
        <v>196</v>
      </c>
      <c r="B270" t="s">
        <v>204</v>
      </c>
      <c r="C270">
        <v>1.6</v>
      </c>
      <c r="D270">
        <v>0.87</v>
      </c>
      <c r="E270">
        <v>1.42</v>
      </c>
    </row>
    <row r="271" spans="1:5" x14ac:dyDescent="0.25">
      <c r="A271" t="s">
        <v>196</v>
      </c>
      <c r="B271" t="s">
        <v>302</v>
      </c>
      <c r="C271">
        <v>1.6</v>
      </c>
      <c r="D271">
        <v>0.67</v>
      </c>
      <c r="E271">
        <v>0.52</v>
      </c>
    </row>
    <row r="272" spans="1:5" x14ac:dyDescent="0.25">
      <c r="A272" t="s">
        <v>196</v>
      </c>
      <c r="B272" t="s">
        <v>305</v>
      </c>
      <c r="C272">
        <v>1.6</v>
      </c>
      <c r="D272">
        <v>0.94</v>
      </c>
      <c r="E272">
        <v>0.71</v>
      </c>
    </row>
    <row r="273" spans="1:5" x14ac:dyDescent="0.25">
      <c r="A273" t="s">
        <v>196</v>
      </c>
      <c r="B273" t="s">
        <v>202</v>
      </c>
      <c r="C273">
        <v>1.6</v>
      </c>
      <c r="D273">
        <v>1</v>
      </c>
      <c r="E273">
        <v>0.71</v>
      </c>
    </row>
    <row r="274" spans="1:5" x14ac:dyDescent="0.25">
      <c r="A274" t="s">
        <v>196</v>
      </c>
      <c r="B274" t="s">
        <v>200</v>
      </c>
      <c r="C274">
        <v>1.6</v>
      </c>
      <c r="D274">
        <v>1.43</v>
      </c>
      <c r="E274">
        <v>0.46</v>
      </c>
    </row>
    <row r="275" spans="1:5" x14ac:dyDescent="0.25">
      <c r="A275" t="s">
        <v>196</v>
      </c>
      <c r="B275" t="s">
        <v>199</v>
      </c>
      <c r="C275">
        <v>1.6</v>
      </c>
      <c r="D275">
        <v>1.1200000000000001</v>
      </c>
      <c r="E275">
        <v>1.37</v>
      </c>
    </row>
    <row r="276" spans="1:5" x14ac:dyDescent="0.25">
      <c r="A276" t="s">
        <v>196</v>
      </c>
      <c r="B276" t="s">
        <v>303</v>
      </c>
      <c r="C276">
        <v>1.6</v>
      </c>
      <c r="D276">
        <v>0.8</v>
      </c>
      <c r="E276">
        <v>1.01</v>
      </c>
    </row>
    <row r="277" spans="1:5" x14ac:dyDescent="0.25">
      <c r="A277" t="s">
        <v>196</v>
      </c>
      <c r="B277" t="s">
        <v>201</v>
      </c>
      <c r="C277">
        <v>1.6</v>
      </c>
      <c r="D277">
        <v>0.96</v>
      </c>
      <c r="E277">
        <v>1.04</v>
      </c>
    </row>
    <row r="278" spans="1:5" x14ac:dyDescent="0.25">
      <c r="A278" t="s">
        <v>196</v>
      </c>
      <c r="B278" t="s">
        <v>304</v>
      </c>
      <c r="C278">
        <v>1.6</v>
      </c>
      <c r="D278">
        <v>0.71</v>
      </c>
      <c r="E278">
        <v>1.84</v>
      </c>
    </row>
    <row r="279" spans="1:5" x14ac:dyDescent="0.25">
      <c r="A279" t="s">
        <v>196</v>
      </c>
      <c r="B279" t="s">
        <v>198</v>
      </c>
      <c r="C279">
        <v>1.6</v>
      </c>
      <c r="D279">
        <v>0.96</v>
      </c>
      <c r="E279">
        <v>0.38</v>
      </c>
    </row>
    <row r="280" spans="1:5" x14ac:dyDescent="0.25">
      <c r="A280" t="s">
        <v>196</v>
      </c>
      <c r="B280" t="s">
        <v>300</v>
      </c>
      <c r="C280">
        <v>1.6</v>
      </c>
      <c r="D280">
        <v>0.75</v>
      </c>
      <c r="E280">
        <v>0.99</v>
      </c>
    </row>
    <row r="281" spans="1:5" x14ac:dyDescent="0.25">
      <c r="A281" t="s">
        <v>196</v>
      </c>
      <c r="B281" t="s">
        <v>301</v>
      </c>
      <c r="C281">
        <v>1.6</v>
      </c>
      <c r="D281">
        <v>0.85</v>
      </c>
      <c r="E281">
        <v>1.52</v>
      </c>
    </row>
    <row r="282" spans="1:5" x14ac:dyDescent="0.25">
      <c r="A282" t="s">
        <v>196</v>
      </c>
      <c r="B282" t="s">
        <v>203</v>
      </c>
      <c r="C282">
        <v>1.6</v>
      </c>
      <c r="D282">
        <v>0.75</v>
      </c>
      <c r="E282">
        <v>0.8</v>
      </c>
    </row>
    <row r="283" spans="1:5" x14ac:dyDescent="0.25">
      <c r="A283" t="s">
        <v>32</v>
      </c>
      <c r="B283" t="s">
        <v>331</v>
      </c>
      <c r="C283">
        <v>1.26068376068376</v>
      </c>
      <c r="D283">
        <v>0.61</v>
      </c>
      <c r="E283">
        <v>1.01</v>
      </c>
    </row>
    <row r="284" spans="1:5" x14ac:dyDescent="0.25">
      <c r="A284" t="s">
        <v>32</v>
      </c>
      <c r="B284" t="s">
        <v>36</v>
      </c>
      <c r="C284">
        <v>1.26068376068376</v>
      </c>
      <c r="D284">
        <v>1.4</v>
      </c>
      <c r="E284">
        <v>0.54</v>
      </c>
    </row>
    <row r="285" spans="1:5" x14ac:dyDescent="0.25">
      <c r="A285" t="s">
        <v>32</v>
      </c>
      <c r="B285" t="s">
        <v>212</v>
      </c>
      <c r="C285">
        <v>1.26068376068376</v>
      </c>
      <c r="D285">
        <v>0.79</v>
      </c>
      <c r="E285">
        <v>1.34</v>
      </c>
    </row>
    <row r="286" spans="1:5" x14ac:dyDescent="0.25">
      <c r="A286" t="s">
        <v>32</v>
      </c>
      <c r="B286" t="s">
        <v>311</v>
      </c>
      <c r="C286">
        <v>1.26068376068376</v>
      </c>
      <c r="D286">
        <v>0.79</v>
      </c>
      <c r="E286">
        <v>1.41</v>
      </c>
    </row>
    <row r="287" spans="1:5" x14ac:dyDescent="0.25">
      <c r="A287" t="s">
        <v>32</v>
      </c>
      <c r="B287" t="s">
        <v>210</v>
      </c>
      <c r="C287">
        <v>1.26068376068376</v>
      </c>
      <c r="D287">
        <v>0.92</v>
      </c>
      <c r="E287">
        <v>1.07</v>
      </c>
    </row>
    <row r="288" spans="1:5" x14ac:dyDescent="0.25">
      <c r="A288" t="s">
        <v>32</v>
      </c>
      <c r="B288" t="s">
        <v>312</v>
      </c>
      <c r="C288">
        <v>1.26068376068376</v>
      </c>
      <c r="D288">
        <v>0.67</v>
      </c>
      <c r="E288">
        <v>0.94</v>
      </c>
    </row>
    <row r="289" spans="1:5" x14ac:dyDescent="0.25">
      <c r="A289" t="s">
        <v>32</v>
      </c>
      <c r="B289" t="s">
        <v>209</v>
      </c>
      <c r="C289">
        <v>1.26068376068376</v>
      </c>
      <c r="D289">
        <v>0.98</v>
      </c>
      <c r="E289">
        <v>1.48</v>
      </c>
    </row>
    <row r="290" spans="1:5" x14ac:dyDescent="0.25">
      <c r="A290" t="s">
        <v>32</v>
      </c>
      <c r="B290" t="s">
        <v>313</v>
      </c>
      <c r="C290">
        <v>1.26068376068376</v>
      </c>
      <c r="D290">
        <v>0.49</v>
      </c>
      <c r="E290">
        <v>1.34</v>
      </c>
    </row>
    <row r="291" spans="1:5" x14ac:dyDescent="0.25">
      <c r="A291" t="s">
        <v>32</v>
      </c>
      <c r="B291" t="s">
        <v>309</v>
      </c>
      <c r="C291">
        <v>1.26068376068376</v>
      </c>
      <c r="D291">
        <v>0.98</v>
      </c>
      <c r="E291">
        <v>1.1399999999999999</v>
      </c>
    </row>
    <row r="292" spans="1:5" x14ac:dyDescent="0.25">
      <c r="A292" t="s">
        <v>32</v>
      </c>
      <c r="B292" t="s">
        <v>308</v>
      </c>
      <c r="C292">
        <v>1.26068376068376</v>
      </c>
      <c r="D292">
        <v>0.98</v>
      </c>
      <c r="E292">
        <v>1.61</v>
      </c>
    </row>
    <row r="293" spans="1:5" x14ac:dyDescent="0.25">
      <c r="A293" t="s">
        <v>32</v>
      </c>
      <c r="B293" t="s">
        <v>207</v>
      </c>
      <c r="C293">
        <v>1.26068376068376</v>
      </c>
      <c r="D293">
        <v>1.28</v>
      </c>
      <c r="E293">
        <v>0.94</v>
      </c>
    </row>
    <row r="294" spans="1:5" x14ac:dyDescent="0.25">
      <c r="A294" t="s">
        <v>32</v>
      </c>
      <c r="B294" t="s">
        <v>330</v>
      </c>
      <c r="C294">
        <v>1.26068376068376</v>
      </c>
      <c r="D294">
        <v>1.1000000000000001</v>
      </c>
      <c r="E294">
        <v>0.67</v>
      </c>
    </row>
    <row r="295" spans="1:5" x14ac:dyDescent="0.25">
      <c r="A295" t="s">
        <v>32</v>
      </c>
      <c r="B295" t="s">
        <v>35</v>
      </c>
      <c r="C295">
        <v>1.26068376068376</v>
      </c>
      <c r="D295">
        <v>1.65</v>
      </c>
      <c r="E295">
        <v>0.81</v>
      </c>
    </row>
    <row r="296" spans="1:5" x14ac:dyDescent="0.25">
      <c r="A296" t="s">
        <v>32</v>
      </c>
      <c r="B296" t="s">
        <v>34</v>
      </c>
      <c r="C296">
        <v>1.26068376068376</v>
      </c>
      <c r="D296">
        <v>0.67</v>
      </c>
      <c r="E296">
        <v>0.81</v>
      </c>
    </row>
    <row r="297" spans="1:5" x14ac:dyDescent="0.25">
      <c r="A297" t="s">
        <v>32</v>
      </c>
      <c r="B297" t="s">
        <v>310</v>
      </c>
      <c r="C297">
        <v>1.26068376068376</v>
      </c>
      <c r="D297">
        <v>1.1000000000000001</v>
      </c>
      <c r="E297">
        <v>0.87</v>
      </c>
    </row>
    <row r="298" spans="1:5" x14ac:dyDescent="0.25">
      <c r="A298" t="s">
        <v>32</v>
      </c>
      <c r="B298" t="s">
        <v>208</v>
      </c>
      <c r="C298">
        <v>1.26068376068376</v>
      </c>
      <c r="D298">
        <v>1.34</v>
      </c>
      <c r="E298">
        <v>0.74</v>
      </c>
    </row>
    <row r="299" spans="1:5" x14ac:dyDescent="0.25">
      <c r="A299" t="s">
        <v>32</v>
      </c>
      <c r="B299" t="s">
        <v>33</v>
      </c>
      <c r="C299">
        <v>1.26068376068376</v>
      </c>
      <c r="D299">
        <v>1.46</v>
      </c>
      <c r="E299">
        <v>0.47</v>
      </c>
    </row>
    <row r="300" spans="1:5" x14ac:dyDescent="0.25">
      <c r="A300" t="s">
        <v>32</v>
      </c>
      <c r="B300" t="s">
        <v>211</v>
      </c>
      <c r="C300">
        <v>1.26068376068376</v>
      </c>
      <c r="D300">
        <v>0.79</v>
      </c>
      <c r="E300">
        <v>0.81</v>
      </c>
    </row>
    <row r="301" spans="1:5" x14ac:dyDescent="0.25">
      <c r="A301" t="s">
        <v>213</v>
      </c>
      <c r="B301" t="s">
        <v>221</v>
      </c>
      <c r="C301">
        <v>1.2598039215686301</v>
      </c>
      <c r="D301">
        <v>1.03</v>
      </c>
      <c r="E301">
        <v>0.82</v>
      </c>
    </row>
    <row r="302" spans="1:5" x14ac:dyDescent="0.25">
      <c r="A302" t="s">
        <v>213</v>
      </c>
      <c r="B302" t="s">
        <v>214</v>
      </c>
      <c r="C302">
        <v>1.2598039215686301</v>
      </c>
      <c r="D302">
        <v>1.63</v>
      </c>
      <c r="E302">
        <v>0.53</v>
      </c>
    </row>
    <row r="303" spans="1:5" x14ac:dyDescent="0.25">
      <c r="A303" t="s">
        <v>213</v>
      </c>
      <c r="B303" t="s">
        <v>217</v>
      </c>
      <c r="C303">
        <v>1.2598039215686301</v>
      </c>
      <c r="D303">
        <v>0.89</v>
      </c>
      <c r="E303">
        <v>1.03</v>
      </c>
    </row>
    <row r="304" spans="1:5" x14ac:dyDescent="0.25">
      <c r="A304" t="s">
        <v>213</v>
      </c>
      <c r="B304" t="s">
        <v>216</v>
      </c>
      <c r="C304">
        <v>1.2598039215686301</v>
      </c>
      <c r="D304">
        <v>0.61</v>
      </c>
      <c r="E304">
        <v>1.33</v>
      </c>
    </row>
    <row r="305" spans="1:5" x14ac:dyDescent="0.25">
      <c r="A305" t="s">
        <v>213</v>
      </c>
      <c r="B305" t="s">
        <v>218</v>
      </c>
      <c r="C305">
        <v>1.2598039215686301</v>
      </c>
      <c r="D305">
        <v>0.94</v>
      </c>
      <c r="E305">
        <v>1.04</v>
      </c>
    </row>
    <row r="306" spans="1:5" x14ac:dyDescent="0.25">
      <c r="A306" t="s">
        <v>213</v>
      </c>
      <c r="B306" t="s">
        <v>219</v>
      </c>
      <c r="C306">
        <v>1.2598039215686301</v>
      </c>
      <c r="D306">
        <v>1.1200000000000001</v>
      </c>
      <c r="E306">
        <v>1.23</v>
      </c>
    </row>
    <row r="307" spans="1:5" x14ac:dyDescent="0.25">
      <c r="A307" t="s">
        <v>213</v>
      </c>
      <c r="B307" t="s">
        <v>215</v>
      </c>
      <c r="C307">
        <v>1.2598039215686301</v>
      </c>
      <c r="D307">
        <v>0.89</v>
      </c>
      <c r="E307">
        <v>1.03</v>
      </c>
    </row>
    <row r="308" spans="1:5" x14ac:dyDescent="0.25">
      <c r="A308" t="s">
        <v>213</v>
      </c>
      <c r="B308" t="s">
        <v>314</v>
      </c>
      <c r="C308">
        <v>1.2598039215686301</v>
      </c>
      <c r="D308">
        <v>0.79</v>
      </c>
      <c r="E308">
        <v>1.49</v>
      </c>
    </row>
    <row r="309" spans="1:5" x14ac:dyDescent="0.25">
      <c r="A309" t="s">
        <v>213</v>
      </c>
      <c r="B309" t="s">
        <v>315</v>
      </c>
      <c r="C309">
        <v>1.2598039215686301</v>
      </c>
      <c r="D309">
        <v>2.29</v>
      </c>
      <c r="E309">
        <v>0.15</v>
      </c>
    </row>
    <row r="310" spans="1:5" x14ac:dyDescent="0.25">
      <c r="A310" t="s">
        <v>213</v>
      </c>
      <c r="B310" t="s">
        <v>220</v>
      </c>
      <c r="C310">
        <v>1.2598039215686301</v>
      </c>
      <c r="D310">
        <v>0.75</v>
      </c>
      <c r="E310">
        <v>1.59</v>
      </c>
    </row>
    <row r="311" spans="1:5" x14ac:dyDescent="0.25">
      <c r="A311" t="s">
        <v>213</v>
      </c>
      <c r="B311" t="s">
        <v>222</v>
      </c>
      <c r="C311">
        <v>1.2598039215686301</v>
      </c>
      <c r="D311">
        <v>0.37</v>
      </c>
      <c r="E311">
        <v>0.72</v>
      </c>
    </row>
    <row r="312" spans="1:5" x14ac:dyDescent="0.25">
      <c r="A312" t="s">
        <v>213</v>
      </c>
      <c r="B312" t="s">
        <v>223</v>
      </c>
      <c r="C312">
        <v>1.2598039215686301</v>
      </c>
      <c r="D312">
        <v>0.65</v>
      </c>
      <c r="E312">
        <v>1.08</v>
      </c>
    </row>
    <row r="313" spans="1:5" x14ac:dyDescent="0.25">
      <c r="A313" t="s">
        <v>37</v>
      </c>
      <c r="B313" t="s">
        <v>224</v>
      </c>
      <c r="C313">
        <v>1.55833333333333</v>
      </c>
      <c r="D313">
        <v>0.86</v>
      </c>
      <c r="E313">
        <v>1.75</v>
      </c>
    </row>
    <row r="314" spans="1:5" x14ac:dyDescent="0.25">
      <c r="A314" t="s">
        <v>37</v>
      </c>
      <c r="B314" t="s">
        <v>229</v>
      </c>
      <c r="C314">
        <v>1.55833333333333</v>
      </c>
      <c r="D314">
        <v>0.64</v>
      </c>
      <c r="E314">
        <v>0.71</v>
      </c>
    </row>
    <row r="315" spans="1:5" x14ac:dyDescent="0.25">
      <c r="A315" t="s">
        <v>37</v>
      </c>
      <c r="B315" t="s">
        <v>227</v>
      </c>
      <c r="C315">
        <v>1.55833333333333</v>
      </c>
      <c r="D315">
        <v>0.59</v>
      </c>
      <c r="E315">
        <v>0.78</v>
      </c>
    </row>
    <row r="316" spans="1:5" x14ac:dyDescent="0.25">
      <c r="A316" t="s">
        <v>37</v>
      </c>
      <c r="B316" t="s">
        <v>226</v>
      </c>
      <c r="C316">
        <v>1.55833333333333</v>
      </c>
      <c r="D316">
        <v>1.23</v>
      </c>
      <c r="E316">
        <v>1.04</v>
      </c>
    </row>
    <row r="317" spans="1:5" x14ac:dyDescent="0.25">
      <c r="A317" t="s">
        <v>37</v>
      </c>
      <c r="B317" t="s">
        <v>39</v>
      </c>
      <c r="C317">
        <v>1.55833333333333</v>
      </c>
      <c r="D317">
        <v>0.91</v>
      </c>
      <c r="E317">
        <v>0.57999999999999996</v>
      </c>
    </row>
    <row r="318" spans="1:5" x14ac:dyDescent="0.25">
      <c r="A318" t="s">
        <v>37</v>
      </c>
      <c r="B318" t="s">
        <v>225</v>
      </c>
      <c r="C318">
        <v>1.55833333333333</v>
      </c>
      <c r="D318">
        <v>2.02</v>
      </c>
      <c r="E318">
        <v>0.96</v>
      </c>
    </row>
    <row r="319" spans="1:5" x14ac:dyDescent="0.25">
      <c r="A319" t="s">
        <v>37</v>
      </c>
      <c r="B319" t="s">
        <v>231</v>
      </c>
      <c r="C319">
        <v>1.55833333333333</v>
      </c>
      <c r="D319">
        <v>0.76</v>
      </c>
      <c r="E319">
        <v>0.71</v>
      </c>
    </row>
    <row r="320" spans="1:5" x14ac:dyDescent="0.25">
      <c r="A320" t="s">
        <v>37</v>
      </c>
      <c r="B320" t="s">
        <v>38</v>
      </c>
      <c r="C320">
        <v>1.55833333333333</v>
      </c>
      <c r="D320">
        <v>0.7</v>
      </c>
      <c r="E320">
        <v>1.1000000000000001</v>
      </c>
    </row>
    <row r="321" spans="1:5" x14ac:dyDescent="0.25">
      <c r="A321" t="s">
        <v>37</v>
      </c>
      <c r="B321" t="s">
        <v>228</v>
      </c>
      <c r="C321">
        <v>1.55833333333333</v>
      </c>
      <c r="D321">
        <v>0.91</v>
      </c>
      <c r="E321">
        <v>1.43</v>
      </c>
    </row>
    <row r="322" spans="1:5" x14ac:dyDescent="0.25">
      <c r="A322" t="s">
        <v>37</v>
      </c>
      <c r="B322" t="s">
        <v>230</v>
      </c>
      <c r="C322">
        <v>1.55833333333333</v>
      </c>
      <c r="D322">
        <v>1.28</v>
      </c>
      <c r="E322">
        <v>0.91</v>
      </c>
    </row>
    <row r="323" spans="1:5" x14ac:dyDescent="0.25">
      <c r="A323" t="s">
        <v>337</v>
      </c>
      <c r="B323" t="s">
        <v>338</v>
      </c>
      <c r="C323">
        <v>1.31325301204819</v>
      </c>
      <c r="D323">
        <v>1.43</v>
      </c>
      <c r="E323">
        <v>1.1399999999999999</v>
      </c>
    </row>
    <row r="324" spans="1:5" x14ac:dyDescent="0.25">
      <c r="A324" t="s">
        <v>337</v>
      </c>
      <c r="B324" t="s">
        <v>367</v>
      </c>
      <c r="C324">
        <v>1.31325301204819</v>
      </c>
      <c r="D324">
        <v>0.93</v>
      </c>
      <c r="E324">
        <v>1.62</v>
      </c>
    </row>
    <row r="325" spans="1:5" x14ac:dyDescent="0.25">
      <c r="A325" t="s">
        <v>337</v>
      </c>
      <c r="B325" t="s">
        <v>368</v>
      </c>
      <c r="C325">
        <v>1.31325301204819</v>
      </c>
      <c r="D325">
        <v>1.33</v>
      </c>
      <c r="E325">
        <v>0.68</v>
      </c>
    </row>
    <row r="326" spans="1:5" x14ac:dyDescent="0.25">
      <c r="A326" t="s">
        <v>337</v>
      </c>
      <c r="B326" t="s">
        <v>373</v>
      </c>
      <c r="C326">
        <v>1.31325301204819</v>
      </c>
      <c r="D326">
        <v>0.38</v>
      </c>
      <c r="E326">
        <v>0.8</v>
      </c>
    </row>
    <row r="327" spans="1:5" x14ac:dyDescent="0.25">
      <c r="A327" t="s">
        <v>337</v>
      </c>
      <c r="B327" t="s">
        <v>374</v>
      </c>
      <c r="C327">
        <v>1.31325301204819</v>
      </c>
      <c r="D327">
        <v>1.24</v>
      </c>
      <c r="E327">
        <v>0.68</v>
      </c>
    </row>
    <row r="328" spans="1:5" x14ac:dyDescent="0.25">
      <c r="A328" t="s">
        <v>337</v>
      </c>
      <c r="B328" t="s">
        <v>382</v>
      </c>
      <c r="C328">
        <v>1.31325301204819</v>
      </c>
      <c r="D328">
        <v>0.93</v>
      </c>
      <c r="E328">
        <v>0.51</v>
      </c>
    </row>
    <row r="329" spans="1:5" x14ac:dyDescent="0.25">
      <c r="A329" t="s">
        <v>337</v>
      </c>
      <c r="B329" t="s">
        <v>383</v>
      </c>
      <c r="C329">
        <v>1.31325301204819</v>
      </c>
      <c r="D329">
        <v>0.48</v>
      </c>
      <c r="E329">
        <v>1.6</v>
      </c>
    </row>
    <row r="330" spans="1:5" x14ac:dyDescent="0.25">
      <c r="A330" t="s">
        <v>337</v>
      </c>
      <c r="B330" t="s">
        <v>403</v>
      </c>
      <c r="C330">
        <v>1.31325301204819</v>
      </c>
      <c r="D330">
        <v>1.43</v>
      </c>
      <c r="E330">
        <v>1.1399999999999999</v>
      </c>
    </row>
    <row r="331" spans="1:5" x14ac:dyDescent="0.25">
      <c r="A331" t="s">
        <v>337</v>
      </c>
      <c r="B331" t="s">
        <v>407</v>
      </c>
      <c r="C331">
        <v>1.31325301204819</v>
      </c>
      <c r="D331">
        <v>1.35</v>
      </c>
      <c r="E331">
        <v>0.71</v>
      </c>
    </row>
    <row r="332" spans="1:5" x14ac:dyDescent="0.25">
      <c r="A332" t="s">
        <v>337</v>
      </c>
      <c r="B332" t="s">
        <v>408</v>
      </c>
      <c r="C332">
        <v>1.31325301204819</v>
      </c>
      <c r="D332">
        <v>0.48</v>
      </c>
      <c r="E332">
        <v>1.1399999999999999</v>
      </c>
    </row>
    <row r="333" spans="1:5" x14ac:dyDescent="0.25">
      <c r="A333" t="s">
        <v>344</v>
      </c>
      <c r="B333" t="s">
        <v>345</v>
      </c>
      <c r="C333">
        <v>1.3456790123456801</v>
      </c>
      <c r="D333">
        <v>0.56000000000000005</v>
      </c>
      <c r="E333">
        <v>1.24</v>
      </c>
    </row>
    <row r="334" spans="1:5" x14ac:dyDescent="0.25">
      <c r="A334" t="s">
        <v>344</v>
      </c>
      <c r="B334" t="s">
        <v>350</v>
      </c>
      <c r="C334">
        <v>1.3456790123456801</v>
      </c>
      <c r="D334">
        <v>0.53</v>
      </c>
      <c r="E334">
        <v>1.64</v>
      </c>
    </row>
    <row r="335" spans="1:5" x14ac:dyDescent="0.25">
      <c r="A335" t="s">
        <v>344</v>
      </c>
      <c r="B335" t="s">
        <v>358</v>
      </c>
      <c r="C335">
        <v>1.3456790123456801</v>
      </c>
      <c r="D335">
        <v>0.56000000000000005</v>
      </c>
      <c r="E335">
        <v>2.2000000000000002</v>
      </c>
    </row>
    <row r="336" spans="1:5" x14ac:dyDescent="0.25">
      <c r="A336" t="s">
        <v>344</v>
      </c>
      <c r="B336" t="s">
        <v>370</v>
      </c>
      <c r="C336">
        <v>1.3456790123456801</v>
      </c>
      <c r="D336">
        <v>0.56000000000000005</v>
      </c>
      <c r="E336">
        <v>1.1499999999999999</v>
      </c>
    </row>
    <row r="337" spans="1:5" x14ac:dyDescent="0.25">
      <c r="A337" t="s">
        <v>344</v>
      </c>
      <c r="B337" t="s">
        <v>376</v>
      </c>
      <c r="C337">
        <v>1.3456790123456801</v>
      </c>
      <c r="D337">
        <v>1.3</v>
      </c>
      <c r="E337">
        <v>0.96</v>
      </c>
    </row>
    <row r="338" spans="1:5" x14ac:dyDescent="0.25">
      <c r="A338" t="s">
        <v>344</v>
      </c>
      <c r="B338" t="s">
        <v>379</v>
      </c>
      <c r="C338">
        <v>1.3456790123456801</v>
      </c>
      <c r="D338">
        <v>1.39</v>
      </c>
      <c r="E338">
        <v>0.67</v>
      </c>
    </row>
    <row r="339" spans="1:5" x14ac:dyDescent="0.25">
      <c r="A339" t="s">
        <v>344</v>
      </c>
      <c r="B339" t="s">
        <v>411</v>
      </c>
      <c r="C339">
        <v>1.3456790123456801</v>
      </c>
      <c r="D339">
        <v>1.76</v>
      </c>
      <c r="E339">
        <v>0.38</v>
      </c>
    </row>
    <row r="340" spans="1:5" x14ac:dyDescent="0.25">
      <c r="A340" t="s">
        <v>344</v>
      </c>
      <c r="B340" t="s">
        <v>421</v>
      </c>
      <c r="C340">
        <v>1.3456790123456801</v>
      </c>
      <c r="D340">
        <v>1.24</v>
      </c>
      <c r="E340">
        <v>0.85</v>
      </c>
    </row>
    <row r="341" spans="1:5" x14ac:dyDescent="0.25">
      <c r="A341" t="s">
        <v>344</v>
      </c>
      <c r="B341" t="s">
        <v>422</v>
      </c>
      <c r="C341">
        <v>1.3456790123456801</v>
      </c>
      <c r="D341">
        <v>0.56000000000000005</v>
      </c>
      <c r="E341">
        <v>0.38</v>
      </c>
    </row>
    <row r="342" spans="1:5" x14ac:dyDescent="0.25">
      <c r="A342" t="s">
        <v>344</v>
      </c>
      <c r="B342" t="s">
        <v>424</v>
      </c>
      <c r="C342">
        <v>1.3456790123456801</v>
      </c>
      <c r="D342">
        <v>1.4</v>
      </c>
      <c r="E342">
        <v>0.68</v>
      </c>
    </row>
    <row r="343" spans="1:5" x14ac:dyDescent="0.25">
      <c r="A343" t="s">
        <v>340</v>
      </c>
      <c r="B343" t="s">
        <v>341</v>
      </c>
      <c r="C343">
        <v>1.33666666666667</v>
      </c>
      <c r="D343">
        <v>0.6</v>
      </c>
      <c r="E343">
        <v>1.17</v>
      </c>
    </row>
    <row r="344" spans="1:5" x14ac:dyDescent="0.25">
      <c r="A344" t="s">
        <v>340</v>
      </c>
      <c r="B344" t="s">
        <v>352</v>
      </c>
      <c r="C344">
        <v>1.33666666666667</v>
      </c>
      <c r="D344">
        <v>1.1499999999999999</v>
      </c>
      <c r="E344">
        <v>0.76</v>
      </c>
    </row>
    <row r="345" spans="1:5" x14ac:dyDescent="0.25">
      <c r="A345" t="s">
        <v>340</v>
      </c>
      <c r="B345" t="s">
        <v>353</v>
      </c>
      <c r="C345">
        <v>1.33666666666667</v>
      </c>
      <c r="D345">
        <v>1.5</v>
      </c>
      <c r="E345">
        <v>0.53</v>
      </c>
    </row>
    <row r="346" spans="1:5" x14ac:dyDescent="0.25">
      <c r="A346" t="s">
        <v>340</v>
      </c>
      <c r="B346" t="s">
        <v>354</v>
      </c>
      <c r="C346">
        <v>1.33666666666667</v>
      </c>
      <c r="D346">
        <v>1.85</v>
      </c>
      <c r="E346">
        <v>0.82</v>
      </c>
    </row>
    <row r="347" spans="1:5" x14ac:dyDescent="0.25">
      <c r="A347" t="s">
        <v>340</v>
      </c>
      <c r="B347" t="s">
        <v>356</v>
      </c>
      <c r="C347">
        <v>1.33666666666667</v>
      </c>
      <c r="D347">
        <v>1.1000000000000001</v>
      </c>
      <c r="E347">
        <v>1.05</v>
      </c>
    </row>
    <row r="348" spans="1:5" x14ac:dyDescent="0.25">
      <c r="A348" t="s">
        <v>340</v>
      </c>
      <c r="B348" t="s">
        <v>361</v>
      </c>
      <c r="C348">
        <v>1.33666666666667</v>
      </c>
      <c r="D348">
        <v>0.7</v>
      </c>
      <c r="E348">
        <v>1.35</v>
      </c>
    </row>
    <row r="349" spans="1:5" x14ac:dyDescent="0.25">
      <c r="A349" t="s">
        <v>340</v>
      </c>
      <c r="B349" t="s">
        <v>365</v>
      </c>
      <c r="C349">
        <v>1.33666666666667</v>
      </c>
      <c r="D349">
        <v>1.1499999999999999</v>
      </c>
      <c r="E349">
        <v>1.52</v>
      </c>
    </row>
    <row r="350" spans="1:5" x14ac:dyDescent="0.25">
      <c r="A350" t="s">
        <v>340</v>
      </c>
      <c r="B350" t="s">
        <v>377</v>
      </c>
      <c r="C350">
        <v>1.33666666666667</v>
      </c>
      <c r="D350">
        <v>0.4</v>
      </c>
      <c r="E350">
        <v>1.05</v>
      </c>
    </row>
    <row r="351" spans="1:5" x14ac:dyDescent="0.25">
      <c r="A351" t="s">
        <v>340</v>
      </c>
      <c r="B351" t="s">
        <v>378</v>
      </c>
      <c r="C351">
        <v>1.33666666666667</v>
      </c>
      <c r="D351">
        <v>0.75</v>
      </c>
      <c r="E351">
        <v>1.19</v>
      </c>
    </row>
    <row r="352" spans="1:5" x14ac:dyDescent="0.25">
      <c r="A352" t="s">
        <v>340</v>
      </c>
      <c r="B352" t="s">
        <v>385</v>
      </c>
      <c r="C352">
        <v>1.33666666666667</v>
      </c>
      <c r="D352">
        <v>0.61</v>
      </c>
      <c r="E352">
        <v>0.6</v>
      </c>
    </row>
    <row r="353" spans="1:5" x14ac:dyDescent="0.25">
      <c r="A353" t="s">
        <v>340</v>
      </c>
      <c r="B353" t="s">
        <v>387</v>
      </c>
      <c r="C353">
        <v>1.33666666666667</v>
      </c>
      <c r="D353">
        <v>1</v>
      </c>
      <c r="E353">
        <v>1.1100000000000001</v>
      </c>
    </row>
    <row r="354" spans="1:5" x14ac:dyDescent="0.25">
      <c r="A354" t="s">
        <v>340</v>
      </c>
      <c r="B354" t="s">
        <v>390</v>
      </c>
      <c r="C354">
        <v>1.33666666666667</v>
      </c>
      <c r="D354">
        <v>0.75</v>
      </c>
      <c r="E354">
        <v>1.1100000000000001</v>
      </c>
    </row>
    <row r="355" spans="1:5" x14ac:dyDescent="0.25">
      <c r="A355" t="s">
        <v>340</v>
      </c>
      <c r="B355" t="s">
        <v>394</v>
      </c>
      <c r="C355">
        <v>1.33666666666667</v>
      </c>
      <c r="D355">
        <v>1.05</v>
      </c>
      <c r="E355">
        <v>1.1100000000000001</v>
      </c>
    </row>
    <row r="356" spans="1:5" x14ac:dyDescent="0.25">
      <c r="A356" t="s">
        <v>340</v>
      </c>
      <c r="B356" t="s">
        <v>405</v>
      </c>
      <c r="C356">
        <v>1.33666666666667</v>
      </c>
      <c r="D356">
        <v>0.65</v>
      </c>
      <c r="E356">
        <v>1.1100000000000001</v>
      </c>
    </row>
    <row r="357" spans="1:5" x14ac:dyDescent="0.25">
      <c r="A357" t="s">
        <v>340</v>
      </c>
      <c r="B357" t="s">
        <v>413</v>
      </c>
      <c r="C357">
        <v>1.33666666666667</v>
      </c>
      <c r="D357">
        <v>1.35</v>
      </c>
      <c r="E357">
        <v>0.57999999999999996</v>
      </c>
    </row>
    <row r="358" spans="1:5" x14ac:dyDescent="0.25">
      <c r="A358" t="s">
        <v>340</v>
      </c>
      <c r="B358" t="s">
        <v>415</v>
      </c>
      <c r="C358">
        <v>1.33666666666667</v>
      </c>
      <c r="D358">
        <v>1.1499999999999999</v>
      </c>
      <c r="E358">
        <v>0.53</v>
      </c>
    </row>
    <row r="359" spans="1:5" x14ac:dyDescent="0.25">
      <c r="A359" t="s">
        <v>340</v>
      </c>
      <c r="B359" t="s">
        <v>418</v>
      </c>
      <c r="C359">
        <v>1.33666666666667</v>
      </c>
      <c r="D359">
        <v>1.25</v>
      </c>
      <c r="E359">
        <v>0.99</v>
      </c>
    </row>
    <row r="360" spans="1:5" x14ac:dyDescent="0.25">
      <c r="A360" t="s">
        <v>340</v>
      </c>
      <c r="B360" t="s">
        <v>428</v>
      </c>
      <c r="C360">
        <v>1.33666666666667</v>
      </c>
      <c r="D360">
        <v>1.2</v>
      </c>
      <c r="E360">
        <v>1.05</v>
      </c>
    </row>
    <row r="361" spans="1:5" x14ac:dyDescent="0.25">
      <c r="A361" t="s">
        <v>340</v>
      </c>
      <c r="B361" t="s">
        <v>429</v>
      </c>
      <c r="C361">
        <v>1.33666666666667</v>
      </c>
      <c r="D361">
        <v>0.8</v>
      </c>
      <c r="E361">
        <v>1.4</v>
      </c>
    </row>
    <row r="362" spans="1:5" x14ac:dyDescent="0.25">
      <c r="A362" t="s">
        <v>340</v>
      </c>
      <c r="B362" t="s">
        <v>431</v>
      </c>
      <c r="C362">
        <v>1.33666666666667</v>
      </c>
      <c r="D362">
        <v>1.05</v>
      </c>
      <c r="E362">
        <v>0.99</v>
      </c>
    </row>
    <row r="363" spans="1:5" x14ac:dyDescent="0.25">
      <c r="A363" t="s">
        <v>342</v>
      </c>
      <c r="B363" t="s">
        <v>343</v>
      </c>
      <c r="C363">
        <v>1.18230563002681</v>
      </c>
      <c r="D363">
        <v>0.65</v>
      </c>
      <c r="E363">
        <v>1.3</v>
      </c>
    </row>
    <row r="364" spans="1:5" x14ac:dyDescent="0.25">
      <c r="A364" t="s">
        <v>342</v>
      </c>
      <c r="B364" t="s">
        <v>346</v>
      </c>
      <c r="C364">
        <v>1.18230563002681</v>
      </c>
      <c r="D364">
        <v>0.8</v>
      </c>
      <c r="E364">
        <v>1.23</v>
      </c>
    </row>
    <row r="365" spans="1:5" x14ac:dyDescent="0.25">
      <c r="A365" t="s">
        <v>342</v>
      </c>
      <c r="B365" t="s">
        <v>348</v>
      </c>
      <c r="C365">
        <v>1.18230563002681</v>
      </c>
      <c r="D365">
        <v>1.39</v>
      </c>
      <c r="E365">
        <v>0.89</v>
      </c>
    </row>
    <row r="366" spans="1:5" x14ac:dyDescent="0.25">
      <c r="A366" t="s">
        <v>342</v>
      </c>
      <c r="B366" t="s">
        <v>363</v>
      </c>
      <c r="C366">
        <v>1.18230563002681</v>
      </c>
      <c r="D366">
        <v>1.0900000000000001</v>
      </c>
      <c r="E366">
        <v>1.37</v>
      </c>
    </row>
    <row r="367" spans="1:5" x14ac:dyDescent="0.25">
      <c r="A367" t="s">
        <v>342</v>
      </c>
      <c r="B367" t="s">
        <v>364</v>
      </c>
      <c r="C367">
        <v>1.18230563002681</v>
      </c>
      <c r="D367">
        <v>1</v>
      </c>
      <c r="E367">
        <v>1.0900000000000001</v>
      </c>
    </row>
    <row r="368" spans="1:5" x14ac:dyDescent="0.25">
      <c r="A368" t="s">
        <v>342</v>
      </c>
      <c r="B368" t="s">
        <v>380</v>
      </c>
      <c r="C368">
        <v>1.18230563002681</v>
      </c>
      <c r="D368">
        <v>1.64</v>
      </c>
      <c r="E368">
        <v>0.62</v>
      </c>
    </row>
    <row r="369" spans="1:5" x14ac:dyDescent="0.25">
      <c r="A369" t="s">
        <v>342</v>
      </c>
      <c r="B369" t="s">
        <v>384</v>
      </c>
      <c r="C369">
        <v>1.18230563002681</v>
      </c>
      <c r="D369">
        <v>0.8</v>
      </c>
      <c r="E369">
        <v>1.03</v>
      </c>
    </row>
    <row r="370" spans="1:5" x14ac:dyDescent="0.25">
      <c r="A370" t="s">
        <v>342</v>
      </c>
      <c r="B370" t="s">
        <v>386</v>
      </c>
      <c r="C370">
        <v>1.18230563002681</v>
      </c>
      <c r="D370">
        <v>0.8</v>
      </c>
      <c r="E370">
        <v>0.82</v>
      </c>
    </row>
    <row r="371" spans="1:5" x14ac:dyDescent="0.25">
      <c r="A371" t="s">
        <v>342</v>
      </c>
      <c r="B371" t="s">
        <v>392</v>
      </c>
      <c r="C371">
        <v>1.18230563002681</v>
      </c>
      <c r="D371">
        <v>1.39</v>
      </c>
      <c r="E371">
        <v>1.23</v>
      </c>
    </row>
    <row r="372" spans="1:5" x14ac:dyDescent="0.25">
      <c r="A372" t="s">
        <v>342</v>
      </c>
      <c r="B372" t="s">
        <v>393</v>
      </c>
      <c r="C372">
        <v>1.18230563002681</v>
      </c>
      <c r="D372">
        <v>1.1399999999999999</v>
      </c>
      <c r="E372">
        <v>0.75</v>
      </c>
    </row>
    <row r="373" spans="1:5" x14ac:dyDescent="0.25">
      <c r="A373" t="s">
        <v>342</v>
      </c>
      <c r="B373" t="s">
        <v>396</v>
      </c>
      <c r="C373">
        <v>1.18230563002681</v>
      </c>
      <c r="D373">
        <v>0.69</v>
      </c>
      <c r="E373">
        <v>1.31</v>
      </c>
    </row>
    <row r="374" spans="1:5" x14ac:dyDescent="0.25">
      <c r="A374" t="s">
        <v>342</v>
      </c>
      <c r="B374" t="s">
        <v>398</v>
      </c>
      <c r="C374">
        <v>1.18230563002681</v>
      </c>
      <c r="D374">
        <v>0.65</v>
      </c>
      <c r="E374">
        <v>0.62</v>
      </c>
    </row>
    <row r="375" spans="1:5" x14ac:dyDescent="0.25">
      <c r="A375" t="s">
        <v>342</v>
      </c>
      <c r="B375" t="s">
        <v>399</v>
      </c>
      <c r="C375">
        <v>1.18230563002681</v>
      </c>
      <c r="D375">
        <v>0.8</v>
      </c>
      <c r="E375">
        <v>1.3</v>
      </c>
    </row>
    <row r="376" spans="1:5" x14ac:dyDescent="0.25">
      <c r="A376" t="s">
        <v>342</v>
      </c>
      <c r="B376" t="s">
        <v>400</v>
      </c>
      <c r="C376">
        <v>1.18230563002681</v>
      </c>
      <c r="D376">
        <v>1.27</v>
      </c>
      <c r="E376">
        <v>0.65</v>
      </c>
    </row>
    <row r="377" spans="1:5" x14ac:dyDescent="0.25">
      <c r="A377" t="s">
        <v>342</v>
      </c>
      <c r="B377" t="s">
        <v>402</v>
      </c>
      <c r="C377">
        <v>1.18230563002681</v>
      </c>
      <c r="D377">
        <v>0.85</v>
      </c>
      <c r="E377">
        <v>1.02</v>
      </c>
    </row>
    <row r="378" spans="1:5" x14ac:dyDescent="0.25">
      <c r="A378" t="s">
        <v>342</v>
      </c>
      <c r="B378" t="s">
        <v>406</v>
      </c>
      <c r="C378">
        <v>1.18230563002681</v>
      </c>
      <c r="D378">
        <v>1.0900000000000001</v>
      </c>
      <c r="E378">
        <v>1.3</v>
      </c>
    </row>
    <row r="379" spans="1:5" x14ac:dyDescent="0.25">
      <c r="A379" t="s">
        <v>342</v>
      </c>
      <c r="B379" t="s">
        <v>409</v>
      </c>
      <c r="C379">
        <v>1.18230563002681</v>
      </c>
      <c r="D379">
        <v>1.0900000000000001</v>
      </c>
      <c r="E379">
        <v>1.1599999999999999</v>
      </c>
    </row>
    <row r="380" spans="1:5" x14ac:dyDescent="0.25">
      <c r="A380" t="s">
        <v>342</v>
      </c>
      <c r="B380" t="s">
        <v>414</v>
      </c>
      <c r="C380">
        <v>1.18230563002681</v>
      </c>
      <c r="D380">
        <v>0.75</v>
      </c>
      <c r="E380">
        <v>1.3</v>
      </c>
    </row>
    <row r="381" spans="1:5" x14ac:dyDescent="0.25">
      <c r="A381" t="s">
        <v>342</v>
      </c>
      <c r="B381" t="s">
        <v>420</v>
      </c>
      <c r="C381">
        <v>1.18230563002681</v>
      </c>
      <c r="D381">
        <v>1</v>
      </c>
      <c r="E381">
        <v>0.62</v>
      </c>
    </row>
    <row r="382" spans="1:5" x14ac:dyDescent="0.25">
      <c r="A382" t="s">
        <v>342</v>
      </c>
      <c r="B382" t="s">
        <v>426</v>
      </c>
      <c r="C382">
        <v>1.18230563002681</v>
      </c>
      <c r="D382">
        <v>1.04</v>
      </c>
      <c r="E382">
        <v>0.62</v>
      </c>
    </row>
    <row r="383" spans="1:5" x14ac:dyDescent="0.25">
      <c r="A383" t="s">
        <v>342</v>
      </c>
      <c r="B383" t="s">
        <v>430</v>
      </c>
      <c r="C383">
        <v>1.18230563002681</v>
      </c>
      <c r="D383">
        <v>1.19</v>
      </c>
      <c r="E383">
        <v>1.03</v>
      </c>
    </row>
    <row r="384" spans="1:5" x14ac:dyDescent="0.25">
      <c r="A384" t="s">
        <v>342</v>
      </c>
      <c r="B384" t="s">
        <v>436</v>
      </c>
      <c r="C384">
        <v>1.18230563002681</v>
      </c>
      <c r="D384">
        <v>0.85</v>
      </c>
      <c r="E384">
        <v>0.82</v>
      </c>
    </row>
    <row r="385" spans="1:5" x14ac:dyDescent="0.25">
      <c r="A385" t="s">
        <v>40</v>
      </c>
      <c r="B385" t="s">
        <v>339</v>
      </c>
      <c r="C385">
        <v>1.47352941176471</v>
      </c>
      <c r="D385">
        <v>1.48</v>
      </c>
      <c r="E385">
        <v>0.81</v>
      </c>
    </row>
    <row r="386" spans="1:5" x14ac:dyDescent="0.25">
      <c r="A386" t="s">
        <v>40</v>
      </c>
      <c r="B386" t="s">
        <v>333</v>
      </c>
      <c r="C386">
        <v>1.47352941176471</v>
      </c>
      <c r="D386">
        <v>1.02</v>
      </c>
      <c r="E386">
        <v>1.08</v>
      </c>
    </row>
    <row r="387" spans="1:5" x14ac:dyDescent="0.25">
      <c r="A387" t="s">
        <v>40</v>
      </c>
      <c r="B387" t="s">
        <v>238</v>
      </c>
      <c r="C387">
        <v>1.47352941176471</v>
      </c>
      <c r="D387">
        <v>0.85</v>
      </c>
      <c r="E387">
        <v>1.1399999999999999</v>
      </c>
    </row>
    <row r="388" spans="1:5" x14ac:dyDescent="0.25">
      <c r="A388" t="s">
        <v>40</v>
      </c>
      <c r="B388" t="s">
        <v>320</v>
      </c>
      <c r="C388">
        <v>1.47352941176471</v>
      </c>
      <c r="D388">
        <v>1.53</v>
      </c>
      <c r="E388">
        <v>0.49</v>
      </c>
    </row>
    <row r="389" spans="1:5" x14ac:dyDescent="0.25">
      <c r="A389" t="s">
        <v>40</v>
      </c>
      <c r="B389" t="s">
        <v>234</v>
      </c>
      <c r="C389">
        <v>1.47352941176471</v>
      </c>
      <c r="D389">
        <v>0.98</v>
      </c>
      <c r="E389">
        <v>1.35</v>
      </c>
    </row>
    <row r="390" spans="1:5" x14ac:dyDescent="0.25">
      <c r="A390" t="s">
        <v>40</v>
      </c>
      <c r="B390" t="s">
        <v>316</v>
      </c>
      <c r="C390">
        <v>1.47352941176471</v>
      </c>
      <c r="D390">
        <v>0.55000000000000004</v>
      </c>
      <c r="E390">
        <v>0.97</v>
      </c>
    </row>
    <row r="391" spans="1:5" x14ac:dyDescent="0.25">
      <c r="A391" t="s">
        <v>40</v>
      </c>
      <c r="B391" t="s">
        <v>335</v>
      </c>
      <c r="C391">
        <v>1.47352941176471</v>
      </c>
      <c r="D391">
        <v>0.64</v>
      </c>
      <c r="E391">
        <v>1.37</v>
      </c>
    </row>
    <row r="392" spans="1:5" x14ac:dyDescent="0.25">
      <c r="A392" t="s">
        <v>40</v>
      </c>
      <c r="B392" t="s">
        <v>332</v>
      </c>
      <c r="C392">
        <v>1.47352941176471</v>
      </c>
      <c r="D392">
        <v>1.08</v>
      </c>
      <c r="E392">
        <v>1.02</v>
      </c>
    </row>
    <row r="393" spans="1:5" x14ac:dyDescent="0.25">
      <c r="A393" t="s">
        <v>40</v>
      </c>
      <c r="B393" t="s">
        <v>321</v>
      </c>
      <c r="C393">
        <v>1.47352941176471</v>
      </c>
      <c r="D393">
        <v>1.57</v>
      </c>
      <c r="E393">
        <v>0.76</v>
      </c>
    </row>
    <row r="394" spans="1:5" x14ac:dyDescent="0.25">
      <c r="A394" t="s">
        <v>40</v>
      </c>
      <c r="B394" t="s">
        <v>236</v>
      </c>
      <c r="C394">
        <v>1.47352941176471</v>
      </c>
      <c r="D394">
        <v>1.23</v>
      </c>
      <c r="E394">
        <v>0.7</v>
      </c>
    </row>
    <row r="395" spans="1:5" x14ac:dyDescent="0.25">
      <c r="A395" t="s">
        <v>40</v>
      </c>
      <c r="B395" t="s">
        <v>41</v>
      </c>
      <c r="C395">
        <v>1.47352941176471</v>
      </c>
      <c r="D395">
        <v>0.76</v>
      </c>
      <c r="E395">
        <v>1.41</v>
      </c>
    </row>
    <row r="396" spans="1:5" x14ac:dyDescent="0.25">
      <c r="A396" t="s">
        <v>40</v>
      </c>
      <c r="B396" t="s">
        <v>233</v>
      </c>
      <c r="C396">
        <v>1.47352941176471</v>
      </c>
      <c r="D396">
        <v>1.36</v>
      </c>
      <c r="E396">
        <v>1.08</v>
      </c>
    </row>
    <row r="397" spans="1:5" x14ac:dyDescent="0.25">
      <c r="A397" t="s">
        <v>40</v>
      </c>
      <c r="B397" t="s">
        <v>317</v>
      </c>
      <c r="C397">
        <v>1.47352941176471</v>
      </c>
      <c r="D397">
        <v>1.19</v>
      </c>
      <c r="E397">
        <v>1.03</v>
      </c>
    </row>
    <row r="398" spans="1:5" x14ac:dyDescent="0.25">
      <c r="A398" t="s">
        <v>40</v>
      </c>
      <c r="B398" t="s">
        <v>42</v>
      </c>
      <c r="C398">
        <v>1.47352941176471</v>
      </c>
      <c r="D398">
        <v>1.23</v>
      </c>
      <c r="E398">
        <v>0.81</v>
      </c>
    </row>
    <row r="399" spans="1:5" x14ac:dyDescent="0.25">
      <c r="A399" t="s">
        <v>40</v>
      </c>
      <c r="B399" t="s">
        <v>334</v>
      </c>
      <c r="C399">
        <v>1.47352941176471</v>
      </c>
      <c r="D399">
        <v>0.8</v>
      </c>
      <c r="E399">
        <v>1.17</v>
      </c>
    </row>
    <row r="400" spans="1:5" x14ac:dyDescent="0.25">
      <c r="A400" t="s">
        <v>40</v>
      </c>
      <c r="B400" t="s">
        <v>237</v>
      </c>
      <c r="C400">
        <v>1.47352941176471</v>
      </c>
      <c r="D400">
        <v>0.47</v>
      </c>
      <c r="E400">
        <v>0.97</v>
      </c>
    </row>
    <row r="401" spans="1:5" x14ac:dyDescent="0.25">
      <c r="A401" t="s">
        <v>40</v>
      </c>
      <c r="B401" t="s">
        <v>232</v>
      </c>
      <c r="C401">
        <v>1.47352941176471</v>
      </c>
      <c r="D401">
        <v>0.89</v>
      </c>
      <c r="E401">
        <v>0.92</v>
      </c>
    </row>
    <row r="402" spans="1:5" x14ac:dyDescent="0.25">
      <c r="A402" t="s">
        <v>40</v>
      </c>
      <c r="B402" t="s">
        <v>319</v>
      </c>
      <c r="C402">
        <v>1.47352941176471</v>
      </c>
      <c r="D402">
        <v>0.85</v>
      </c>
      <c r="E402">
        <v>0.97</v>
      </c>
    </row>
    <row r="403" spans="1:5" x14ac:dyDescent="0.25">
      <c r="A403" t="s">
        <v>40</v>
      </c>
      <c r="B403" t="s">
        <v>235</v>
      </c>
      <c r="C403">
        <v>1.47352941176471</v>
      </c>
      <c r="D403">
        <v>0.68</v>
      </c>
      <c r="E403">
        <v>0.76</v>
      </c>
    </row>
    <row r="404" spans="1:5" x14ac:dyDescent="0.25">
      <c r="A404" t="s">
        <v>40</v>
      </c>
      <c r="B404" t="s">
        <v>239</v>
      </c>
      <c r="C404">
        <v>1.47352941176471</v>
      </c>
      <c r="D404">
        <v>0.98</v>
      </c>
      <c r="E404">
        <v>1.1399999999999999</v>
      </c>
    </row>
    <row r="405" spans="1:5" x14ac:dyDescent="0.25">
      <c r="A405" t="s">
        <v>40</v>
      </c>
      <c r="B405" t="s">
        <v>318</v>
      </c>
      <c r="C405">
        <v>1.47352941176471</v>
      </c>
      <c r="D405">
        <v>0.89</v>
      </c>
      <c r="E405">
        <v>1.03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H12" sqref="H12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1.4141414141414099</v>
      </c>
      <c r="D2">
        <v>1.02</v>
      </c>
      <c r="E2">
        <v>0.94</v>
      </c>
    </row>
    <row r="3" spans="1:5" x14ac:dyDescent="0.25">
      <c r="A3" t="s">
        <v>10</v>
      </c>
      <c r="B3" t="s">
        <v>241</v>
      </c>
      <c r="C3">
        <v>1.4141414141414099</v>
      </c>
      <c r="D3">
        <v>1.04</v>
      </c>
      <c r="E3">
        <v>0.88</v>
      </c>
    </row>
    <row r="4" spans="1:5" x14ac:dyDescent="0.25">
      <c r="A4" t="s">
        <v>10</v>
      </c>
      <c r="B4" t="s">
        <v>244</v>
      </c>
      <c r="C4">
        <v>1.4141414141414099</v>
      </c>
      <c r="D4">
        <v>1.06</v>
      </c>
      <c r="E4">
        <v>1.31</v>
      </c>
    </row>
    <row r="5" spans="1:5" x14ac:dyDescent="0.25">
      <c r="A5" t="s">
        <v>10</v>
      </c>
      <c r="B5" t="s">
        <v>242</v>
      </c>
      <c r="C5">
        <v>1.4141414141414099</v>
      </c>
      <c r="D5">
        <v>0.56999999999999995</v>
      </c>
      <c r="E5">
        <v>0.98</v>
      </c>
    </row>
    <row r="6" spans="1:5" x14ac:dyDescent="0.25">
      <c r="A6" t="s">
        <v>10</v>
      </c>
      <c r="B6" t="s">
        <v>49</v>
      </c>
      <c r="C6">
        <v>1.4141414141414099</v>
      </c>
      <c r="D6">
        <v>1.08</v>
      </c>
      <c r="E6">
        <v>1.27</v>
      </c>
    </row>
    <row r="7" spans="1:5" x14ac:dyDescent="0.25">
      <c r="A7" t="s">
        <v>10</v>
      </c>
      <c r="B7" t="s">
        <v>245</v>
      </c>
      <c r="C7">
        <v>1.4141414141414099</v>
      </c>
      <c r="D7">
        <v>1.5</v>
      </c>
      <c r="E7">
        <v>0.42</v>
      </c>
    </row>
    <row r="8" spans="1:5" x14ac:dyDescent="0.25">
      <c r="A8" t="s">
        <v>10</v>
      </c>
      <c r="B8" t="s">
        <v>11</v>
      </c>
      <c r="C8">
        <v>1.4141414141414099</v>
      </c>
      <c r="D8">
        <v>0.69</v>
      </c>
      <c r="E8">
        <v>0.94</v>
      </c>
    </row>
    <row r="9" spans="1:5" x14ac:dyDescent="0.25">
      <c r="A9" t="s">
        <v>10</v>
      </c>
      <c r="B9" t="s">
        <v>46</v>
      </c>
      <c r="C9">
        <v>1.4141414141414099</v>
      </c>
      <c r="D9">
        <v>1.1000000000000001</v>
      </c>
      <c r="E9">
        <v>1.02</v>
      </c>
    </row>
    <row r="10" spans="1:5" x14ac:dyDescent="0.25">
      <c r="A10" t="s">
        <v>10</v>
      </c>
      <c r="B10" t="s">
        <v>240</v>
      </c>
      <c r="C10">
        <v>1.4141414141414099</v>
      </c>
      <c r="D10">
        <v>0.78</v>
      </c>
      <c r="E10">
        <v>0.78</v>
      </c>
    </row>
    <row r="11" spans="1:5" x14ac:dyDescent="0.25">
      <c r="A11" t="s">
        <v>10</v>
      </c>
      <c r="B11" t="s">
        <v>44</v>
      </c>
      <c r="C11">
        <v>1.4141414141414099</v>
      </c>
      <c r="D11">
        <v>0.77</v>
      </c>
      <c r="E11">
        <v>0.84</v>
      </c>
    </row>
    <row r="12" spans="1:5" x14ac:dyDescent="0.25">
      <c r="A12" t="s">
        <v>10</v>
      </c>
      <c r="B12" t="s">
        <v>50</v>
      </c>
      <c r="C12">
        <v>1.4141414141414099</v>
      </c>
      <c r="D12">
        <v>0.86</v>
      </c>
      <c r="E12">
        <v>0.94</v>
      </c>
    </row>
    <row r="13" spans="1:5" x14ac:dyDescent="0.25">
      <c r="A13" t="s">
        <v>10</v>
      </c>
      <c r="B13" t="s">
        <v>45</v>
      </c>
      <c r="C13">
        <v>1.4141414141414099</v>
      </c>
      <c r="D13">
        <v>0.53</v>
      </c>
      <c r="E13">
        <v>1.1399999999999999</v>
      </c>
    </row>
    <row r="14" spans="1:5" x14ac:dyDescent="0.25">
      <c r="A14" t="s">
        <v>10</v>
      </c>
      <c r="B14" t="s">
        <v>43</v>
      </c>
      <c r="C14">
        <v>1.4141414141414099</v>
      </c>
      <c r="D14">
        <v>0.61</v>
      </c>
      <c r="E14">
        <v>0.77</v>
      </c>
    </row>
    <row r="15" spans="1:5" x14ac:dyDescent="0.25">
      <c r="A15" t="s">
        <v>10</v>
      </c>
      <c r="B15" t="s">
        <v>247</v>
      </c>
      <c r="C15">
        <v>1.4141414141414099</v>
      </c>
      <c r="D15">
        <v>1.1499999999999999</v>
      </c>
      <c r="E15">
        <v>1.38</v>
      </c>
    </row>
    <row r="16" spans="1:5" x14ac:dyDescent="0.25">
      <c r="A16" t="s">
        <v>10</v>
      </c>
      <c r="B16" t="s">
        <v>246</v>
      </c>
      <c r="C16">
        <v>1.4141414141414099</v>
      </c>
      <c r="D16">
        <v>0.81</v>
      </c>
      <c r="E16">
        <v>1.23</v>
      </c>
    </row>
    <row r="17" spans="1:5" x14ac:dyDescent="0.25">
      <c r="A17" t="s">
        <v>10</v>
      </c>
      <c r="B17" t="s">
        <v>243</v>
      </c>
      <c r="C17">
        <v>1.4141414141414099</v>
      </c>
      <c r="D17">
        <v>1</v>
      </c>
      <c r="E17">
        <v>0.81</v>
      </c>
    </row>
    <row r="18" spans="1:5" x14ac:dyDescent="0.25">
      <c r="A18" t="s">
        <v>10</v>
      </c>
      <c r="B18" t="s">
        <v>47</v>
      </c>
      <c r="C18">
        <v>1.4141414141414099</v>
      </c>
      <c r="D18">
        <v>0.86</v>
      </c>
      <c r="E18">
        <v>1.18</v>
      </c>
    </row>
    <row r="19" spans="1:5" x14ac:dyDescent="0.25">
      <c r="A19" t="s">
        <v>10</v>
      </c>
      <c r="B19" t="s">
        <v>48</v>
      </c>
      <c r="C19">
        <v>1.4141414141414099</v>
      </c>
      <c r="D19">
        <v>1.1499999999999999</v>
      </c>
      <c r="E19">
        <v>1.19</v>
      </c>
    </row>
    <row r="20" spans="1:5" x14ac:dyDescent="0.25">
      <c r="A20" t="s">
        <v>13</v>
      </c>
      <c r="B20" t="s">
        <v>58</v>
      </c>
      <c r="C20">
        <v>1.3968253968254001</v>
      </c>
      <c r="D20">
        <v>0.53</v>
      </c>
      <c r="E20">
        <v>0.89</v>
      </c>
    </row>
    <row r="21" spans="1:5" x14ac:dyDescent="0.25">
      <c r="A21" t="s">
        <v>13</v>
      </c>
      <c r="B21" t="s">
        <v>248</v>
      </c>
      <c r="C21">
        <v>1.3968253968254001</v>
      </c>
      <c r="D21">
        <v>1.29</v>
      </c>
      <c r="E21">
        <v>0.76</v>
      </c>
    </row>
    <row r="22" spans="1:5" x14ac:dyDescent="0.25">
      <c r="A22" t="s">
        <v>13</v>
      </c>
      <c r="B22" t="s">
        <v>56</v>
      </c>
      <c r="C22">
        <v>1.3968253968254001</v>
      </c>
      <c r="D22">
        <v>0.53</v>
      </c>
      <c r="E22">
        <v>1.1499999999999999</v>
      </c>
    </row>
    <row r="23" spans="1:5" x14ac:dyDescent="0.25">
      <c r="A23" t="s">
        <v>13</v>
      </c>
      <c r="B23" t="s">
        <v>51</v>
      </c>
      <c r="C23">
        <v>1.3968253968254001</v>
      </c>
      <c r="D23">
        <v>1.25</v>
      </c>
      <c r="E23">
        <v>1.04</v>
      </c>
    </row>
    <row r="24" spans="1:5" x14ac:dyDescent="0.25">
      <c r="A24" t="s">
        <v>13</v>
      </c>
      <c r="B24" t="s">
        <v>250</v>
      </c>
      <c r="C24">
        <v>1.3968253968254001</v>
      </c>
      <c r="D24">
        <v>1.25</v>
      </c>
      <c r="E24">
        <v>0.98</v>
      </c>
    </row>
    <row r="25" spans="1:5" x14ac:dyDescent="0.25">
      <c r="A25" t="s">
        <v>13</v>
      </c>
      <c r="B25" t="s">
        <v>53</v>
      </c>
      <c r="C25">
        <v>1.3968253968254001</v>
      </c>
      <c r="D25">
        <v>0.49</v>
      </c>
      <c r="E25">
        <v>1.07</v>
      </c>
    </row>
    <row r="26" spans="1:5" x14ac:dyDescent="0.25">
      <c r="A26" t="s">
        <v>13</v>
      </c>
      <c r="B26" t="s">
        <v>249</v>
      </c>
      <c r="C26">
        <v>1.3968253968254001</v>
      </c>
      <c r="D26">
        <v>0.62</v>
      </c>
      <c r="E26">
        <v>0.98</v>
      </c>
    </row>
    <row r="27" spans="1:5" x14ac:dyDescent="0.25">
      <c r="A27" t="s">
        <v>13</v>
      </c>
      <c r="B27" t="s">
        <v>54</v>
      </c>
      <c r="C27">
        <v>1.3968253968254001</v>
      </c>
      <c r="D27">
        <v>0.71</v>
      </c>
      <c r="E27">
        <v>0.98</v>
      </c>
    </row>
    <row r="28" spans="1:5" x14ac:dyDescent="0.25">
      <c r="A28" t="s">
        <v>13</v>
      </c>
      <c r="B28" t="s">
        <v>55</v>
      </c>
      <c r="C28">
        <v>1.3968253968254001</v>
      </c>
      <c r="D28">
        <v>0.8</v>
      </c>
      <c r="E28">
        <v>1.25</v>
      </c>
    </row>
    <row r="29" spans="1:5" x14ac:dyDescent="0.25">
      <c r="A29" t="s">
        <v>13</v>
      </c>
      <c r="B29" t="s">
        <v>15</v>
      </c>
      <c r="C29">
        <v>1.3968253968254001</v>
      </c>
      <c r="D29">
        <v>0.8</v>
      </c>
      <c r="E29">
        <v>0.53</v>
      </c>
    </row>
    <row r="30" spans="1:5" x14ac:dyDescent="0.25">
      <c r="A30" t="s">
        <v>13</v>
      </c>
      <c r="B30" t="s">
        <v>52</v>
      </c>
      <c r="C30">
        <v>1.3968253968254001</v>
      </c>
      <c r="D30">
        <v>0.8</v>
      </c>
      <c r="E30">
        <v>1.2</v>
      </c>
    </row>
    <row r="31" spans="1:5" x14ac:dyDescent="0.25">
      <c r="A31" t="s">
        <v>13</v>
      </c>
      <c r="B31" t="s">
        <v>62</v>
      </c>
      <c r="C31">
        <v>1.3968253968254001</v>
      </c>
      <c r="D31">
        <v>1.1599999999999999</v>
      </c>
      <c r="E31">
        <v>1.1599999999999999</v>
      </c>
    </row>
    <row r="32" spans="1:5" x14ac:dyDescent="0.25">
      <c r="A32" t="s">
        <v>13</v>
      </c>
      <c r="B32" t="s">
        <v>60</v>
      </c>
      <c r="C32">
        <v>1.3968253968254001</v>
      </c>
      <c r="D32">
        <v>1.2</v>
      </c>
      <c r="E32">
        <v>0.53</v>
      </c>
    </row>
    <row r="33" spans="1:5" x14ac:dyDescent="0.25">
      <c r="A33" t="s">
        <v>13</v>
      </c>
      <c r="B33" t="s">
        <v>251</v>
      </c>
      <c r="C33">
        <v>1.3968253968254001</v>
      </c>
      <c r="D33">
        <v>0.43</v>
      </c>
      <c r="E33">
        <v>2.02</v>
      </c>
    </row>
    <row r="34" spans="1:5" x14ac:dyDescent="0.25">
      <c r="A34" t="s">
        <v>13</v>
      </c>
      <c r="B34" t="s">
        <v>61</v>
      </c>
      <c r="C34">
        <v>1.3968253968254001</v>
      </c>
      <c r="D34">
        <v>1.1599999999999999</v>
      </c>
      <c r="E34">
        <v>1.07</v>
      </c>
    </row>
    <row r="35" spans="1:5" x14ac:dyDescent="0.25">
      <c r="A35" t="s">
        <v>13</v>
      </c>
      <c r="B35" t="s">
        <v>14</v>
      </c>
      <c r="C35">
        <v>1.3968253968254001</v>
      </c>
      <c r="D35">
        <v>0.76</v>
      </c>
      <c r="E35">
        <v>0.85</v>
      </c>
    </row>
    <row r="36" spans="1:5" x14ac:dyDescent="0.25">
      <c r="A36" t="s">
        <v>13</v>
      </c>
      <c r="B36" t="s">
        <v>57</v>
      </c>
      <c r="C36">
        <v>1.3968253968254001</v>
      </c>
      <c r="D36">
        <v>0.8</v>
      </c>
      <c r="E36">
        <v>0.89</v>
      </c>
    </row>
    <row r="37" spans="1:5" x14ac:dyDescent="0.25">
      <c r="A37" t="s">
        <v>13</v>
      </c>
      <c r="B37" t="s">
        <v>59</v>
      </c>
      <c r="C37">
        <v>1.3968253968254001</v>
      </c>
      <c r="D37">
        <v>1</v>
      </c>
      <c r="E37">
        <v>0.75</v>
      </c>
    </row>
    <row r="38" spans="1:5" x14ac:dyDescent="0.25">
      <c r="A38" t="s">
        <v>16</v>
      </c>
      <c r="B38" t="s">
        <v>63</v>
      </c>
      <c r="C38">
        <v>1.2782258064516101</v>
      </c>
      <c r="D38">
        <v>1.03</v>
      </c>
      <c r="E38">
        <v>0.89</v>
      </c>
    </row>
    <row r="39" spans="1:5" x14ac:dyDescent="0.25">
      <c r="A39" t="s">
        <v>16</v>
      </c>
      <c r="B39" t="s">
        <v>20</v>
      </c>
      <c r="C39">
        <v>1.2782258064516101</v>
      </c>
      <c r="D39">
        <v>0.51</v>
      </c>
      <c r="E39">
        <v>1.26</v>
      </c>
    </row>
    <row r="40" spans="1:5" x14ac:dyDescent="0.25">
      <c r="A40" t="s">
        <v>16</v>
      </c>
      <c r="B40" t="s">
        <v>253</v>
      </c>
      <c r="C40">
        <v>1.2782258064516101</v>
      </c>
      <c r="D40">
        <v>1.21</v>
      </c>
      <c r="E40">
        <v>1.31</v>
      </c>
    </row>
    <row r="41" spans="1:5" x14ac:dyDescent="0.25">
      <c r="A41" t="s">
        <v>16</v>
      </c>
      <c r="B41" t="s">
        <v>65</v>
      </c>
      <c r="C41">
        <v>1.2782258064516101</v>
      </c>
      <c r="D41">
        <v>0.61</v>
      </c>
      <c r="E41">
        <v>1.03</v>
      </c>
    </row>
    <row r="42" spans="1:5" x14ac:dyDescent="0.25">
      <c r="A42" t="s">
        <v>16</v>
      </c>
      <c r="B42" t="s">
        <v>66</v>
      </c>
      <c r="C42">
        <v>1.2782258064516101</v>
      </c>
      <c r="D42">
        <v>0.79</v>
      </c>
      <c r="E42">
        <v>0.98</v>
      </c>
    </row>
    <row r="43" spans="1:5" x14ac:dyDescent="0.25">
      <c r="A43" t="s">
        <v>16</v>
      </c>
      <c r="B43" t="s">
        <v>17</v>
      </c>
      <c r="C43">
        <v>1.2782258064516101</v>
      </c>
      <c r="D43">
        <v>1.31</v>
      </c>
      <c r="E43">
        <v>0.7</v>
      </c>
    </row>
    <row r="44" spans="1:5" x14ac:dyDescent="0.25">
      <c r="A44" t="s">
        <v>16</v>
      </c>
      <c r="B44" t="s">
        <v>322</v>
      </c>
      <c r="C44">
        <v>1.2782258064516101</v>
      </c>
      <c r="D44">
        <v>1.26</v>
      </c>
      <c r="E44">
        <v>1.03</v>
      </c>
    </row>
    <row r="45" spans="1:5" x14ac:dyDescent="0.25">
      <c r="A45" t="s">
        <v>16</v>
      </c>
      <c r="B45" t="s">
        <v>67</v>
      </c>
      <c r="C45">
        <v>1.2782258064516101</v>
      </c>
      <c r="D45">
        <v>0.8</v>
      </c>
      <c r="E45">
        <v>0.95</v>
      </c>
    </row>
    <row r="46" spans="1:5" x14ac:dyDescent="0.25">
      <c r="A46" t="s">
        <v>16</v>
      </c>
      <c r="B46" t="s">
        <v>252</v>
      </c>
      <c r="C46">
        <v>1.2782258064516101</v>
      </c>
      <c r="D46">
        <v>0.75</v>
      </c>
      <c r="E46">
        <v>1.17</v>
      </c>
    </row>
    <row r="47" spans="1:5" x14ac:dyDescent="0.25">
      <c r="A47" t="s">
        <v>16</v>
      </c>
      <c r="B47" t="s">
        <v>254</v>
      </c>
      <c r="C47">
        <v>1.2782258064516101</v>
      </c>
      <c r="D47">
        <v>0.93</v>
      </c>
      <c r="E47">
        <v>0.51</v>
      </c>
    </row>
    <row r="48" spans="1:5" x14ac:dyDescent="0.25">
      <c r="A48" t="s">
        <v>16</v>
      </c>
      <c r="B48" t="s">
        <v>255</v>
      </c>
      <c r="C48">
        <v>1.2782258064516101</v>
      </c>
      <c r="D48">
        <v>1.26</v>
      </c>
      <c r="E48">
        <v>0.95</v>
      </c>
    </row>
    <row r="49" spans="1:5" x14ac:dyDescent="0.25">
      <c r="A49" t="s">
        <v>16</v>
      </c>
      <c r="B49" t="s">
        <v>64</v>
      </c>
      <c r="C49">
        <v>1.2782258064516101</v>
      </c>
      <c r="D49">
        <v>0.89</v>
      </c>
      <c r="E49">
        <v>1.03</v>
      </c>
    </row>
    <row r="50" spans="1:5" x14ac:dyDescent="0.25">
      <c r="A50" t="s">
        <v>16</v>
      </c>
      <c r="B50" t="s">
        <v>323</v>
      </c>
      <c r="C50">
        <v>1.2782258064516101</v>
      </c>
      <c r="D50">
        <v>0.61</v>
      </c>
      <c r="E50">
        <v>0.89</v>
      </c>
    </row>
    <row r="51" spans="1:5" x14ac:dyDescent="0.25">
      <c r="A51" t="s">
        <v>16</v>
      </c>
      <c r="B51" t="s">
        <v>18</v>
      </c>
      <c r="C51">
        <v>1.2782258064516101</v>
      </c>
      <c r="D51">
        <v>0.56000000000000005</v>
      </c>
      <c r="E51">
        <v>0.7</v>
      </c>
    </row>
    <row r="52" spans="1:5" x14ac:dyDescent="0.25">
      <c r="A52" t="s">
        <v>16</v>
      </c>
      <c r="B52" t="s">
        <v>256</v>
      </c>
      <c r="C52">
        <v>1.2782258064516101</v>
      </c>
      <c r="D52">
        <v>0.5</v>
      </c>
      <c r="E52">
        <v>0.8</v>
      </c>
    </row>
    <row r="53" spans="1:5" x14ac:dyDescent="0.25">
      <c r="A53" t="s">
        <v>16</v>
      </c>
      <c r="B53" t="s">
        <v>257</v>
      </c>
      <c r="C53">
        <v>1.2782258064516101</v>
      </c>
      <c r="D53">
        <v>0.4</v>
      </c>
      <c r="E53">
        <v>1.46</v>
      </c>
    </row>
    <row r="54" spans="1:5" x14ac:dyDescent="0.25">
      <c r="A54" t="s">
        <v>16</v>
      </c>
      <c r="B54" t="s">
        <v>68</v>
      </c>
      <c r="C54">
        <v>1.2782258064516101</v>
      </c>
      <c r="D54">
        <v>1.07</v>
      </c>
      <c r="E54">
        <v>1.03</v>
      </c>
    </row>
    <row r="55" spans="1:5" x14ac:dyDescent="0.25">
      <c r="A55" t="s">
        <v>16</v>
      </c>
      <c r="B55" t="s">
        <v>19</v>
      </c>
      <c r="C55">
        <v>1.2782258064516101</v>
      </c>
      <c r="D55">
        <v>0.51</v>
      </c>
      <c r="E55">
        <v>1.35</v>
      </c>
    </row>
    <row r="56" spans="1:5" x14ac:dyDescent="0.25">
      <c r="A56" t="s">
        <v>69</v>
      </c>
      <c r="B56" t="s">
        <v>324</v>
      </c>
      <c r="C56">
        <v>1.3322580645161299</v>
      </c>
      <c r="D56">
        <v>1.17</v>
      </c>
      <c r="E56">
        <v>0.8</v>
      </c>
    </row>
    <row r="57" spans="1:5" x14ac:dyDescent="0.25">
      <c r="A57" t="s">
        <v>69</v>
      </c>
      <c r="B57" t="s">
        <v>351</v>
      </c>
      <c r="C57">
        <v>1.3322580645161299</v>
      </c>
      <c r="D57">
        <v>0.94</v>
      </c>
      <c r="E57">
        <v>0.66</v>
      </c>
    </row>
    <row r="58" spans="1:5" x14ac:dyDescent="0.25">
      <c r="A58" t="s">
        <v>69</v>
      </c>
      <c r="B58" t="s">
        <v>73</v>
      </c>
      <c r="C58">
        <v>1.3322580645161299</v>
      </c>
      <c r="D58">
        <v>0.85</v>
      </c>
      <c r="E58">
        <v>0.95</v>
      </c>
    </row>
    <row r="59" spans="1:5" x14ac:dyDescent="0.25">
      <c r="A59" t="s">
        <v>69</v>
      </c>
      <c r="B59" t="s">
        <v>75</v>
      </c>
      <c r="C59">
        <v>1.3322580645161299</v>
      </c>
      <c r="D59">
        <v>0.6</v>
      </c>
      <c r="E59">
        <v>1.2</v>
      </c>
    </row>
    <row r="60" spans="1:5" x14ac:dyDescent="0.25">
      <c r="A60" t="s">
        <v>69</v>
      </c>
      <c r="B60" t="s">
        <v>77</v>
      </c>
      <c r="C60">
        <v>1.3322580645161299</v>
      </c>
      <c r="D60">
        <v>1.08</v>
      </c>
      <c r="E60">
        <v>0.7</v>
      </c>
    </row>
    <row r="61" spans="1:5" x14ac:dyDescent="0.25">
      <c r="A61" t="s">
        <v>69</v>
      </c>
      <c r="B61" t="s">
        <v>263</v>
      </c>
      <c r="C61">
        <v>1.3322580645161299</v>
      </c>
      <c r="D61">
        <v>0.85</v>
      </c>
      <c r="E61">
        <v>1.35</v>
      </c>
    </row>
    <row r="62" spans="1:5" x14ac:dyDescent="0.25">
      <c r="A62" t="s">
        <v>69</v>
      </c>
      <c r="B62" t="s">
        <v>381</v>
      </c>
      <c r="C62">
        <v>1.3322580645161299</v>
      </c>
      <c r="D62">
        <v>1.05</v>
      </c>
      <c r="E62">
        <v>0.75</v>
      </c>
    </row>
    <row r="63" spans="1:5" x14ac:dyDescent="0.25">
      <c r="A63" t="s">
        <v>69</v>
      </c>
      <c r="B63" t="s">
        <v>76</v>
      </c>
      <c r="C63">
        <v>1.3322580645161299</v>
      </c>
      <c r="D63">
        <v>0.75</v>
      </c>
      <c r="E63">
        <v>0.9</v>
      </c>
    </row>
    <row r="64" spans="1:5" x14ac:dyDescent="0.25">
      <c r="A64" t="s">
        <v>69</v>
      </c>
      <c r="B64" t="s">
        <v>72</v>
      </c>
      <c r="C64">
        <v>1.3322580645161299</v>
      </c>
      <c r="D64">
        <v>1.31</v>
      </c>
      <c r="E64">
        <v>1.45</v>
      </c>
    </row>
    <row r="65" spans="1:5" x14ac:dyDescent="0.25">
      <c r="A65" t="s">
        <v>69</v>
      </c>
      <c r="B65" t="s">
        <v>78</v>
      </c>
      <c r="C65">
        <v>1.3322580645161299</v>
      </c>
      <c r="D65">
        <v>1.4</v>
      </c>
      <c r="E65">
        <v>0.75</v>
      </c>
    </row>
    <row r="66" spans="1:5" x14ac:dyDescent="0.25">
      <c r="A66" t="s">
        <v>69</v>
      </c>
      <c r="B66" t="s">
        <v>260</v>
      </c>
      <c r="C66">
        <v>1.3322580645161299</v>
      </c>
      <c r="D66">
        <v>1.45</v>
      </c>
      <c r="E66">
        <v>0.9</v>
      </c>
    </row>
    <row r="67" spans="1:5" x14ac:dyDescent="0.25">
      <c r="A67" t="s">
        <v>69</v>
      </c>
      <c r="B67" t="s">
        <v>262</v>
      </c>
      <c r="C67">
        <v>1.3322580645161299</v>
      </c>
      <c r="D67">
        <v>1.5</v>
      </c>
      <c r="E67">
        <v>0.4</v>
      </c>
    </row>
    <row r="68" spans="1:5" x14ac:dyDescent="0.25">
      <c r="A68" t="s">
        <v>69</v>
      </c>
      <c r="B68" t="s">
        <v>261</v>
      </c>
      <c r="C68">
        <v>1.3322580645161299</v>
      </c>
      <c r="D68">
        <v>1.4</v>
      </c>
      <c r="E68">
        <v>0.66</v>
      </c>
    </row>
    <row r="69" spans="1:5" x14ac:dyDescent="0.25">
      <c r="A69" t="s">
        <v>69</v>
      </c>
      <c r="B69" t="s">
        <v>325</v>
      </c>
      <c r="C69">
        <v>1.3322580645161299</v>
      </c>
      <c r="D69">
        <v>0.61</v>
      </c>
      <c r="E69">
        <v>1.22</v>
      </c>
    </row>
    <row r="70" spans="1:5" x14ac:dyDescent="0.25">
      <c r="A70" t="s">
        <v>69</v>
      </c>
      <c r="B70" t="s">
        <v>258</v>
      </c>
      <c r="C70">
        <v>1.3322580645161299</v>
      </c>
      <c r="D70">
        <v>0.35</v>
      </c>
      <c r="E70">
        <v>1.5</v>
      </c>
    </row>
    <row r="71" spans="1:5" x14ac:dyDescent="0.25">
      <c r="A71" t="s">
        <v>69</v>
      </c>
      <c r="B71" t="s">
        <v>79</v>
      </c>
      <c r="C71">
        <v>1.3322580645161299</v>
      </c>
      <c r="D71">
        <v>0.84</v>
      </c>
      <c r="E71">
        <v>1.68</v>
      </c>
    </row>
    <row r="72" spans="1:5" x14ac:dyDescent="0.25">
      <c r="A72" t="s">
        <v>69</v>
      </c>
      <c r="B72" t="s">
        <v>259</v>
      </c>
      <c r="C72">
        <v>1.3322580645161299</v>
      </c>
      <c r="D72">
        <v>1.22</v>
      </c>
      <c r="E72">
        <v>0.84</v>
      </c>
    </row>
    <row r="73" spans="1:5" x14ac:dyDescent="0.25">
      <c r="A73" t="s">
        <v>69</v>
      </c>
      <c r="B73" t="s">
        <v>71</v>
      </c>
      <c r="C73">
        <v>1.3322580645161299</v>
      </c>
      <c r="D73">
        <v>0.8</v>
      </c>
      <c r="E73">
        <v>1.3</v>
      </c>
    </row>
    <row r="74" spans="1:5" x14ac:dyDescent="0.25">
      <c r="A74" t="s">
        <v>69</v>
      </c>
      <c r="B74" t="s">
        <v>74</v>
      </c>
      <c r="C74">
        <v>1.3322580645161299</v>
      </c>
      <c r="D74">
        <v>1.1000000000000001</v>
      </c>
      <c r="E74">
        <v>0.95</v>
      </c>
    </row>
    <row r="75" spans="1:5" x14ac:dyDescent="0.25">
      <c r="A75" t="s">
        <v>69</v>
      </c>
      <c r="B75" t="s">
        <v>70</v>
      </c>
      <c r="C75">
        <v>1.3322580645161299</v>
      </c>
      <c r="D75">
        <v>0.66</v>
      </c>
      <c r="E75">
        <v>1.08</v>
      </c>
    </row>
    <row r="76" spans="1:5" x14ac:dyDescent="0.25">
      <c r="A76" t="s">
        <v>80</v>
      </c>
      <c r="B76" t="s">
        <v>97</v>
      </c>
      <c r="C76">
        <v>1.02857142857143</v>
      </c>
      <c r="D76">
        <v>1.1000000000000001</v>
      </c>
      <c r="E76">
        <v>0.97</v>
      </c>
    </row>
    <row r="77" spans="1:5" x14ac:dyDescent="0.25">
      <c r="A77" t="s">
        <v>80</v>
      </c>
      <c r="B77" t="s">
        <v>82</v>
      </c>
      <c r="C77">
        <v>1.02857142857143</v>
      </c>
      <c r="D77">
        <v>0.56999999999999995</v>
      </c>
      <c r="E77">
        <v>0.73</v>
      </c>
    </row>
    <row r="78" spans="1:5" x14ac:dyDescent="0.25">
      <c r="A78" t="s">
        <v>80</v>
      </c>
      <c r="B78" t="s">
        <v>83</v>
      </c>
      <c r="C78">
        <v>1.02857142857143</v>
      </c>
      <c r="D78">
        <v>1.04</v>
      </c>
      <c r="E78">
        <v>0.93</v>
      </c>
    </row>
    <row r="79" spans="1:5" x14ac:dyDescent="0.25">
      <c r="A79" t="s">
        <v>80</v>
      </c>
      <c r="B79" t="s">
        <v>85</v>
      </c>
      <c r="C79">
        <v>1.02857142857143</v>
      </c>
      <c r="D79">
        <v>1.05</v>
      </c>
      <c r="E79">
        <v>0.77</v>
      </c>
    </row>
    <row r="80" spans="1:5" x14ac:dyDescent="0.25">
      <c r="A80" t="s">
        <v>80</v>
      </c>
      <c r="B80" t="s">
        <v>359</v>
      </c>
      <c r="C80">
        <v>1.02857142857143</v>
      </c>
      <c r="D80">
        <v>1.39</v>
      </c>
      <c r="E80">
        <v>0.81</v>
      </c>
    </row>
    <row r="81" spans="1:5" x14ac:dyDescent="0.25">
      <c r="A81" t="s">
        <v>80</v>
      </c>
      <c r="B81" t="s">
        <v>87</v>
      </c>
      <c r="C81">
        <v>1.02857142857143</v>
      </c>
      <c r="D81">
        <v>1.01</v>
      </c>
      <c r="E81">
        <v>1.26</v>
      </c>
    </row>
    <row r="82" spans="1:5" x14ac:dyDescent="0.25">
      <c r="A82" t="s">
        <v>80</v>
      </c>
      <c r="B82" t="s">
        <v>89</v>
      </c>
      <c r="C82">
        <v>1.02857142857143</v>
      </c>
      <c r="D82">
        <v>0.93</v>
      </c>
      <c r="E82">
        <v>0.85</v>
      </c>
    </row>
    <row r="83" spans="1:5" x14ac:dyDescent="0.25">
      <c r="A83" t="s">
        <v>80</v>
      </c>
      <c r="B83" t="s">
        <v>369</v>
      </c>
      <c r="C83">
        <v>1.02857142857143</v>
      </c>
      <c r="D83">
        <v>0.57999999999999996</v>
      </c>
      <c r="E83">
        <v>1.39</v>
      </c>
    </row>
    <row r="84" spans="1:5" x14ac:dyDescent="0.25">
      <c r="A84" t="s">
        <v>80</v>
      </c>
      <c r="B84" t="s">
        <v>91</v>
      </c>
      <c r="C84">
        <v>1.02857142857143</v>
      </c>
      <c r="D84">
        <v>0.56999999999999995</v>
      </c>
      <c r="E84">
        <v>1.01</v>
      </c>
    </row>
    <row r="85" spans="1:5" x14ac:dyDescent="0.25">
      <c r="A85" t="s">
        <v>80</v>
      </c>
      <c r="B85" t="s">
        <v>96</v>
      </c>
      <c r="C85">
        <v>1.02857142857143</v>
      </c>
      <c r="D85">
        <v>0.65</v>
      </c>
      <c r="E85">
        <v>1.66</v>
      </c>
    </row>
    <row r="86" spans="1:5" x14ac:dyDescent="0.25">
      <c r="A86" t="s">
        <v>80</v>
      </c>
      <c r="B86" t="s">
        <v>86</v>
      </c>
      <c r="C86">
        <v>1.02857142857143</v>
      </c>
      <c r="D86">
        <v>0.46</v>
      </c>
      <c r="E86">
        <v>0.93</v>
      </c>
    </row>
    <row r="87" spans="1:5" x14ac:dyDescent="0.25">
      <c r="A87" t="s">
        <v>80</v>
      </c>
      <c r="B87" t="s">
        <v>81</v>
      </c>
      <c r="C87">
        <v>1.02857142857143</v>
      </c>
      <c r="D87">
        <v>0.85</v>
      </c>
      <c r="E87">
        <v>1</v>
      </c>
    </row>
    <row r="88" spans="1:5" x14ac:dyDescent="0.25">
      <c r="A88" t="s">
        <v>80</v>
      </c>
      <c r="B88" t="s">
        <v>94</v>
      </c>
      <c r="C88">
        <v>1.02857142857143</v>
      </c>
      <c r="D88">
        <v>0.89</v>
      </c>
      <c r="E88">
        <v>0.85</v>
      </c>
    </row>
    <row r="89" spans="1:5" x14ac:dyDescent="0.25">
      <c r="A89" t="s">
        <v>80</v>
      </c>
      <c r="B89" t="s">
        <v>90</v>
      </c>
      <c r="C89">
        <v>1.02857142857143</v>
      </c>
      <c r="D89">
        <v>1.2</v>
      </c>
      <c r="E89">
        <v>0.7</v>
      </c>
    </row>
    <row r="90" spans="1:5" x14ac:dyDescent="0.25">
      <c r="A90" t="s">
        <v>80</v>
      </c>
      <c r="B90" t="s">
        <v>93</v>
      </c>
      <c r="C90">
        <v>1.02857142857143</v>
      </c>
      <c r="D90">
        <v>0.57999999999999996</v>
      </c>
      <c r="E90">
        <v>0.77</v>
      </c>
    </row>
    <row r="91" spans="1:5" x14ac:dyDescent="0.25">
      <c r="A91" t="s">
        <v>80</v>
      </c>
      <c r="B91" t="s">
        <v>88</v>
      </c>
      <c r="C91">
        <v>1.02857142857143</v>
      </c>
      <c r="D91">
        <v>1.01</v>
      </c>
      <c r="E91">
        <v>1.26</v>
      </c>
    </row>
    <row r="92" spans="1:5" x14ac:dyDescent="0.25">
      <c r="A92" t="s">
        <v>80</v>
      </c>
      <c r="B92" t="s">
        <v>410</v>
      </c>
      <c r="C92">
        <v>1.02857142857143</v>
      </c>
      <c r="D92">
        <v>0.81</v>
      </c>
      <c r="E92">
        <v>1.1000000000000001</v>
      </c>
    </row>
    <row r="93" spans="1:5" x14ac:dyDescent="0.25">
      <c r="A93" t="s">
        <v>80</v>
      </c>
      <c r="B93" t="s">
        <v>412</v>
      </c>
      <c r="C93">
        <v>1.02857142857143</v>
      </c>
      <c r="D93">
        <v>0.93</v>
      </c>
      <c r="E93">
        <v>0.89</v>
      </c>
    </row>
    <row r="94" spans="1:5" x14ac:dyDescent="0.25">
      <c r="A94" t="s">
        <v>80</v>
      </c>
      <c r="B94" t="s">
        <v>92</v>
      </c>
      <c r="C94">
        <v>1.02857142857143</v>
      </c>
      <c r="D94">
        <v>0.73</v>
      </c>
      <c r="E94">
        <v>0.94</v>
      </c>
    </row>
    <row r="95" spans="1:5" x14ac:dyDescent="0.25">
      <c r="A95" t="s">
        <v>80</v>
      </c>
      <c r="B95" t="s">
        <v>416</v>
      </c>
      <c r="C95">
        <v>1.02857142857143</v>
      </c>
      <c r="D95">
        <v>0.54</v>
      </c>
      <c r="E95">
        <v>1.47</v>
      </c>
    </row>
    <row r="96" spans="1:5" x14ac:dyDescent="0.25">
      <c r="A96" t="s">
        <v>80</v>
      </c>
      <c r="B96" t="s">
        <v>84</v>
      </c>
      <c r="C96">
        <v>1.02857142857143</v>
      </c>
      <c r="D96">
        <v>0.7</v>
      </c>
      <c r="E96">
        <v>0.89</v>
      </c>
    </row>
    <row r="97" spans="1:5" x14ac:dyDescent="0.25">
      <c r="A97" t="s">
        <v>80</v>
      </c>
      <c r="B97" t="s">
        <v>98</v>
      </c>
      <c r="C97">
        <v>1.02857142857143</v>
      </c>
      <c r="D97">
        <v>1.04</v>
      </c>
      <c r="E97">
        <v>0.73</v>
      </c>
    </row>
    <row r="98" spans="1:5" x14ac:dyDescent="0.25">
      <c r="A98" t="s">
        <v>80</v>
      </c>
      <c r="B98" t="s">
        <v>95</v>
      </c>
      <c r="C98">
        <v>1.02857142857143</v>
      </c>
      <c r="D98">
        <v>0.73</v>
      </c>
      <c r="E98">
        <v>0.61</v>
      </c>
    </row>
    <row r="99" spans="1:5" x14ac:dyDescent="0.25">
      <c r="A99" t="s">
        <v>80</v>
      </c>
      <c r="B99" t="s">
        <v>435</v>
      </c>
      <c r="C99">
        <v>1.02857142857143</v>
      </c>
      <c r="D99">
        <v>0.65</v>
      </c>
      <c r="E99">
        <v>1.5</v>
      </c>
    </row>
    <row r="100" spans="1:5" x14ac:dyDescent="0.25">
      <c r="A100" t="s">
        <v>99</v>
      </c>
      <c r="B100" t="s">
        <v>100</v>
      </c>
      <c r="C100">
        <v>1.2572614107883799</v>
      </c>
      <c r="D100">
        <v>0.79</v>
      </c>
      <c r="E100">
        <v>1.1100000000000001</v>
      </c>
    </row>
    <row r="101" spans="1:5" x14ac:dyDescent="0.25">
      <c r="A101" t="s">
        <v>99</v>
      </c>
      <c r="B101" t="s">
        <v>102</v>
      </c>
      <c r="C101">
        <v>1.2572614107883799</v>
      </c>
      <c r="D101">
        <v>1.02</v>
      </c>
      <c r="E101">
        <v>1.36</v>
      </c>
    </row>
    <row r="102" spans="1:5" x14ac:dyDescent="0.25">
      <c r="A102" t="s">
        <v>99</v>
      </c>
      <c r="B102" t="s">
        <v>111</v>
      </c>
      <c r="C102">
        <v>1.2572614107883799</v>
      </c>
      <c r="D102">
        <v>0.98</v>
      </c>
      <c r="E102">
        <v>0.68</v>
      </c>
    </row>
    <row r="103" spans="1:5" x14ac:dyDescent="0.25">
      <c r="A103" t="s">
        <v>99</v>
      </c>
      <c r="B103" t="s">
        <v>104</v>
      </c>
      <c r="C103">
        <v>1.2572614107883799</v>
      </c>
      <c r="D103">
        <v>0.61</v>
      </c>
      <c r="E103">
        <v>1.29</v>
      </c>
    </row>
    <row r="104" spans="1:5" x14ac:dyDescent="0.25">
      <c r="A104" t="s">
        <v>99</v>
      </c>
      <c r="B104" t="s">
        <v>106</v>
      </c>
      <c r="C104">
        <v>1.2572614107883799</v>
      </c>
      <c r="D104">
        <v>1</v>
      </c>
      <c r="E104">
        <v>0.93</v>
      </c>
    </row>
    <row r="105" spans="1:5" x14ac:dyDescent="0.25">
      <c r="A105" t="s">
        <v>99</v>
      </c>
      <c r="B105" t="s">
        <v>105</v>
      </c>
      <c r="C105">
        <v>1.2572614107883799</v>
      </c>
      <c r="D105">
        <v>0.97</v>
      </c>
      <c r="E105">
        <v>0.65</v>
      </c>
    </row>
    <row r="106" spans="1:5" x14ac:dyDescent="0.25">
      <c r="A106" t="s">
        <v>99</v>
      </c>
      <c r="B106" t="s">
        <v>117</v>
      </c>
      <c r="C106">
        <v>1.2572614107883799</v>
      </c>
      <c r="D106">
        <v>0.75</v>
      </c>
      <c r="E106">
        <v>1.07</v>
      </c>
    </row>
    <row r="107" spans="1:5" x14ac:dyDescent="0.25">
      <c r="A107" t="s">
        <v>99</v>
      </c>
      <c r="B107" t="s">
        <v>121</v>
      </c>
      <c r="C107">
        <v>1.2572614107883799</v>
      </c>
      <c r="D107">
        <v>0.92</v>
      </c>
      <c r="E107">
        <v>1.17</v>
      </c>
    </row>
    <row r="108" spans="1:5" x14ac:dyDescent="0.25">
      <c r="A108" t="s">
        <v>99</v>
      </c>
      <c r="B108" t="s">
        <v>108</v>
      </c>
      <c r="C108">
        <v>1.2572614107883799</v>
      </c>
      <c r="D108">
        <v>0.71</v>
      </c>
      <c r="E108">
        <v>0.75</v>
      </c>
    </row>
    <row r="109" spans="1:5" x14ac:dyDescent="0.25">
      <c r="A109" t="s">
        <v>99</v>
      </c>
      <c r="B109" t="s">
        <v>103</v>
      </c>
      <c r="C109">
        <v>1.2572614107883799</v>
      </c>
      <c r="D109">
        <v>1.05</v>
      </c>
      <c r="E109">
        <v>0.98</v>
      </c>
    </row>
    <row r="110" spans="1:5" x14ac:dyDescent="0.25">
      <c r="A110" t="s">
        <v>99</v>
      </c>
      <c r="B110" t="s">
        <v>110</v>
      </c>
      <c r="C110">
        <v>1.2572614107883799</v>
      </c>
      <c r="D110">
        <v>1.65</v>
      </c>
      <c r="E110">
        <v>0.79</v>
      </c>
    </row>
    <row r="111" spans="1:5" x14ac:dyDescent="0.25">
      <c r="A111" t="s">
        <v>99</v>
      </c>
      <c r="B111" t="s">
        <v>107</v>
      </c>
      <c r="C111">
        <v>1.2572614107883799</v>
      </c>
      <c r="D111">
        <v>0.75</v>
      </c>
      <c r="E111">
        <v>0.95</v>
      </c>
    </row>
    <row r="112" spans="1:5" x14ac:dyDescent="0.25">
      <c r="A112" t="s">
        <v>99</v>
      </c>
      <c r="B112" t="s">
        <v>395</v>
      </c>
      <c r="C112">
        <v>1.2572614107883799</v>
      </c>
      <c r="D112">
        <v>1.1299999999999999</v>
      </c>
      <c r="E112">
        <v>0.59</v>
      </c>
    </row>
    <row r="113" spans="1:5" x14ac:dyDescent="0.25">
      <c r="A113" t="s">
        <v>99</v>
      </c>
      <c r="B113" t="s">
        <v>115</v>
      </c>
      <c r="C113">
        <v>1.2572614107883799</v>
      </c>
      <c r="D113">
        <v>0.9</v>
      </c>
      <c r="E113">
        <v>1.18</v>
      </c>
    </row>
    <row r="114" spans="1:5" x14ac:dyDescent="0.25">
      <c r="A114" t="s">
        <v>99</v>
      </c>
      <c r="B114" t="s">
        <v>112</v>
      </c>
      <c r="C114">
        <v>1.2572614107883799</v>
      </c>
      <c r="D114">
        <v>0.64</v>
      </c>
      <c r="E114">
        <v>1.32</v>
      </c>
    </row>
    <row r="115" spans="1:5" x14ac:dyDescent="0.25">
      <c r="A115" t="s">
        <v>99</v>
      </c>
      <c r="B115" t="s">
        <v>113</v>
      </c>
      <c r="C115">
        <v>1.2572614107883799</v>
      </c>
      <c r="D115">
        <v>1.22</v>
      </c>
      <c r="E115">
        <v>1.1100000000000001</v>
      </c>
    </row>
    <row r="116" spans="1:5" x14ac:dyDescent="0.25">
      <c r="A116" t="s">
        <v>99</v>
      </c>
      <c r="B116" t="s">
        <v>114</v>
      </c>
      <c r="C116">
        <v>1.2572614107883799</v>
      </c>
      <c r="D116">
        <v>0.93</v>
      </c>
      <c r="E116">
        <v>0.82</v>
      </c>
    </row>
    <row r="117" spans="1:5" x14ac:dyDescent="0.25">
      <c r="A117" t="s">
        <v>99</v>
      </c>
      <c r="B117" t="s">
        <v>116</v>
      </c>
      <c r="C117">
        <v>1.2572614107883799</v>
      </c>
      <c r="D117">
        <v>0.75</v>
      </c>
      <c r="E117">
        <v>1.36</v>
      </c>
    </row>
    <row r="118" spans="1:5" x14ac:dyDescent="0.25">
      <c r="A118" t="s">
        <v>99</v>
      </c>
      <c r="B118" t="s">
        <v>109</v>
      </c>
      <c r="C118">
        <v>1.2572614107883799</v>
      </c>
      <c r="D118">
        <v>1.1499999999999999</v>
      </c>
      <c r="E118">
        <v>0.75</v>
      </c>
    </row>
    <row r="119" spans="1:5" x14ac:dyDescent="0.25">
      <c r="A119" t="s">
        <v>99</v>
      </c>
      <c r="B119" t="s">
        <v>118</v>
      </c>
      <c r="C119">
        <v>1.2572614107883799</v>
      </c>
      <c r="D119">
        <v>1.02</v>
      </c>
      <c r="E119">
        <v>1.2</v>
      </c>
    </row>
    <row r="120" spans="1:5" x14ac:dyDescent="0.25">
      <c r="A120" t="s">
        <v>99</v>
      </c>
      <c r="B120" t="s">
        <v>417</v>
      </c>
      <c r="C120">
        <v>1.2572614107883799</v>
      </c>
      <c r="D120">
        <v>0.68</v>
      </c>
      <c r="E120">
        <v>0.82</v>
      </c>
    </row>
    <row r="121" spans="1:5" x14ac:dyDescent="0.25">
      <c r="A121" t="s">
        <v>99</v>
      </c>
      <c r="B121" t="s">
        <v>101</v>
      </c>
      <c r="C121">
        <v>1.2572614107883799</v>
      </c>
      <c r="D121">
        <v>1.24</v>
      </c>
      <c r="E121">
        <v>0.49</v>
      </c>
    </row>
    <row r="122" spans="1:5" x14ac:dyDescent="0.25">
      <c r="A122" t="s">
        <v>99</v>
      </c>
      <c r="B122" t="s">
        <v>120</v>
      </c>
      <c r="C122">
        <v>1.2572614107883799</v>
      </c>
      <c r="D122">
        <v>0.94</v>
      </c>
      <c r="E122">
        <v>1.47</v>
      </c>
    </row>
    <row r="123" spans="1:5" x14ac:dyDescent="0.25">
      <c r="A123" t="s">
        <v>99</v>
      </c>
      <c r="B123" t="s">
        <v>119</v>
      </c>
      <c r="C123">
        <v>1.2572614107883799</v>
      </c>
      <c r="D123">
        <v>0.9</v>
      </c>
      <c r="E123">
        <v>1.1100000000000001</v>
      </c>
    </row>
    <row r="124" spans="1:5" x14ac:dyDescent="0.25">
      <c r="A124" t="s">
        <v>122</v>
      </c>
      <c r="B124" t="s">
        <v>123</v>
      </c>
      <c r="C124">
        <v>1.0965092402464101</v>
      </c>
      <c r="D124">
        <v>0.75</v>
      </c>
      <c r="E124">
        <v>0.96</v>
      </c>
    </row>
    <row r="125" spans="1:5" x14ac:dyDescent="0.25">
      <c r="A125" t="s">
        <v>122</v>
      </c>
      <c r="B125" t="s">
        <v>125</v>
      </c>
      <c r="C125">
        <v>1.0965092402464101</v>
      </c>
      <c r="D125">
        <v>1.03</v>
      </c>
      <c r="E125">
        <v>0.95</v>
      </c>
    </row>
    <row r="126" spans="1:5" x14ac:dyDescent="0.25">
      <c r="A126" t="s">
        <v>122</v>
      </c>
      <c r="B126" t="s">
        <v>127</v>
      </c>
      <c r="C126">
        <v>1.0965092402464101</v>
      </c>
      <c r="D126">
        <v>0.95</v>
      </c>
      <c r="E126">
        <v>1.1100000000000001</v>
      </c>
    </row>
    <row r="127" spans="1:5" x14ac:dyDescent="0.25">
      <c r="A127" t="s">
        <v>122</v>
      </c>
      <c r="B127" t="s">
        <v>130</v>
      </c>
      <c r="C127">
        <v>1.0965092402464101</v>
      </c>
      <c r="D127">
        <v>1.34</v>
      </c>
      <c r="E127">
        <v>0.87</v>
      </c>
    </row>
    <row r="128" spans="1:5" x14ac:dyDescent="0.25">
      <c r="A128" t="s">
        <v>122</v>
      </c>
      <c r="B128" t="s">
        <v>362</v>
      </c>
      <c r="C128">
        <v>1.0965092402464101</v>
      </c>
      <c r="D128">
        <v>0.71</v>
      </c>
      <c r="E128">
        <v>0.87</v>
      </c>
    </row>
    <row r="129" spans="1:5" x14ac:dyDescent="0.25">
      <c r="A129" t="s">
        <v>122</v>
      </c>
      <c r="B129" t="s">
        <v>126</v>
      </c>
      <c r="C129">
        <v>1.0965092402464101</v>
      </c>
      <c r="D129">
        <v>0.91</v>
      </c>
      <c r="E129">
        <v>0.63</v>
      </c>
    </row>
    <row r="130" spans="1:5" x14ac:dyDescent="0.25">
      <c r="A130" t="s">
        <v>122</v>
      </c>
      <c r="B130" t="s">
        <v>129</v>
      </c>
      <c r="C130">
        <v>1.0965092402464101</v>
      </c>
      <c r="D130">
        <v>0.45</v>
      </c>
      <c r="E130">
        <v>1.28</v>
      </c>
    </row>
    <row r="131" spans="1:5" x14ac:dyDescent="0.25">
      <c r="A131" t="s">
        <v>122</v>
      </c>
      <c r="B131" t="s">
        <v>128</v>
      </c>
      <c r="C131">
        <v>1.0965092402464101</v>
      </c>
      <c r="D131">
        <v>0.87</v>
      </c>
      <c r="E131">
        <v>1.1299999999999999</v>
      </c>
    </row>
    <row r="132" spans="1:5" x14ac:dyDescent="0.25">
      <c r="A132" t="s">
        <v>122</v>
      </c>
      <c r="B132" t="s">
        <v>136</v>
      </c>
      <c r="C132">
        <v>1.0965092402464101</v>
      </c>
      <c r="D132">
        <v>1.17</v>
      </c>
      <c r="E132">
        <v>1.0900000000000001</v>
      </c>
    </row>
    <row r="133" spans="1:5" x14ac:dyDescent="0.25">
      <c r="A133" t="s">
        <v>122</v>
      </c>
      <c r="B133" t="s">
        <v>131</v>
      </c>
      <c r="C133">
        <v>1.0965092402464101</v>
      </c>
      <c r="D133">
        <v>0.94</v>
      </c>
      <c r="E133">
        <v>0.9</v>
      </c>
    </row>
    <row r="134" spans="1:5" x14ac:dyDescent="0.25">
      <c r="A134" t="s">
        <v>122</v>
      </c>
      <c r="B134" t="s">
        <v>133</v>
      </c>
      <c r="C134">
        <v>1.0965092402464101</v>
      </c>
      <c r="D134">
        <v>0.63</v>
      </c>
      <c r="E134">
        <v>1.26</v>
      </c>
    </row>
    <row r="135" spans="1:5" x14ac:dyDescent="0.25">
      <c r="A135" t="s">
        <v>122</v>
      </c>
      <c r="B135" t="s">
        <v>135</v>
      </c>
      <c r="C135">
        <v>1.0965092402464101</v>
      </c>
      <c r="D135">
        <v>0.98</v>
      </c>
      <c r="E135">
        <v>1.02</v>
      </c>
    </row>
    <row r="136" spans="1:5" x14ac:dyDescent="0.25">
      <c r="A136" t="s">
        <v>122</v>
      </c>
      <c r="B136" t="s">
        <v>137</v>
      </c>
      <c r="C136">
        <v>1.0965092402464101</v>
      </c>
      <c r="D136">
        <v>0.75</v>
      </c>
      <c r="E136">
        <v>0.94</v>
      </c>
    </row>
    <row r="137" spans="1:5" x14ac:dyDescent="0.25">
      <c r="A137" t="s">
        <v>122</v>
      </c>
      <c r="B137" t="s">
        <v>401</v>
      </c>
      <c r="C137">
        <v>1.0965092402464101</v>
      </c>
      <c r="D137">
        <v>0.79</v>
      </c>
      <c r="E137">
        <v>0.87</v>
      </c>
    </row>
    <row r="138" spans="1:5" x14ac:dyDescent="0.25">
      <c r="A138" t="s">
        <v>122</v>
      </c>
      <c r="B138" t="s">
        <v>138</v>
      </c>
      <c r="C138">
        <v>1.0965092402464101</v>
      </c>
      <c r="D138">
        <v>0.98</v>
      </c>
      <c r="E138">
        <v>1.17</v>
      </c>
    </row>
    <row r="139" spans="1:5" x14ac:dyDescent="0.25">
      <c r="A139" t="s">
        <v>122</v>
      </c>
      <c r="B139" t="s">
        <v>139</v>
      </c>
      <c r="C139">
        <v>1.0965092402464101</v>
      </c>
      <c r="D139">
        <v>1.0900000000000001</v>
      </c>
      <c r="E139">
        <v>0.9</v>
      </c>
    </row>
    <row r="140" spans="1:5" x14ac:dyDescent="0.25">
      <c r="A140" t="s">
        <v>122</v>
      </c>
      <c r="B140" t="s">
        <v>144</v>
      </c>
      <c r="C140">
        <v>1.0965092402464101</v>
      </c>
      <c r="D140">
        <v>1.34</v>
      </c>
      <c r="E140">
        <v>1.23</v>
      </c>
    </row>
    <row r="141" spans="1:5" x14ac:dyDescent="0.25">
      <c r="A141" t="s">
        <v>122</v>
      </c>
      <c r="B141" t="s">
        <v>132</v>
      </c>
      <c r="C141">
        <v>1.0965092402464101</v>
      </c>
      <c r="D141">
        <v>1.1100000000000001</v>
      </c>
      <c r="E141">
        <v>1.23</v>
      </c>
    </row>
    <row r="142" spans="1:5" x14ac:dyDescent="0.25">
      <c r="A142" t="s">
        <v>122</v>
      </c>
      <c r="B142" t="s">
        <v>140</v>
      </c>
      <c r="C142">
        <v>1.0965092402464101</v>
      </c>
      <c r="D142">
        <v>0.62</v>
      </c>
      <c r="E142">
        <v>0.75</v>
      </c>
    </row>
    <row r="143" spans="1:5" x14ac:dyDescent="0.25">
      <c r="A143" t="s">
        <v>122</v>
      </c>
      <c r="B143" t="s">
        <v>124</v>
      </c>
      <c r="C143">
        <v>1.0965092402464101</v>
      </c>
      <c r="D143">
        <v>0.71</v>
      </c>
      <c r="E143">
        <v>1.08</v>
      </c>
    </row>
    <row r="144" spans="1:5" x14ac:dyDescent="0.25">
      <c r="A144" t="s">
        <v>122</v>
      </c>
      <c r="B144" t="s">
        <v>134</v>
      </c>
      <c r="C144">
        <v>1.0965092402464101</v>
      </c>
      <c r="D144">
        <v>0.43</v>
      </c>
      <c r="E144">
        <v>1.03</v>
      </c>
    </row>
    <row r="145" spans="1:5" x14ac:dyDescent="0.25">
      <c r="A145" t="s">
        <v>122</v>
      </c>
      <c r="B145" t="s">
        <v>141</v>
      </c>
      <c r="C145">
        <v>1.0965092402464101</v>
      </c>
      <c r="D145">
        <v>0.49</v>
      </c>
      <c r="E145">
        <v>0.79</v>
      </c>
    </row>
    <row r="146" spans="1:5" x14ac:dyDescent="0.25">
      <c r="A146" t="s">
        <v>122</v>
      </c>
      <c r="B146" t="s">
        <v>142</v>
      </c>
      <c r="C146">
        <v>1.0965092402464101</v>
      </c>
      <c r="D146">
        <v>0.87</v>
      </c>
      <c r="E146">
        <v>0.98</v>
      </c>
    </row>
    <row r="147" spans="1:5" x14ac:dyDescent="0.25">
      <c r="A147" t="s">
        <v>122</v>
      </c>
      <c r="B147" t="s">
        <v>143</v>
      </c>
      <c r="C147">
        <v>1.0965092402464101</v>
      </c>
      <c r="D147">
        <v>0.87</v>
      </c>
      <c r="E147">
        <v>0.95</v>
      </c>
    </row>
    <row r="148" spans="1:5" x14ac:dyDescent="0.25">
      <c r="A148" t="s">
        <v>145</v>
      </c>
      <c r="B148" t="s">
        <v>347</v>
      </c>
      <c r="C148">
        <v>1.17119565217391</v>
      </c>
      <c r="D148">
        <v>1.06</v>
      </c>
      <c r="E148">
        <v>0.83</v>
      </c>
    </row>
    <row r="149" spans="1:5" x14ac:dyDescent="0.25">
      <c r="A149" t="s">
        <v>145</v>
      </c>
      <c r="B149" t="s">
        <v>349</v>
      </c>
      <c r="C149">
        <v>1.17119565217391</v>
      </c>
      <c r="D149">
        <v>0.74</v>
      </c>
      <c r="E149">
        <v>0.92</v>
      </c>
    </row>
    <row r="150" spans="1:5" x14ac:dyDescent="0.25">
      <c r="A150" t="s">
        <v>145</v>
      </c>
      <c r="B150" t="s">
        <v>355</v>
      </c>
      <c r="C150">
        <v>1.17119565217391</v>
      </c>
      <c r="D150">
        <v>0.71</v>
      </c>
      <c r="E150">
        <v>2.0299999999999998</v>
      </c>
    </row>
    <row r="151" spans="1:5" x14ac:dyDescent="0.25">
      <c r="A151" t="s">
        <v>145</v>
      </c>
      <c r="B151" t="s">
        <v>357</v>
      </c>
      <c r="C151">
        <v>1.17119565217391</v>
      </c>
      <c r="D151">
        <v>0.91</v>
      </c>
      <c r="E151">
        <v>0.71</v>
      </c>
    </row>
    <row r="152" spans="1:5" x14ac:dyDescent="0.25">
      <c r="A152" t="s">
        <v>145</v>
      </c>
      <c r="B152" t="s">
        <v>360</v>
      </c>
      <c r="C152">
        <v>1.17119565217391</v>
      </c>
      <c r="D152">
        <v>1.0900000000000001</v>
      </c>
      <c r="E152">
        <v>0.9</v>
      </c>
    </row>
    <row r="153" spans="1:5" x14ac:dyDescent="0.25">
      <c r="A153" t="s">
        <v>145</v>
      </c>
      <c r="B153" t="s">
        <v>366</v>
      </c>
      <c r="C153">
        <v>1.17119565217391</v>
      </c>
      <c r="D153">
        <v>0.84</v>
      </c>
      <c r="E153">
        <v>0.8</v>
      </c>
    </row>
    <row r="154" spans="1:5" x14ac:dyDescent="0.25">
      <c r="A154" t="s">
        <v>145</v>
      </c>
      <c r="B154" t="s">
        <v>371</v>
      </c>
      <c r="C154">
        <v>1.17119565217391</v>
      </c>
      <c r="D154">
        <v>0.63</v>
      </c>
      <c r="E154">
        <v>0.96</v>
      </c>
    </row>
    <row r="155" spans="1:5" x14ac:dyDescent="0.25">
      <c r="A155" t="s">
        <v>145</v>
      </c>
      <c r="B155" t="s">
        <v>149</v>
      </c>
      <c r="C155">
        <v>1.17119565217391</v>
      </c>
      <c r="D155">
        <v>0.35</v>
      </c>
      <c r="E155">
        <v>2.0099999999999998</v>
      </c>
    </row>
    <row r="156" spans="1:5" x14ac:dyDescent="0.25">
      <c r="A156" t="s">
        <v>145</v>
      </c>
      <c r="B156" t="s">
        <v>375</v>
      </c>
      <c r="C156">
        <v>1.17119565217391</v>
      </c>
      <c r="D156">
        <v>0.83</v>
      </c>
      <c r="E156">
        <v>1</v>
      </c>
    </row>
    <row r="157" spans="1:5" x14ac:dyDescent="0.25">
      <c r="A157" t="s">
        <v>145</v>
      </c>
      <c r="B157" t="s">
        <v>388</v>
      </c>
      <c r="C157">
        <v>1.17119565217391</v>
      </c>
      <c r="D157">
        <v>0.96</v>
      </c>
      <c r="E157">
        <v>0.79</v>
      </c>
    </row>
    <row r="158" spans="1:5" x14ac:dyDescent="0.25">
      <c r="A158" t="s">
        <v>145</v>
      </c>
      <c r="B158" t="s">
        <v>389</v>
      </c>
      <c r="C158">
        <v>1.17119565217391</v>
      </c>
      <c r="D158">
        <v>0.83</v>
      </c>
      <c r="E158">
        <v>0.71</v>
      </c>
    </row>
    <row r="159" spans="1:5" x14ac:dyDescent="0.25">
      <c r="A159" t="s">
        <v>145</v>
      </c>
      <c r="B159" t="s">
        <v>391</v>
      </c>
      <c r="C159">
        <v>1.17119565217391</v>
      </c>
      <c r="D159">
        <v>0.61</v>
      </c>
      <c r="E159">
        <v>1.75</v>
      </c>
    </row>
    <row r="160" spans="1:5" x14ac:dyDescent="0.25">
      <c r="A160" t="s">
        <v>145</v>
      </c>
      <c r="B160" t="s">
        <v>146</v>
      </c>
      <c r="C160">
        <v>1.17119565217391</v>
      </c>
      <c r="D160">
        <v>0.81</v>
      </c>
      <c r="E160">
        <v>0.96</v>
      </c>
    </row>
    <row r="161" spans="1:5" x14ac:dyDescent="0.25">
      <c r="A161" t="s">
        <v>145</v>
      </c>
      <c r="B161" t="s">
        <v>404</v>
      </c>
      <c r="C161">
        <v>1.17119565217391</v>
      </c>
      <c r="D161">
        <v>0.8</v>
      </c>
      <c r="E161">
        <v>0.71</v>
      </c>
    </row>
    <row r="162" spans="1:5" x14ac:dyDescent="0.25">
      <c r="A162" t="s">
        <v>145</v>
      </c>
      <c r="B162" t="s">
        <v>419</v>
      </c>
      <c r="C162">
        <v>1.17119565217391</v>
      </c>
      <c r="D162">
        <v>0.63</v>
      </c>
      <c r="E162">
        <v>0.92</v>
      </c>
    </row>
    <row r="163" spans="1:5" x14ac:dyDescent="0.25">
      <c r="A163" t="s">
        <v>145</v>
      </c>
      <c r="B163" t="s">
        <v>423</v>
      </c>
      <c r="C163">
        <v>1.17119565217391</v>
      </c>
      <c r="D163">
        <v>1.21</v>
      </c>
      <c r="E163">
        <v>0.67</v>
      </c>
    </row>
    <row r="164" spans="1:5" x14ac:dyDescent="0.25">
      <c r="A164" t="s">
        <v>145</v>
      </c>
      <c r="B164" t="s">
        <v>425</v>
      </c>
      <c r="C164">
        <v>1.17119565217391</v>
      </c>
      <c r="D164">
        <v>0.89</v>
      </c>
      <c r="E164">
        <v>0.62</v>
      </c>
    </row>
    <row r="165" spans="1:5" x14ac:dyDescent="0.25">
      <c r="A165" t="s">
        <v>145</v>
      </c>
      <c r="B165" t="s">
        <v>427</v>
      </c>
      <c r="C165">
        <v>1.17119565217391</v>
      </c>
      <c r="D165">
        <v>1.17</v>
      </c>
      <c r="E165">
        <v>0.71</v>
      </c>
    </row>
    <row r="166" spans="1:5" x14ac:dyDescent="0.25">
      <c r="A166" t="s">
        <v>145</v>
      </c>
      <c r="B166" t="s">
        <v>432</v>
      </c>
      <c r="C166">
        <v>1.17119565217391</v>
      </c>
      <c r="D166">
        <v>0.54</v>
      </c>
      <c r="E166">
        <v>1.67</v>
      </c>
    </row>
    <row r="167" spans="1:5" x14ac:dyDescent="0.25">
      <c r="A167" t="s">
        <v>145</v>
      </c>
      <c r="B167" t="s">
        <v>433</v>
      </c>
      <c r="C167">
        <v>1.17119565217391</v>
      </c>
      <c r="D167">
        <v>0.66</v>
      </c>
      <c r="E167">
        <v>1.04</v>
      </c>
    </row>
    <row r="168" spans="1:5" x14ac:dyDescent="0.25">
      <c r="A168" t="s">
        <v>145</v>
      </c>
      <c r="B168" t="s">
        <v>434</v>
      </c>
      <c r="C168">
        <v>1.17119565217391</v>
      </c>
      <c r="D168">
        <v>0.62</v>
      </c>
      <c r="E168">
        <v>0.97</v>
      </c>
    </row>
    <row r="169" spans="1:5" x14ac:dyDescent="0.25">
      <c r="A169" t="s">
        <v>145</v>
      </c>
      <c r="B169" t="s">
        <v>148</v>
      </c>
      <c r="C169">
        <v>1.17119565217391</v>
      </c>
      <c r="D169">
        <v>0.92</v>
      </c>
      <c r="E169">
        <v>0.88</v>
      </c>
    </row>
    <row r="170" spans="1:5" x14ac:dyDescent="0.25">
      <c r="A170" t="s">
        <v>145</v>
      </c>
      <c r="B170" t="s">
        <v>147</v>
      </c>
      <c r="C170">
        <v>1.17119565217391</v>
      </c>
      <c r="D170">
        <v>0.93</v>
      </c>
      <c r="E170">
        <v>1.29</v>
      </c>
    </row>
    <row r="171" spans="1:5" x14ac:dyDescent="0.25">
      <c r="A171" t="s">
        <v>21</v>
      </c>
      <c r="B171" t="s">
        <v>152</v>
      </c>
      <c r="C171">
        <v>1.325</v>
      </c>
      <c r="D171">
        <v>0.77</v>
      </c>
      <c r="E171">
        <v>1.1100000000000001</v>
      </c>
    </row>
    <row r="172" spans="1:5" x14ac:dyDescent="0.25">
      <c r="A172" t="s">
        <v>21</v>
      </c>
      <c r="B172" t="s">
        <v>269</v>
      </c>
      <c r="C172">
        <v>1.325</v>
      </c>
      <c r="D172">
        <v>0.9</v>
      </c>
      <c r="E172">
        <v>1.22</v>
      </c>
    </row>
    <row r="173" spans="1:5" x14ac:dyDescent="0.25">
      <c r="A173" t="s">
        <v>21</v>
      </c>
      <c r="B173" t="s">
        <v>264</v>
      </c>
      <c r="C173">
        <v>1.325</v>
      </c>
      <c r="D173">
        <v>0.63</v>
      </c>
      <c r="E173">
        <v>1.31</v>
      </c>
    </row>
    <row r="174" spans="1:5" x14ac:dyDescent="0.25">
      <c r="A174" t="s">
        <v>21</v>
      </c>
      <c r="B174" t="s">
        <v>372</v>
      </c>
      <c r="C174">
        <v>1.325</v>
      </c>
      <c r="D174">
        <v>0.68</v>
      </c>
      <c r="E174">
        <v>1.54</v>
      </c>
    </row>
    <row r="175" spans="1:5" x14ac:dyDescent="0.25">
      <c r="A175" t="s">
        <v>21</v>
      </c>
      <c r="B175" t="s">
        <v>267</v>
      </c>
      <c r="C175">
        <v>1.325</v>
      </c>
      <c r="D175">
        <v>1.1299999999999999</v>
      </c>
      <c r="E175">
        <v>1</v>
      </c>
    </row>
    <row r="176" spans="1:5" x14ac:dyDescent="0.25">
      <c r="A176" t="s">
        <v>21</v>
      </c>
      <c r="B176" t="s">
        <v>272</v>
      </c>
      <c r="C176">
        <v>1.325</v>
      </c>
      <c r="D176">
        <v>1.27</v>
      </c>
      <c r="E176">
        <v>0.41</v>
      </c>
    </row>
    <row r="177" spans="1:5" x14ac:dyDescent="0.25">
      <c r="A177" t="s">
        <v>21</v>
      </c>
      <c r="B177" t="s">
        <v>397</v>
      </c>
      <c r="C177">
        <v>1.325</v>
      </c>
      <c r="D177">
        <v>0.68</v>
      </c>
      <c r="E177">
        <v>1.4</v>
      </c>
    </row>
    <row r="178" spans="1:5" x14ac:dyDescent="0.25">
      <c r="A178" t="s">
        <v>21</v>
      </c>
      <c r="B178" t="s">
        <v>274</v>
      </c>
      <c r="C178">
        <v>1.325</v>
      </c>
      <c r="D178">
        <v>1.31</v>
      </c>
      <c r="E178">
        <v>0.68</v>
      </c>
    </row>
    <row r="179" spans="1:5" x14ac:dyDescent="0.25">
      <c r="A179" t="s">
        <v>21</v>
      </c>
      <c r="B179" t="s">
        <v>150</v>
      </c>
      <c r="C179">
        <v>1.325</v>
      </c>
      <c r="D179">
        <v>0.81</v>
      </c>
      <c r="E179">
        <v>0.95</v>
      </c>
    </row>
    <row r="180" spans="1:5" x14ac:dyDescent="0.25">
      <c r="A180" t="s">
        <v>21</v>
      </c>
      <c r="B180" t="s">
        <v>275</v>
      </c>
      <c r="C180">
        <v>1.325</v>
      </c>
      <c r="D180">
        <v>0.86</v>
      </c>
      <c r="E180">
        <v>0.86</v>
      </c>
    </row>
    <row r="181" spans="1:5" x14ac:dyDescent="0.25">
      <c r="A181" t="s">
        <v>21</v>
      </c>
      <c r="B181" t="s">
        <v>23</v>
      </c>
      <c r="C181">
        <v>1.325</v>
      </c>
      <c r="D181">
        <v>1.35</v>
      </c>
      <c r="E181">
        <v>1.01</v>
      </c>
    </row>
    <row r="182" spans="1:5" x14ac:dyDescent="0.25">
      <c r="A182" t="s">
        <v>21</v>
      </c>
      <c r="B182" t="s">
        <v>22</v>
      </c>
      <c r="C182">
        <v>1.325</v>
      </c>
      <c r="D182">
        <v>0.92</v>
      </c>
      <c r="E182">
        <v>0.97</v>
      </c>
    </row>
    <row r="183" spans="1:5" x14ac:dyDescent="0.25">
      <c r="A183" t="s">
        <v>21</v>
      </c>
      <c r="B183" t="s">
        <v>266</v>
      </c>
      <c r="C183">
        <v>1.325</v>
      </c>
      <c r="D183">
        <v>0.72</v>
      </c>
      <c r="E183">
        <v>1.0900000000000001</v>
      </c>
    </row>
    <row r="184" spans="1:5" x14ac:dyDescent="0.25">
      <c r="A184" t="s">
        <v>21</v>
      </c>
      <c r="B184" t="s">
        <v>268</v>
      </c>
      <c r="C184">
        <v>1.325</v>
      </c>
      <c r="D184">
        <v>1</v>
      </c>
      <c r="E184">
        <v>0.77</v>
      </c>
    </row>
    <row r="185" spans="1:5" x14ac:dyDescent="0.25">
      <c r="A185" t="s">
        <v>21</v>
      </c>
      <c r="B185" t="s">
        <v>151</v>
      </c>
      <c r="C185">
        <v>1.325</v>
      </c>
      <c r="D185">
        <v>0.63</v>
      </c>
      <c r="E185">
        <v>1.27</v>
      </c>
    </row>
    <row r="186" spans="1:5" x14ac:dyDescent="0.25">
      <c r="A186" t="s">
        <v>21</v>
      </c>
      <c r="B186" t="s">
        <v>153</v>
      </c>
      <c r="C186">
        <v>1.325</v>
      </c>
      <c r="D186">
        <v>1.63</v>
      </c>
      <c r="E186">
        <v>0.54</v>
      </c>
    </row>
    <row r="187" spans="1:5" x14ac:dyDescent="0.25">
      <c r="A187" t="s">
        <v>21</v>
      </c>
      <c r="B187" t="s">
        <v>273</v>
      </c>
      <c r="C187">
        <v>1.325</v>
      </c>
      <c r="D187">
        <v>1.02</v>
      </c>
      <c r="E187">
        <v>0.98</v>
      </c>
    </row>
    <row r="188" spans="1:5" x14ac:dyDescent="0.25">
      <c r="A188" t="s">
        <v>21</v>
      </c>
      <c r="B188" t="s">
        <v>265</v>
      </c>
      <c r="C188">
        <v>1.325</v>
      </c>
      <c r="D188">
        <v>1</v>
      </c>
      <c r="E188">
        <v>0.72</v>
      </c>
    </row>
    <row r="189" spans="1:5" x14ac:dyDescent="0.25">
      <c r="A189" t="s">
        <v>21</v>
      </c>
      <c r="B189" t="s">
        <v>271</v>
      </c>
      <c r="C189">
        <v>1.325</v>
      </c>
      <c r="D189">
        <v>0.81</v>
      </c>
      <c r="E189">
        <v>0.95</v>
      </c>
    </row>
    <row r="190" spans="1:5" x14ac:dyDescent="0.25">
      <c r="A190" t="s">
        <v>21</v>
      </c>
      <c r="B190" t="s">
        <v>270</v>
      </c>
      <c r="C190">
        <v>1.325</v>
      </c>
      <c r="D190">
        <v>1.0900000000000001</v>
      </c>
      <c r="E190">
        <v>1.22</v>
      </c>
    </row>
    <row r="191" spans="1:5" x14ac:dyDescent="0.25">
      <c r="A191" t="s">
        <v>154</v>
      </c>
      <c r="B191" t="s">
        <v>159</v>
      </c>
      <c r="C191">
        <v>1.0314465408805</v>
      </c>
      <c r="D191">
        <v>0.62</v>
      </c>
      <c r="E191">
        <v>1.1399999999999999</v>
      </c>
    </row>
    <row r="192" spans="1:5" x14ac:dyDescent="0.25">
      <c r="A192" t="s">
        <v>154</v>
      </c>
      <c r="B192" t="s">
        <v>161</v>
      </c>
      <c r="C192">
        <v>1.0314465408805</v>
      </c>
      <c r="D192">
        <v>0.71</v>
      </c>
      <c r="E192">
        <v>1.06</v>
      </c>
    </row>
    <row r="193" spans="1:5" x14ac:dyDescent="0.25">
      <c r="A193" t="s">
        <v>154</v>
      </c>
      <c r="B193" t="s">
        <v>163</v>
      </c>
      <c r="C193">
        <v>1.0314465408805</v>
      </c>
      <c r="D193">
        <v>1.0900000000000001</v>
      </c>
      <c r="E193">
        <v>0.95</v>
      </c>
    </row>
    <row r="194" spans="1:5" x14ac:dyDescent="0.25">
      <c r="A194" t="s">
        <v>154</v>
      </c>
      <c r="B194" t="s">
        <v>160</v>
      </c>
      <c r="C194">
        <v>1.0314465408805</v>
      </c>
      <c r="D194">
        <v>0.8</v>
      </c>
      <c r="E194">
        <v>1.18</v>
      </c>
    </row>
    <row r="195" spans="1:5" x14ac:dyDescent="0.25">
      <c r="A195" t="s">
        <v>154</v>
      </c>
      <c r="B195" t="s">
        <v>165</v>
      </c>
      <c r="C195">
        <v>1.0314465408805</v>
      </c>
      <c r="D195">
        <v>0.76</v>
      </c>
      <c r="E195">
        <v>1.47</v>
      </c>
    </row>
    <row r="196" spans="1:5" x14ac:dyDescent="0.25">
      <c r="A196" t="s">
        <v>154</v>
      </c>
      <c r="B196" t="s">
        <v>164</v>
      </c>
      <c r="C196">
        <v>1.0314465408805</v>
      </c>
      <c r="D196">
        <v>0.47</v>
      </c>
      <c r="E196">
        <v>1.04</v>
      </c>
    </row>
    <row r="197" spans="1:5" x14ac:dyDescent="0.25">
      <c r="A197" t="s">
        <v>154</v>
      </c>
      <c r="B197" t="s">
        <v>167</v>
      </c>
      <c r="C197">
        <v>1.0314465408805</v>
      </c>
      <c r="D197">
        <v>0.95</v>
      </c>
      <c r="E197">
        <v>0.62</v>
      </c>
    </row>
    <row r="198" spans="1:5" x14ac:dyDescent="0.25">
      <c r="A198" t="s">
        <v>154</v>
      </c>
      <c r="B198" t="s">
        <v>168</v>
      </c>
      <c r="C198">
        <v>1.0314465408805</v>
      </c>
      <c r="D198">
        <v>0.47</v>
      </c>
      <c r="E198">
        <v>1.1399999999999999</v>
      </c>
    </row>
    <row r="199" spans="1:5" x14ac:dyDescent="0.25">
      <c r="A199" t="s">
        <v>154</v>
      </c>
      <c r="B199" t="s">
        <v>156</v>
      </c>
      <c r="C199">
        <v>1.0314465408805</v>
      </c>
      <c r="D199">
        <v>0.62</v>
      </c>
      <c r="E199">
        <v>0.76</v>
      </c>
    </row>
    <row r="200" spans="1:5" x14ac:dyDescent="0.25">
      <c r="A200" t="s">
        <v>154</v>
      </c>
      <c r="B200" t="s">
        <v>169</v>
      </c>
      <c r="C200">
        <v>1.0314465408805</v>
      </c>
      <c r="D200">
        <v>0.76</v>
      </c>
      <c r="E200">
        <v>0.95</v>
      </c>
    </row>
    <row r="201" spans="1:5" x14ac:dyDescent="0.25">
      <c r="A201" t="s">
        <v>154</v>
      </c>
      <c r="B201" t="s">
        <v>162</v>
      </c>
      <c r="C201">
        <v>1.0314465408805</v>
      </c>
      <c r="D201">
        <v>0.71</v>
      </c>
      <c r="E201">
        <v>0.95</v>
      </c>
    </row>
    <row r="202" spans="1:5" x14ac:dyDescent="0.25">
      <c r="A202" t="s">
        <v>154</v>
      </c>
      <c r="B202" t="s">
        <v>170</v>
      </c>
      <c r="C202">
        <v>1.0314465408805</v>
      </c>
      <c r="D202">
        <v>0.99</v>
      </c>
      <c r="E202">
        <v>0.95</v>
      </c>
    </row>
    <row r="203" spans="1:5" x14ac:dyDescent="0.25">
      <c r="A203" t="s">
        <v>154</v>
      </c>
      <c r="B203" t="s">
        <v>166</v>
      </c>
      <c r="C203">
        <v>1.0314465408805</v>
      </c>
      <c r="D203">
        <v>0.76</v>
      </c>
      <c r="E203">
        <v>1.37</v>
      </c>
    </row>
    <row r="204" spans="1:5" x14ac:dyDescent="0.25">
      <c r="A204" t="s">
        <v>154</v>
      </c>
      <c r="B204" t="s">
        <v>174</v>
      </c>
      <c r="C204">
        <v>1.0314465408805</v>
      </c>
      <c r="D204">
        <v>0.9</v>
      </c>
      <c r="E204">
        <v>0.76</v>
      </c>
    </row>
    <row r="205" spans="1:5" x14ac:dyDescent="0.25">
      <c r="A205" t="s">
        <v>154</v>
      </c>
      <c r="B205" t="s">
        <v>172</v>
      </c>
      <c r="C205">
        <v>1.0314465408805</v>
      </c>
      <c r="D205">
        <v>0.62</v>
      </c>
      <c r="E205">
        <v>1.23</v>
      </c>
    </row>
    <row r="206" spans="1:5" x14ac:dyDescent="0.25">
      <c r="A206" t="s">
        <v>154</v>
      </c>
      <c r="B206" t="s">
        <v>171</v>
      </c>
      <c r="C206">
        <v>1.0314465408805</v>
      </c>
      <c r="D206">
        <v>0.62</v>
      </c>
      <c r="E206">
        <v>0.99</v>
      </c>
    </row>
    <row r="207" spans="1:5" x14ac:dyDescent="0.25">
      <c r="A207" t="s">
        <v>154</v>
      </c>
      <c r="B207" t="s">
        <v>158</v>
      </c>
      <c r="C207">
        <v>1.0314465408805</v>
      </c>
      <c r="D207">
        <v>0.95</v>
      </c>
      <c r="E207">
        <v>0.43</v>
      </c>
    </row>
    <row r="208" spans="1:5" x14ac:dyDescent="0.25">
      <c r="A208" t="s">
        <v>154</v>
      </c>
      <c r="B208" t="s">
        <v>155</v>
      </c>
      <c r="C208">
        <v>1.0314465408805</v>
      </c>
      <c r="D208">
        <v>1.04</v>
      </c>
      <c r="E208">
        <v>0.85</v>
      </c>
    </row>
    <row r="209" spans="1:5" x14ac:dyDescent="0.25">
      <c r="A209" t="s">
        <v>154</v>
      </c>
      <c r="B209" t="s">
        <v>157</v>
      </c>
      <c r="C209">
        <v>1.0314465408805</v>
      </c>
      <c r="D209">
        <v>0.99</v>
      </c>
      <c r="E209">
        <v>0.8</v>
      </c>
    </row>
    <row r="210" spans="1:5" x14ac:dyDescent="0.25">
      <c r="A210" t="s">
        <v>154</v>
      </c>
      <c r="B210" t="s">
        <v>173</v>
      </c>
      <c r="C210">
        <v>1.0314465408805</v>
      </c>
      <c r="D210">
        <v>0.81</v>
      </c>
      <c r="E210">
        <v>1.41</v>
      </c>
    </row>
    <row r="211" spans="1:5" x14ac:dyDescent="0.25">
      <c r="A211" t="s">
        <v>175</v>
      </c>
      <c r="B211" t="s">
        <v>284</v>
      </c>
      <c r="C211">
        <v>1.07389162561576</v>
      </c>
      <c r="D211">
        <v>1.32</v>
      </c>
      <c r="E211">
        <v>0.99</v>
      </c>
    </row>
    <row r="212" spans="1:5" x14ac:dyDescent="0.25">
      <c r="A212" t="s">
        <v>175</v>
      </c>
      <c r="B212" t="s">
        <v>179</v>
      </c>
      <c r="C212">
        <v>1.07389162561576</v>
      </c>
      <c r="D212">
        <v>0.71</v>
      </c>
      <c r="E212">
        <v>0.88</v>
      </c>
    </row>
    <row r="213" spans="1:5" x14ac:dyDescent="0.25">
      <c r="A213" t="s">
        <v>175</v>
      </c>
      <c r="B213" t="s">
        <v>282</v>
      </c>
      <c r="C213">
        <v>1.07389162561576</v>
      </c>
      <c r="D213">
        <v>1.06</v>
      </c>
      <c r="E213">
        <v>0.59</v>
      </c>
    </row>
    <row r="214" spans="1:5" x14ac:dyDescent="0.25">
      <c r="A214" t="s">
        <v>175</v>
      </c>
      <c r="B214" t="s">
        <v>176</v>
      </c>
      <c r="C214">
        <v>1.07389162561576</v>
      </c>
      <c r="D214">
        <v>0.83</v>
      </c>
      <c r="E214">
        <v>1</v>
      </c>
    </row>
    <row r="215" spans="1:5" x14ac:dyDescent="0.25">
      <c r="A215" t="s">
        <v>175</v>
      </c>
      <c r="B215" t="s">
        <v>285</v>
      </c>
      <c r="C215">
        <v>1.07389162561576</v>
      </c>
      <c r="D215">
        <v>0.47</v>
      </c>
      <c r="E215">
        <v>1.1200000000000001</v>
      </c>
    </row>
    <row r="216" spans="1:5" x14ac:dyDescent="0.25">
      <c r="A216" t="s">
        <v>175</v>
      </c>
      <c r="B216" t="s">
        <v>277</v>
      </c>
      <c r="C216">
        <v>1.07389162561576</v>
      </c>
      <c r="D216">
        <v>0.88</v>
      </c>
      <c r="E216">
        <v>0.88</v>
      </c>
    </row>
    <row r="217" spans="1:5" x14ac:dyDescent="0.25">
      <c r="A217" t="s">
        <v>175</v>
      </c>
      <c r="B217" t="s">
        <v>281</v>
      </c>
      <c r="C217">
        <v>1.07389162561576</v>
      </c>
      <c r="D217">
        <v>0.55000000000000004</v>
      </c>
      <c r="E217">
        <v>1.1599999999999999</v>
      </c>
    </row>
    <row r="218" spans="1:5" x14ac:dyDescent="0.25">
      <c r="A218" t="s">
        <v>175</v>
      </c>
      <c r="B218" t="s">
        <v>178</v>
      </c>
      <c r="C218">
        <v>1.07389162561576</v>
      </c>
      <c r="D218">
        <v>0.77</v>
      </c>
      <c r="E218">
        <v>1.32</v>
      </c>
    </row>
    <row r="219" spans="1:5" x14ac:dyDescent="0.25">
      <c r="A219" t="s">
        <v>175</v>
      </c>
      <c r="B219" t="s">
        <v>278</v>
      </c>
      <c r="C219">
        <v>1.07389162561576</v>
      </c>
      <c r="D219">
        <v>0.55000000000000004</v>
      </c>
      <c r="E219">
        <v>1.05</v>
      </c>
    </row>
    <row r="220" spans="1:5" x14ac:dyDescent="0.25">
      <c r="A220" t="s">
        <v>175</v>
      </c>
      <c r="B220" t="s">
        <v>276</v>
      </c>
      <c r="C220">
        <v>1.07389162561576</v>
      </c>
      <c r="D220">
        <v>2</v>
      </c>
      <c r="E220">
        <v>0.65</v>
      </c>
    </row>
    <row r="221" spans="1:5" x14ac:dyDescent="0.25">
      <c r="A221" t="s">
        <v>175</v>
      </c>
      <c r="B221" t="s">
        <v>279</v>
      </c>
      <c r="C221">
        <v>1.07389162561576</v>
      </c>
      <c r="D221">
        <v>1.1000000000000001</v>
      </c>
      <c r="E221">
        <v>1.05</v>
      </c>
    </row>
    <row r="222" spans="1:5" x14ac:dyDescent="0.25">
      <c r="A222" t="s">
        <v>175</v>
      </c>
      <c r="B222" t="s">
        <v>283</v>
      </c>
      <c r="C222">
        <v>1.07389162561576</v>
      </c>
      <c r="D222">
        <v>0.99</v>
      </c>
      <c r="E222">
        <v>0.94</v>
      </c>
    </row>
    <row r="223" spans="1:5" x14ac:dyDescent="0.25">
      <c r="A223" t="s">
        <v>175</v>
      </c>
      <c r="B223" t="s">
        <v>177</v>
      </c>
      <c r="C223">
        <v>1.07389162561576</v>
      </c>
      <c r="D223">
        <v>0.22</v>
      </c>
      <c r="E223">
        <v>1.1599999999999999</v>
      </c>
    </row>
    <row r="224" spans="1:5" x14ac:dyDescent="0.25">
      <c r="A224" t="s">
        <v>175</v>
      </c>
      <c r="B224" t="s">
        <v>280</v>
      </c>
      <c r="C224">
        <v>1.07389162561576</v>
      </c>
      <c r="D224">
        <v>1</v>
      </c>
      <c r="E224">
        <v>1.18</v>
      </c>
    </row>
    <row r="225" spans="1:5" x14ac:dyDescent="0.25">
      <c r="A225" t="s">
        <v>24</v>
      </c>
      <c r="B225" t="s">
        <v>292</v>
      </c>
      <c r="C225">
        <v>1.41471571906355</v>
      </c>
      <c r="D225">
        <v>1.26</v>
      </c>
      <c r="E225">
        <v>0.67</v>
      </c>
    </row>
    <row r="226" spans="1:5" x14ac:dyDescent="0.25">
      <c r="A226" t="s">
        <v>24</v>
      </c>
      <c r="B226" t="s">
        <v>289</v>
      </c>
      <c r="C226">
        <v>1.41471571906355</v>
      </c>
      <c r="D226">
        <v>0.68</v>
      </c>
      <c r="E226">
        <v>1.08</v>
      </c>
    </row>
    <row r="227" spans="1:5" x14ac:dyDescent="0.25">
      <c r="A227" t="s">
        <v>24</v>
      </c>
      <c r="B227" t="s">
        <v>180</v>
      </c>
      <c r="C227">
        <v>1.41471571906355</v>
      </c>
      <c r="D227">
        <v>0.59</v>
      </c>
      <c r="E227">
        <v>0.95</v>
      </c>
    </row>
    <row r="228" spans="1:5" x14ac:dyDescent="0.25">
      <c r="A228" t="s">
        <v>24</v>
      </c>
      <c r="B228" t="s">
        <v>326</v>
      </c>
      <c r="C228">
        <v>1.41471571906355</v>
      </c>
      <c r="D228">
        <v>0.67</v>
      </c>
      <c r="E228">
        <v>1.05</v>
      </c>
    </row>
    <row r="229" spans="1:5" x14ac:dyDescent="0.25">
      <c r="A229" t="s">
        <v>24</v>
      </c>
      <c r="B229" t="s">
        <v>288</v>
      </c>
      <c r="C229">
        <v>1.41471571906355</v>
      </c>
      <c r="D229">
        <v>0.67</v>
      </c>
      <c r="E229">
        <v>1.9</v>
      </c>
    </row>
    <row r="230" spans="1:5" x14ac:dyDescent="0.25">
      <c r="A230" t="s">
        <v>24</v>
      </c>
      <c r="B230" t="s">
        <v>287</v>
      </c>
      <c r="C230">
        <v>1.41471571906355</v>
      </c>
      <c r="D230">
        <v>0.72</v>
      </c>
      <c r="E230">
        <v>1.22</v>
      </c>
    </row>
    <row r="231" spans="1:5" x14ac:dyDescent="0.25">
      <c r="A231" t="s">
        <v>24</v>
      </c>
      <c r="B231" t="s">
        <v>293</v>
      </c>
      <c r="C231">
        <v>1.41471571906355</v>
      </c>
      <c r="D231">
        <v>0.46</v>
      </c>
      <c r="E231">
        <v>0.93</v>
      </c>
    </row>
    <row r="232" spans="1:5" x14ac:dyDescent="0.25">
      <c r="A232" t="s">
        <v>24</v>
      </c>
      <c r="B232" t="s">
        <v>294</v>
      </c>
      <c r="C232">
        <v>1.41471571906355</v>
      </c>
      <c r="D232">
        <v>1.26</v>
      </c>
      <c r="E232">
        <v>0.51</v>
      </c>
    </row>
    <row r="233" spans="1:5" x14ac:dyDescent="0.25">
      <c r="A233" t="s">
        <v>24</v>
      </c>
      <c r="B233" t="s">
        <v>295</v>
      </c>
      <c r="C233">
        <v>1.41471571906355</v>
      </c>
      <c r="D233">
        <v>1.22</v>
      </c>
      <c r="E233">
        <v>0.68</v>
      </c>
    </row>
    <row r="234" spans="1:5" x14ac:dyDescent="0.25">
      <c r="A234" t="s">
        <v>24</v>
      </c>
      <c r="B234" t="s">
        <v>25</v>
      </c>
      <c r="C234">
        <v>1.41471571906355</v>
      </c>
      <c r="D234">
        <v>0.97</v>
      </c>
      <c r="E234">
        <v>0.88</v>
      </c>
    </row>
    <row r="235" spans="1:5" x14ac:dyDescent="0.25">
      <c r="A235" t="s">
        <v>24</v>
      </c>
      <c r="B235" t="s">
        <v>327</v>
      </c>
      <c r="C235">
        <v>1.41471571906355</v>
      </c>
      <c r="D235">
        <v>1.31</v>
      </c>
      <c r="E235">
        <v>0.59</v>
      </c>
    </row>
    <row r="236" spans="1:5" x14ac:dyDescent="0.25">
      <c r="A236" t="s">
        <v>24</v>
      </c>
      <c r="B236" t="s">
        <v>286</v>
      </c>
      <c r="C236">
        <v>1.41471571906355</v>
      </c>
      <c r="D236">
        <v>1.1100000000000001</v>
      </c>
      <c r="E236">
        <v>0.79</v>
      </c>
    </row>
    <row r="237" spans="1:5" x14ac:dyDescent="0.25">
      <c r="A237" t="s">
        <v>24</v>
      </c>
      <c r="B237" t="s">
        <v>291</v>
      </c>
      <c r="C237">
        <v>1.41471571906355</v>
      </c>
      <c r="D237">
        <v>0.86</v>
      </c>
      <c r="E237">
        <v>1.44</v>
      </c>
    </row>
    <row r="238" spans="1:5" x14ac:dyDescent="0.25">
      <c r="A238" t="s">
        <v>24</v>
      </c>
      <c r="B238" t="s">
        <v>26</v>
      </c>
      <c r="C238">
        <v>1.41471571906355</v>
      </c>
      <c r="D238">
        <v>0.9</v>
      </c>
      <c r="E238">
        <v>1.08</v>
      </c>
    </row>
    <row r="239" spans="1:5" x14ac:dyDescent="0.25">
      <c r="A239" t="s">
        <v>24</v>
      </c>
      <c r="B239" t="s">
        <v>184</v>
      </c>
      <c r="C239">
        <v>1.41471571906355</v>
      </c>
      <c r="D239">
        <v>0.72</v>
      </c>
      <c r="E239">
        <v>0.93</v>
      </c>
    </row>
    <row r="240" spans="1:5" x14ac:dyDescent="0.25">
      <c r="A240" t="s">
        <v>24</v>
      </c>
      <c r="B240" t="s">
        <v>290</v>
      </c>
      <c r="C240">
        <v>1.41471571906355</v>
      </c>
      <c r="D240">
        <v>1.03</v>
      </c>
      <c r="E240">
        <v>1.03</v>
      </c>
    </row>
    <row r="241" spans="1:5" x14ac:dyDescent="0.25">
      <c r="A241" t="s">
        <v>24</v>
      </c>
      <c r="B241" t="s">
        <v>183</v>
      </c>
      <c r="C241">
        <v>1.41471571906355</v>
      </c>
      <c r="D241">
        <v>0.84</v>
      </c>
      <c r="E241">
        <v>1.26</v>
      </c>
    </row>
    <row r="242" spans="1:5" x14ac:dyDescent="0.25">
      <c r="A242" t="s">
        <v>24</v>
      </c>
      <c r="B242" t="s">
        <v>182</v>
      </c>
      <c r="C242">
        <v>1.41471571906355</v>
      </c>
      <c r="D242">
        <v>0.93</v>
      </c>
      <c r="E242">
        <v>1.1399999999999999</v>
      </c>
    </row>
    <row r="243" spans="1:5" x14ac:dyDescent="0.25">
      <c r="A243" t="s">
        <v>24</v>
      </c>
      <c r="B243" t="s">
        <v>185</v>
      </c>
      <c r="C243">
        <v>1.41471571906355</v>
      </c>
      <c r="D243">
        <v>0.84</v>
      </c>
      <c r="E243">
        <v>1.1000000000000001</v>
      </c>
    </row>
    <row r="244" spans="1:5" x14ac:dyDescent="0.25">
      <c r="A244" t="s">
        <v>24</v>
      </c>
      <c r="B244" t="s">
        <v>181</v>
      </c>
      <c r="C244">
        <v>1.41471571906355</v>
      </c>
      <c r="D244">
        <v>0.84</v>
      </c>
      <c r="E244">
        <v>0.76</v>
      </c>
    </row>
    <row r="245" spans="1:5" x14ac:dyDescent="0.25">
      <c r="A245" t="s">
        <v>27</v>
      </c>
      <c r="B245" t="s">
        <v>187</v>
      </c>
      <c r="C245">
        <v>1.0762195121951199</v>
      </c>
      <c r="D245">
        <v>0.75</v>
      </c>
      <c r="E245">
        <v>1.1499999999999999</v>
      </c>
    </row>
    <row r="246" spans="1:5" x14ac:dyDescent="0.25">
      <c r="A246" t="s">
        <v>27</v>
      </c>
      <c r="B246" t="s">
        <v>191</v>
      </c>
      <c r="C246">
        <v>1.0762195121951199</v>
      </c>
      <c r="D246">
        <v>0.9</v>
      </c>
      <c r="E246">
        <v>1.1000000000000001</v>
      </c>
    </row>
    <row r="247" spans="1:5" x14ac:dyDescent="0.25">
      <c r="A247" t="s">
        <v>27</v>
      </c>
      <c r="B247" t="s">
        <v>28</v>
      </c>
      <c r="C247">
        <v>1.0762195121951199</v>
      </c>
      <c r="D247">
        <v>0.8</v>
      </c>
      <c r="E247">
        <v>0.85</v>
      </c>
    </row>
    <row r="248" spans="1:5" x14ac:dyDescent="0.25">
      <c r="A248" t="s">
        <v>27</v>
      </c>
      <c r="B248" t="s">
        <v>186</v>
      </c>
      <c r="C248">
        <v>1.0762195121951199</v>
      </c>
      <c r="D248">
        <v>0.94</v>
      </c>
      <c r="E248">
        <v>0.85</v>
      </c>
    </row>
    <row r="249" spans="1:5" x14ac:dyDescent="0.25">
      <c r="A249" t="s">
        <v>27</v>
      </c>
      <c r="B249" t="s">
        <v>189</v>
      </c>
      <c r="C249">
        <v>1.0762195121951199</v>
      </c>
      <c r="D249">
        <v>0.7</v>
      </c>
      <c r="E249">
        <v>0.9</v>
      </c>
    </row>
    <row r="250" spans="1:5" x14ac:dyDescent="0.25">
      <c r="A250" t="s">
        <v>27</v>
      </c>
      <c r="B250" t="s">
        <v>297</v>
      </c>
      <c r="C250">
        <v>1.0762195121951199</v>
      </c>
      <c r="D250">
        <v>0.85</v>
      </c>
      <c r="E250">
        <v>0.9</v>
      </c>
    </row>
    <row r="251" spans="1:5" x14ac:dyDescent="0.25">
      <c r="A251" t="s">
        <v>27</v>
      </c>
      <c r="B251" t="s">
        <v>298</v>
      </c>
      <c r="C251">
        <v>1.0762195121951199</v>
      </c>
      <c r="D251">
        <v>1.41</v>
      </c>
      <c r="E251">
        <v>0.75</v>
      </c>
    </row>
    <row r="252" spans="1:5" x14ac:dyDescent="0.25">
      <c r="A252" t="s">
        <v>27</v>
      </c>
      <c r="B252" t="s">
        <v>31</v>
      </c>
      <c r="C252">
        <v>1.0762195121951199</v>
      </c>
      <c r="D252">
        <v>0.85</v>
      </c>
      <c r="E252">
        <v>0.95</v>
      </c>
    </row>
    <row r="253" spans="1:5" x14ac:dyDescent="0.25">
      <c r="A253" t="s">
        <v>27</v>
      </c>
      <c r="B253" t="s">
        <v>195</v>
      </c>
      <c r="C253">
        <v>1.0762195121951199</v>
      </c>
      <c r="D253">
        <v>1.45</v>
      </c>
      <c r="E253">
        <v>0.75</v>
      </c>
    </row>
    <row r="254" spans="1:5" x14ac:dyDescent="0.25">
      <c r="A254" t="s">
        <v>27</v>
      </c>
      <c r="B254" t="s">
        <v>188</v>
      </c>
      <c r="C254">
        <v>1.0762195121951199</v>
      </c>
      <c r="D254">
        <v>0.85</v>
      </c>
      <c r="E254">
        <v>0.75</v>
      </c>
    </row>
    <row r="255" spans="1:5" x14ac:dyDescent="0.25">
      <c r="A255" t="s">
        <v>27</v>
      </c>
      <c r="B255" t="s">
        <v>296</v>
      </c>
      <c r="C255">
        <v>1.0762195121951199</v>
      </c>
      <c r="D255">
        <v>0.52</v>
      </c>
      <c r="E255">
        <v>1.18</v>
      </c>
    </row>
    <row r="256" spans="1:5" x14ac:dyDescent="0.25">
      <c r="A256" t="s">
        <v>27</v>
      </c>
      <c r="B256" t="s">
        <v>190</v>
      </c>
      <c r="C256">
        <v>1.0762195121951199</v>
      </c>
      <c r="D256">
        <v>1.1000000000000001</v>
      </c>
      <c r="E256">
        <v>1.55</v>
      </c>
    </row>
    <row r="257" spans="1:5" x14ac:dyDescent="0.25">
      <c r="A257" t="s">
        <v>27</v>
      </c>
      <c r="B257" t="s">
        <v>192</v>
      </c>
      <c r="C257">
        <v>1.0762195121951199</v>
      </c>
      <c r="D257">
        <v>0.61</v>
      </c>
      <c r="E257">
        <v>0.89</v>
      </c>
    </row>
    <row r="258" spans="1:5" x14ac:dyDescent="0.25">
      <c r="A258" t="s">
        <v>27</v>
      </c>
      <c r="B258" t="s">
        <v>329</v>
      </c>
      <c r="C258">
        <v>1.0762195121951199</v>
      </c>
      <c r="D258">
        <v>0.5</v>
      </c>
      <c r="E258">
        <v>1.45</v>
      </c>
    </row>
    <row r="259" spans="1:5" x14ac:dyDescent="0.25">
      <c r="A259" t="s">
        <v>27</v>
      </c>
      <c r="B259" t="s">
        <v>194</v>
      </c>
      <c r="C259">
        <v>1.0762195121951199</v>
      </c>
      <c r="D259">
        <v>0.89</v>
      </c>
      <c r="E259">
        <v>0.94</v>
      </c>
    </row>
    <row r="260" spans="1:5" x14ac:dyDescent="0.25">
      <c r="A260" t="s">
        <v>27</v>
      </c>
      <c r="B260" t="s">
        <v>299</v>
      </c>
      <c r="C260">
        <v>1.0762195121951199</v>
      </c>
      <c r="D260">
        <v>0.71</v>
      </c>
      <c r="E260">
        <v>0.94</v>
      </c>
    </row>
    <row r="261" spans="1:5" x14ac:dyDescent="0.25">
      <c r="A261" t="s">
        <v>27</v>
      </c>
      <c r="B261" t="s">
        <v>328</v>
      </c>
      <c r="C261">
        <v>1.0762195121951199</v>
      </c>
      <c r="D261">
        <v>0.75</v>
      </c>
      <c r="E261">
        <v>0.89</v>
      </c>
    </row>
    <row r="262" spans="1:5" x14ac:dyDescent="0.25">
      <c r="A262" t="s">
        <v>27</v>
      </c>
      <c r="B262" t="s">
        <v>193</v>
      </c>
      <c r="C262">
        <v>1.0762195121951199</v>
      </c>
      <c r="D262">
        <v>1.05</v>
      </c>
      <c r="E262">
        <v>0.75</v>
      </c>
    </row>
    <row r="263" spans="1:5" x14ac:dyDescent="0.25">
      <c r="A263" t="s">
        <v>27</v>
      </c>
      <c r="B263" t="s">
        <v>30</v>
      </c>
      <c r="C263">
        <v>1.0762195121951199</v>
      </c>
      <c r="D263">
        <v>1.08</v>
      </c>
      <c r="E263">
        <v>1.27</v>
      </c>
    </row>
    <row r="264" spans="1:5" x14ac:dyDescent="0.25">
      <c r="A264" t="s">
        <v>27</v>
      </c>
      <c r="B264" t="s">
        <v>29</v>
      </c>
      <c r="C264">
        <v>1.0762195121951199</v>
      </c>
      <c r="D264">
        <v>0.5</v>
      </c>
      <c r="E264">
        <v>1.2</v>
      </c>
    </row>
    <row r="265" spans="1:5" x14ac:dyDescent="0.25">
      <c r="A265" t="s">
        <v>196</v>
      </c>
      <c r="B265" t="s">
        <v>205</v>
      </c>
      <c r="C265">
        <v>1.4115384615384601</v>
      </c>
      <c r="D265">
        <v>1.47</v>
      </c>
      <c r="E265">
        <v>0.89</v>
      </c>
    </row>
    <row r="266" spans="1:5" x14ac:dyDescent="0.25">
      <c r="A266" t="s">
        <v>196</v>
      </c>
      <c r="B266" t="s">
        <v>306</v>
      </c>
      <c r="C266">
        <v>1.4115384615384601</v>
      </c>
      <c r="D266">
        <v>1.79</v>
      </c>
      <c r="E266">
        <v>0.33</v>
      </c>
    </row>
    <row r="267" spans="1:5" x14ac:dyDescent="0.25">
      <c r="A267" t="s">
        <v>196</v>
      </c>
      <c r="B267" t="s">
        <v>206</v>
      </c>
      <c r="C267">
        <v>1.4115384615384601</v>
      </c>
      <c r="D267">
        <v>0.37</v>
      </c>
      <c r="E267">
        <v>1.46</v>
      </c>
    </row>
    <row r="268" spans="1:5" x14ac:dyDescent="0.25">
      <c r="A268" t="s">
        <v>196</v>
      </c>
      <c r="B268" t="s">
        <v>197</v>
      </c>
      <c r="C268">
        <v>1.4115384615384601</v>
      </c>
      <c r="D268">
        <v>0.42</v>
      </c>
      <c r="E268">
        <v>0.96</v>
      </c>
    </row>
    <row r="269" spans="1:5" x14ac:dyDescent="0.25">
      <c r="A269" t="s">
        <v>196</v>
      </c>
      <c r="B269" t="s">
        <v>307</v>
      </c>
      <c r="C269">
        <v>1.4115384615384601</v>
      </c>
      <c r="D269">
        <v>1.08</v>
      </c>
      <c r="E269">
        <v>0.79</v>
      </c>
    </row>
    <row r="270" spans="1:5" x14ac:dyDescent="0.25">
      <c r="A270" t="s">
        <v>196</v>
      </c>
      <c r="B270" t="s">
        <v>204</v>
      </c>
      <c r="C270">
        <v>1.4115384615384601</v>
      </c>
      <c r="D270">
        <v>0.85</v>
      </c>
      <c r="E270">
        <v>0.98</v>
      </c>
    </row>
    <row r="271" spans="1:5" x14ac:dyDescent="0.25">
      <c r="A271" t="s">
        <v>196</v>
      </c>
      <c r="B271" t="s">
        <v>302</v>
      </c>
      <c r="C271">
        <v>1.4115384615384601</v>
      </c>
      <c r="D271">
        <v>0.85</v>
      </c>
      <c r="E271">
        <v>0.98</v>
      </c>
    </row>
    <row r="272" spans="1:5" x14ac:dyDescent="0.25">
      <c r="A272" t="s">
        <v>196</v>
      </c>
      <c r="B272" t="s">
        <v>305</v>
      </c>
      <c r="C272">
        <v>1.4115384615384601</v>
      </c>
      <c r="D272">
        <v>0.75</v>
      </c>
      <c r="E272">
        <v>1.08</v>
      </c>
    </row>
    <row r="273" spans="1:5" x14ac:dyDescent="0.25">
      <c r="A273" t="s">
        <v>196</v>
      </c>
      <c r="B273" t="s">
        <v>202</v>
      </c>
      <c r="C273">
        <v>1.4115384615384601</v>
      </c>
      <c r="D273">
        <v>0.49</v>
      </c>
      <c r="E273">
        <v>1.25</v>
      </c>
    </row>
    <row r="274" spans="1:5" x14ac:dyDescent="0.25">
      <c r="A274" t="s">
        <v>196</v>
      </c>
      <c r="B274" t="s">
        <v>200</v>
      </c>
      <c r="C274">
        <v>1.4115384615384601</v>
      </c>
      <c r="D274">
        <v>1.33</v>
      </c>
      <c r="E274">
        <v>0.87</v>
      </c>
    </row>
    <row r="275" spans="1:5" x14ac:dyDescent="0.25">
      <c r="A275" t="s">
        <v>196</v>
      </c>
      <c r="B275" t="s">
        <v>199</v>
      </c>
      <c r="C275">
        <v>1.4115384615384601</v>
      </c>
      <c r="D275">
        <v>0.62</v>
      </c>
      <c r="E275">
        <v>0.79</v>
      </c>
    </row>
    <row r="276" spans="1:5" x14ac:dyDescent="0.25">
      <c r="A276" t="s">
        <v>196</v>
      </c>
      <c r="B276" t="s">
        <v>303</v>
      </c>
      <c r="C276">
        <v>1.4115384615384601</v>
      </c>
      <c r="D276">
        <v>1</v>
      </c>
      <c r="E276">
        <v>0.83</v>
      </c>
    </row>
    <row r="277" spans="1:5" x14ac:dyDescent="0.25">
      <c r="A277" t="s">
        <v>196</v>
      </c>
      <c r="B277" t="s">
        <v>201</v>
      </c>
      <c r="C277">
        <v>1.4115384615384601</v>
      </c>
      <c r="D277">
        <v>1.06</v>
      </c>
      <c r="E277">
        <v>0.67</v>
      </c>
    </row>
    <row r="278" spans="1:5" x14ac:dyDescent="0.25">
      <c r="A278" t="s">
        <v>196</v>
      </c>
      <c r="B278" t="s">
        <v>304</v>
      </c>
      <c r="C278">
        <v>1.4115384615384601</v>
      </c>
      <c r="D278">
        <v>0.98</v>
      </c>
      <c r="E278">
        <v>1.61</v>
      </c>
    </row>
    <row r="279" spans="1:5" x14ac:dyDescent="0.25">
      <c r="A279" t="s">
        <v>196</v>
      </c>
      <c r="B279" t="s">
        <v>198</v>
      </c>
      <c r="C279">
        <v>1.4115384615384601</v>
      </c>
      <c r="D279">
        <v>1.03</v>
      </c>
      <c r="E279">
        <v>0.89</v>
      </c>
    </row>
    <row r="280" spans="1:5" x14ac:dyDescent="0.25">
      <c r="A280" t="s">
        <v>196</v>
      </c>
      <c r="B280" t="s">
        <v>300</v>
      </c>
      <c r="C280">
        <v>1.4115384615384601</v>
      </c>
      <c r="D280">
        <v>0.4</v>
      </c>
      <c r="E280">
        <v>1.03</v>
      </c>
    </row>
    <row r="281" spans="1:5" x14ac:dyDescent="0.25">
      <c r="A281" t="s">
        <v>196</v>
      </c>
      <c r="B281" t="s">
        <v>301</v>
      </c>
      <c r="C281">
        <v>1.4115384615384601</v>
      </c>
      <c r="D281">
        <v>0.5</v>
      </c>
      <c r="E281">
        <v>1.29</v>
      </c>
    </row>
    <row r="282" spans="1:5" x14ac:dyDescent="0.25">
      <c r="A282" t="s">
        <v>196</v>
      </c>
      <c r="B282" t="s">
        <v>203</v>
      </c>
      <c r="C282">
        <v>1.4115384615384601</v>
      </c>
      <c r="D282">
        <v>0.89</v>
      </c>
      <c r="E282">
        <v>1.29</v>
      </c>
    </row>
    <row r="283" spans="1:5" x14ac:dyDescent="0.25">
      <c r="A283" t="s">
        <v>32</v>
      </c>
      <c r="B283" t="s">
        <v>331</v>
      </c>
      <c r="C283">
        <v>1.1452991452991499</v>
      </c>
      <c r="D283">
        <v>0.31</v>
      </c>
      <c r="E283">
        <v>0.55000000000000004</v>
      </c>
    </row>
    <row r="284" spans="1:5" x14ac:dyDescent="0.25">
      <c r="A284" t="s">
        <v>32</v>
      </c>
      <c r="B284" t="s">
        <v>36</v>
      </c>
      <c r="C284">
        <v>1.1452991452991499</v>
      </c>
      <c r="D284">
        <v>1.53</v>
      </c>
      <c r="E284">
        <v>0.55000000000000004</v>
      </c>
    </row>
    <row r="285" spans="1:5" x14ac:dyDescent="0.25">
      <c r="A285" t="s">
        <v>32</v>
      </c>
      <c r="B285" t="s">
        <v>212</v>
      </c>
      <c r="C285">
        <v>1.1452991452991499</v>
      </c>
      <c r="D285">
        <v>0.98</v>
      </c>
      <c r="E285">
        <v>1.22</v>
      </c>
    </row>
    <row r="286" spans="1:5" x14ac:dyDescent="0.25">
      <c r="A286" t="s">
        <v>32</v>
      </c>
      <c r="B286" t="s">
        <v>311</v>
      </c>
      <c r="C286">
        <v>1.1452991452991499</v>
      </c>
      <c r="D286">
        <v>0.85</v>
      </c>
      <c r="E286">
        <v>1.04</v>
      </c>
    </row>
    <row r="287" spans="1:5" x14ac:dyDescent="0.25">
      <c r="A287" t="s">
        <v>32</v>
      </c>
      <c r="B287" t="s">
        <v>210</v>
      </c>
      <c r="C287">
        <v>1.1452991452991499</v>
      </c>
      <c r="D287">
        <v>0.55000000000000004</v>
      </c>
      <c r="E287">
        <v>1.1599999999999999</v>
      </c>
    </row>
    <row r="288" spans="1:5" x14ac:dyDescent="0.25">
      <c r="A288" t="s">
        <v>32</v>
      </c>
      <c r="B288" t="s">
        <v>312</v>
      </c>
      <c r="C288">
        <v>1.1452991452991499</v>
      </c>
      <c r="D288">
        <v>0.85</v>
      </c>
      <c r="E288">
        <v>1.1599999999999999</v>
      </c>
    </row>
    <row r="289" spans="1:5" x14ac:dyDescent="0.25">
      <c r="A289" t="s">
        <v>32</v>
      </c>
      <c r="B289" t="s">
        <v>209</v>
      </c>
      <c r="C289">
        <v>1.1452991452991499</v>
      </c>
      <c r="D289">
        <v>0.85</v>
      </c>
      <c r="E289">
        <v>0.79</v>
      </c>
    </row>
    <row r="290" spans="1:5" x14ac:dyDescent="0.25">
      <c r="A290" t="s">
        <v>32</v>
      </c>
      <c r="B290" t="s">
        <v>313</v>
      </c>
      <c r="C290">
        <v>1.1452991452991499</v>
      </c>
      <c r="D290">
        <v>0.85</v>
      </c>
      <c r="E290">
        <v>1.1000000000000001</v>
      </c>
    </row>
    <row r="291" spans="1:5" x14ac:dyDescent="0.25">
      <c r="A291" t="s">
        <v>32</v>
      </c>
      <c r="B291" t="s">
        <v>309</v>
      </c>
      <c r="C291">
        <v>1.1452991452991499</v>
      </c>
      <c r="D291">
        <v>0.61</v>
      </c>
      <c r="E291">
        <v>0.92</v>
      </c>
    </row>
    <row r="292" spans="1:5" x14ac:dyDescent="0.25">
      <c r="A292" t="s">
        <v>32</v>
      </c>
      <c r="B292" t="s">
        <v>308</v>
      </c>
      <c r="C292">
        <v>1.1452991452991499</v>
      </c>
      <c r="D292">
        <v>0.49</v>
      </c>
      <c r="E292">
        <v>1.22</v>
      </c>
    </row>
    <row r="293" spans="1:5" x14ac:dyDescent="0.25">
      <c r="A293" t="s">
        <v>32</v>
      </c>
      <c r="B293" t="s">
        <v>207</v>
      </c>
      <c r="C293">
        <v>1.1452991452991499</v>
      </c>
      <c r="D293">
        <v>0.73</v>
      </c>
      <c r="E293">
        <v>0.98</v>
      </c>
    </row>
    <row r="294" spans="1:5" x14ac:dyDescent="0.25">
      <c r="A294" t="s">
        <v>32</v>
      </c>
      <c r="B294" t="s">
        <v>330</v>
      </c>
      <c r="C294">
        <v>1.1452991452991499</v>
      </c>
      <c r="D294">
        <v>0.73</v>
      </c>
      <c r="E294">
        <v>1.28</v>
      </c>
    </row>
    <row r="295" spans="1:5" x14ac:dyDescent="0.25">
      <c r="A295" t="s">
        <v>32</v>
      </c>
      <c r="B295" t="s">
        <v>35</v>
      </c>
      <c r="C295">
        <v>1.1452991452991499</v>
      </c>
      <c r="D295">
        <v>1.71</v>
      </c>
      <c r="E295">
        <v>0.73</v>
      </c>
    </row>
    <row r="296" spans="1:5" x14ac:dyDescent="0.25">
      <c r="A296" t="s">
        <v>32</v>
      </c>
      <c r="B296" t="s">
        <v>34</v>
      </c>
      <c r="C296">
        <v>1.1452991452991499</v>
      </c>
      <c r="D296">
        <v>0.67</v>
      </c>
      <c r="E296">
        <v>1.1599999999999999</v>
      </c>
    </row>
    <row r="297" spans="1:5" x14ac:dyDescent="0.25">
      <c r="A297" t="s">
        <v>32</v>
      </c>
      <c r="B297" t="s">
        <v>310</v>
      </c>
      <c r="C297">
        <v>1.1452991452991499</v>
      </c>
      <c r="D297">
        <v>0.92</v>
      </c>
      <c r="E297">
        <v>0.98</v>
      </c>
    </row>
    <row r="298" spans="1:5" x14ac:dyDescent="0.25">
      <c r="A298" t="s">
        <v>32</v>
      </c>
      <c r="B298" t="s">
        <v>208</v>
      </c>
      <c r="C298">
        <v>1.1452991452991499</v>
      </c>
      <c r="D298">
        <v>1.53</v>
      </c>
      <c r="E298">
        <v>0.98</v>
      </c>
    </row>
    <row r="299" spans="1:5" x14ac:dyDescent="0.25">
      <c r="A299" t="s">
        <v>32</v>
      </c>
      <c r="B299" t="s">
        <v>33</v>
      </c>
      <c r="C299">
        <v>1.1452991452991499</v>
      </c>
      <c r="D299">
        <v>1.46</v>
      </c>
      <c r="E299">
        <v>0.37</v>
      </c>
    </row>
    <row r="300" spans="1:5" x14ac:dyDescent="0.25">
      <c r="A300" t="s">
        <v>32</v>
      </c>
      <c r="B300" t="s">
        <v>211</v>
      </c>
      <c r="C300">
        <v>1.1452991452991499</v>
      </c>
      <c r="D300">
        <v>0.73</v>
      </c>
      <c r="E300">
        <v>1.83</v>
      </c>
    </row>
    <row r="301" spans="1:5" x14ac:dyDescent="0.25">
      <c r="A301" t="s">
        <v>213</v>
      </c>
      <c r="B301" t="s">
        <v>221</v>
      </c>
      <c r="C301">
        <v>1.1470588235294099</v>
      </c>
      <c r="D301">
        <v>0.51</v>
      </c>
      <c r="E301">
        <v>0.7</v>
      </c>
    </row>
    <row r="302" spans="1:5" x14ac:dyDescent="0.25">
      <c r="A302" t="s">
        <v>213</v>
      </c>
      <c r="B302" t="s">
        <v>214</v>
      </c>
      <c r="C302">
        <v>1.1470588235294099</v>
      </c>
      <c r="D302">
        <v>1.74</v>
      </c>
      <c r="E302">
        <v>0.64</v>
      </c>
    </row>
    <row r="303" spans="1:5" x14ac:dyDescent="0.25">
      <c r="A303" t="s">
        <v>213</v>
      </c>
      <c r="B303" t="s">
        <v>217</v>
      </c>
      <c r="C303">
        <v>1.1470588235294099</v>
      </c>
      <c r="D303">
        <v>0.51</v>
      </c>
      <c r="E303">
        <v>1.07</v>
      </c>
    </row>
    <row r="304" spans="1:5" x14ac:dyDescent="0.25">
      <c r="A304" t="s">
        <v>213</v>
      </c>
      <c r="B304" t="s">
        <v>216</v>
      </c>
      <c r="C304">
        <v>1.1470588235294099</v>
      </c>
      <c r="D304">
        <v>0.84</v>
      </c>
      <c r="E304">
        <v>1.63</v>
      </c>
    </row>
    <row r="305" spans="1:5" x14ac:dyDescent="0.25">
      <c r="A305" t="s">
        <v>213</v>
      </c>
      <c r="B305" t="s">
        <v>218</v>
      </c>
      <c r="C305">
        <v>1.1470588235294099</v>
      </c>
      <c r="D305">
        <v>1.1499999999999999</v>
      </c>
      <c r="E305">
        <v>0.62</v>
      </c>
    </row>
    <row r="306" spans="1:5" x14ac:dyDescent="0.25">
      <c r="A306" t="s">
        <v>213</v>
      </c>
      <c r="B306" t="s">
        <v>219</v>
      </c>
      <c r="C306">
        <v>1.1470588235294099</v>
      </c>
      <c r="D306">
        <v>0.51</v>
      </c>
      <c r="E306">
        <v>1.17</v>
      </c>
    </row>
    <row r="307" spans="1:5" x14ac:dyDescent="0.25">
      <c r="A307" t="s">
        <v>213</v>
      </c>
      <c r="B307" t="s">
        <v>215</v>
      </c>
      <c r="C307">
        <v>1.1470588235294099</v>
      </c>
      <c r="D307">
        <v>0.98</v>
      </c>
      <c r="E307">
        <v>1.26</v>
      </c>
    </row>
    <row r="308" spans="1:5" x14ac:dyDescent="0.25">
      <c r="A308" t="s">
        <v>213</v>
      </c>
      <c r="B308" t="s">
        <v>314</v>
      </c>
      <c r="C308">
        <v>1.1470588235294099</v>
      </c>
      <c r="D308">
        <v>0.75</v>
      </c>
      <c r="E308">
        <v>1.03</v>
      </c>
    </row>
    <row r="309" spans="1:5" x14ac:dyDescent="0.25">
      <c r="A309" t="s">
        <v>213</v>
      </c>
      <c r="B309" t="s">
        <v>315</v>
      </c>
      <c r="C309">
        <v>1.1470588235294099</v>
      </c>
      <c r="D309">
        <v>1.45</v>
      </c>
      <c r="E309">
        <v>0.37</v>
      </c>
    </row>
    <row r="310" spans="1:5" x14ac:dyDescent="0.25">
      <c r="A310" t="s">
        <v>213</v>
      </c>
      <c r="B310" t="s">
        <v>220</v>
      </c>
      <c r="C310">
        <v>1.1470588235294099</v>
      </c>
      <c r="D310">
        <v>0.56000000000000005</v>
      </c>
      <c r="E310">
        <v>1.4</v>
      </c>
    </row>
    <row r="311" spans="1:5" x14ac:dyDescent="0.25">
      <c r="A311" t="s">
        <v>213</v>
      </c>
      <c r="B311" t="s">
        <v>222</v>
      </c>
      <c r="C311">
        <v>1.1470588235294099</v>
      </c>
      <c r="D311">
        <v>1.21</v>
      </c>
      <c r="E311">
        <v>1.26</v>
      </c>
    </row>
    <row r="312" spans="1:5" x14ac:dyDescent="0.25">
      <c r="A312" t="s">
        <v>213</v>
      </c>
      <c r="B312" t="s">
        <v>223</v>
      </c>
      <c r="C312">
        <v>1.1470588235294099</v>
      </c>
      <c r="D312">
        <v>0.75</v>
      </c>
      <c r="E312">
        <v>0.84</v>
      </c>
    </row>
    <row r="313" spans="1:5" x14ac:dyDescent="0.25">
      <c r="A313" t="s">
        <v>37</v>
      </c>
      <c r="B313" t="s">
        <v>224</v>
      </c>
      <c r="C313">
        <v>1.2833333333333301</v>
      </c>
      <c r="D313">
        <v>0.59</v>
      </c>
      <c r="E313">
        <v>1.6</v>
      </c>
    </row>
    <row r="314" spans="1:5" x14ac:dyDescent="0.25">
      <c r="A314" t="s">
        <v>37</v>
      </c>
      <c r="B314" t="s">
        <v>229</v>
      </c>
      <c r="C314">
        <v>1.2833333333333301</v>
      </c>
      <c r="D314">
        <v>0.48</v>
      </c>
      <c r="E314">
        <v>1.02</v>
      </c>
    </row>
    <row r="315" spans="1:5" x14ac:dyDescent="0.25">
      <c r="A315" t="s">
        <v>37</v>
      </c>
      <c r="B315" t="s">
        <v>227</v>
      </c>
      <c r="C315">
        <v>1.2833333333333301</v>
      </c>
      <c r="D315">
        <v>0.96</v>
      </c>
      <c r="E315">
        <v>1.02</v>
      </c>
    </row>
    <row r="316" spans="1:5" x14ac:dyDescent="0.25">
      <c r="A316" t="s">
        <v>37</v>
      </c>
      <c r="B316" t="s">
        <v>226</v>
      </c>
      <c r="C316">
        <v>1.2833333333333301</v>
      </c>
      <c r="D316">
        <v>1.1200000000000001</v>
      </c>
      <c r="E316">
        <v>1.18</v>
      </c>
    </row>
    <row r="317" spans="1:5" x14ac:dyDescent="0.25">
      <c r="A317" t="s">
        <v>37</v>
      </c>
      <c r="B317" t="s">
        <v>39</v>
      </c>
      <c r="C317">
        <v>1.2833333333333301</v>
      </c>
      <c r="D317">
        <v>0.75</v>
      </c>
      <c r="E317">
        <v>1.07</v>
      </c>
    </row>
    <row r="318" spans="1:5" x14ac:dyDescent="0.25">
      <c r="A318" t="s">
        <v>37</v>
      </c>
      <c r="B318" t="s">
        <v>225</v>
      </c>
      <c r="C318">
        <v>1.2833333333333301</v>
      </c>
      <c r="D318">
        <v>0.88</v>
      </c>
      <c r="E318">
        <v>0.47</v>
      </c>
    </row>
    <row r="319" spans="1:5" x14ac:dyDescent="0.25">
      <c r="A319" t="s">
        <v>37</v>
      </c>
      <c r="B319" t="s">
        <v>231</v>
      </c>
      <c r="C319">
        <v>1.2833333333333301</v>
      </c>
      <c r="D319">
        <v>0.99</v>
      </c>
      <c r="E319">
        <v>0.74</v>
      </c>
    </row>
    <row r="320" spans="1:5" x14ac:dyDescent="0.25">
      <c r="A320" t="s">
        <v>37</v>
      </c>
      <c r="B320" t="s">
        <v>38</v>
      </c>
      <c r="C320">
        <v>1.2833333333333301</v>
      </c>
      <c r="D320">
        <v>0.43</v>
      </c>
      <c r="E320">
        <v>0.8</v>
      </c>
    </row>
    <row r="321" spans="1:5" x14ac:dyDescent="0.25">
      <c r="A321" t="s">
        <v>37</v>
      </c>
      <c r="B321" t="s">
        <v>228</v>
      </c>
      <c r="C321">
        <v>1.2833333333333301</v>
      </c>
      <c r="D321">
        <v>1.07</v>
      </c>
      <c r="E321">
        <v>1.28</v>
      </c>
    </row>
    <row r="322" spans="1:5" x14ac:dyDescent="0.25">
      <c r="A322" t="s">
        <v>37</v>
      </c>
      <c r="B322" t="s">
        <v>230</v>
      </c>
      <c r="C322">
        <v>1.2833333333333301</v>
      </c>
      <c r="D322">
        <v>0.96</v>
      </c>
      <c r="E322">
        <v>0.8</v>
      </c>
    </row>
    <row r="323" spans="1:5" x14ac:dyDescent="0.25">
      <c r="A323" t="s">
        <v>337</v>
      </c>
      <c r="B323" t="s">
        <v>338</v>
      </c>
      <c r="C323">
        <v>1.0963855421686699</v>
      </c>
      <c r="D323">
        <v>1.02</v>
      </c>
      <c r="E323">
        <v>1.02</v>
      </c>
    </row>
    <row r="324" spans="1:5" x14ac:dyDescent="0.25">
      <c r="A324" t="s">
        <v>337</v>
      </c>
      <c r="B324" t="s">
        <v>367</v>
      </c>
      <c r="C324">
        <v>1.0963855421686699</v>
      </c>
      <c r="D324">
        <v>0.76</v>
      </c>
      <c r="E324">
        <v>1.43</v>
      </c>
    </row>
    <row r="325" spans="1:5" x14ac:dyDescent="0.25">
      <c r="A325" t="s">
        <v>337</v>
      </c>
      <c r="B325" t="s">
        <v>368</v>
      </c>
      <c r="C325">
        <v>1.0963855421686699</v>
      </c>
      <c r="D325">
        <v>0.56999999999999995</v>
      </c>
      <c r="E325">
        <v>0.48</v>
      </c>
    </row>
    <row r="326" spans="1:5" x14ac:dyDescent="0.25">
      <c r="A326" t="s">
        <v>337</v>
      </c>
      <c r="B326" t="s">
        <v>373</v>
      </c>
      <c r="C326">
        <v>1.0963855421686699</v>
      </c>
      <c r="D326">
        <v>0.42</v>
      </c>
      <c r="E326">
        <v>0.76</v>
      </c>
    </row>
    <row r="327" spans="1:5" x14ac:dyDescent="0.25">
      <c r="A327" t="s">
        <v>337</v>
      </c>
      <c r="B327" t="s">
        <v>374</v>
      </c>
      <c r="C327">
        <v>1.0963855421686699</v>
      </c>
      <c r="D327">
        <v>0.76</v>
      </c>
      <c r="E327">
        <v>1.52</v>
      </c>
    </row>
    <row r="328" spans="1:5" x14ac:dyDescent="0.25">
      <c r="A328" t="s">
        <v>337</v>
      </c>
      <c r="B328" t="s">
        <v>382</v>
      </c>
      <c r="C328">
        <v>1.0963855421686699</v>
      </c>
      <c r="D328">
        <v>1.63</v>
      </c>
      <c r="E328">
        <v>0.76</v>
      </c>
    </row>
    <row r="329" spans="1:5" x14ac:dyDescent="0.25">
      <c r="A329" t="s">
        <v>337</v>
      </c>
      <c r="B329" t="s">
        <v>383</v>
      </c>
      <c r="C329">
        <v>1.0963855421686699</v>
      </c>
      <c r="D329">
        <v>0.51</v>
      </c>
      <c r="E329">
        <v>1.18</v>
      </c>
    </row>
    <row r="330" spans="1:5" x14ac:dyDescent="0.25">
      <c r="A330" t="s">
        <v>337</v>
      </c>
      <c r="B330" t="s">
        <v>403</v>
      </c>
      <c r="C330">
        <v>1.0963855421686699</v>
      </c>
      <c r="D330">
        <v>0.93</v>
      </c>
      <c r="E330">
        <v>1.35</v>
      </c>
    </row>
    <row r="331" spans="1:5" x14ac:dyDescent="0.25">
      <c r="A331" t="s">
        <v>337</v>
      </c>
      <c r="B331" t="s">
        <v>407</v>
      </c>
      <c r="C331">
        <v>1.0963855421686699</v>
      </c>
      <c r="D331">
        <v>1.1399999999999999</v>
      </c>
      <c r="E331">
        <v>0.56999999999999995</v>
      </c>
    </row>
    <row r="332" spans="1:5" x14ac:dyDescent="0.25">
      <c r="A332" t="s">
        <v>337</v>
      </c>
      <c r="B332" t="s">
        <v>408</v>
      </c>
      <c r="C332">
        <v>1.0963855421686699</v>
      </c>
      <c r="D332">
        <v>0.76</v>
      </c>
      <c r="E332">
        <v>0.86</v>
      </c>
    </row>
    <row r="333" spans="1:5" x14ac:dyDescent="0.25">
      <c r="A333" t="s">
        <v>344</v>
      </c>
      <c r="B333" t="s">
        <v>345</v>
      </c>
      <c r="C333">
        <v>1.30864197530864</v>
      </c>
      <c r="D333">
        <v>1.02</v>
      </c>
      <c r="E333">
        <v>1.67</v>
      </c>
    </row>
    <row r="334" spans="1:5" x14ac:dyDescent="0.25">
      <c r="A334" t="s">
        <v>344</v>
      </c>
      <c r="B334" t="s">
        <v>350</v>
      </c>
      <c r="C334">
        <v>1.30864197530864</v>
      </c>
      <c r="D334">
        <v>0.57999999999999996</v>
      </c>
      <c r="E334">
        <v>0.66</v>
      </c>
    </row>
    <row r="335" spans="1:5" x14ac:dyDescent="0.25">
      <c r="A335" t="s">
        <v>344</v>
      </c>
      <c r="B335" t="s">
        <v>358</v>
      </c>
      <c r="C335">
        <v>1.30864197530864</v>
      </c>
      <c r="D335">
        <v>0.37</v>
      </c>
      <c r="E335">
        <v>1.39</v>
      </c>
    </row>
    <row r="336" spans="1:5" x14ac:dyDescent="0.25">
      <c r="A336" t="s">
        <v>344</v>
      </c>
      <c r="B336" t="s">
        <v>370</v>
      </c>
      <c r="C336">
        <v>1.30864197530864</v>
      </c>
      <c r="D336">
        <v>0.28000000000000003</v>
      </c>
      <c r="E336">
        <v>1.1100000000000001</v>
      </c>
    </row>
    <row r="337" spans="1:5" x14ac:dyDescent="0.25">
      <c r="A337" t="s">
        <v>344</v>
      </c>
      <c r="B337" t="s">
        <v>376</v>
      </c>
      <c r="C337">
        <v>1.30864197530864</v>
      </c>
      <c r="D337">
        <v>1.86</v>
      </c>
      <c r="E337">
        <v>0.84</v>
      </c>
    </row>
    <row r="338" spans="1:5" x14ac:dyDescent="0.25">
      <c r="A338" t="s">
        <v>344</v>
      </c>
      <c r="B338" t="s">
        <v>379</v>
      </c>
      <c r="C338">
        <v>1.30864197530864</v>
      </c>
      <c r="D338">
        <v>1.1100000000000001</v>
      </c>
      <c r="E338">
        <v>0.93</v>
      </c>
    </row>
    <row r="339" spans="1:5" x14ac:dyDescent="0.25">
      <c r="A339" t="s">
        <v>344</v>
      </c>
      <c r="B339" t="s">
        <v>411</v>
      </c>
      <c r="C339">
        <v>1.30864197530864</v>
      </c>
      <c r="D339">
        <v>1.39</v>
      </c>
      <c r="E339">
        <v>0.19</v>
      </c>
    </row>
    <row r="340" spans="1:5" x14ac:dyDescent="0.25">
      <c r="A340" t="s">
        <v>344</v>
      </c>
      <c r="B340" t="s">
        <v>421</v>
      </c>
      <c r="C340">
        <v>1.30864197530864</v>
      </c>
      <c r="D340">
        <v>0.65</v>
      </c>
      <c r="E340">
        <v>1.49</v>
      </c>
    </row>
    <row r="341" spans="1:5" x14ac:dyDescent="0.25">
      <c r="A341" t="s">
        <v>344</v>
      </c>
      <c r="B341" t="s">
        <v>422</v>
      </c>
      <c r="C341">
        <v>1.30864197530864</v>
      </c>
      <c r="D341">
        <v>1.49</v>
      </c>
      <c r="E341">
        <v>0.84</v>
      </c>
    </row>
    <row r="342" spans="1:5" x14ac:dyDescent="0.25">
      <c r="A342" t="s">
        <v>344</v>
      </c>
      <c r="B342" t="s">
        <v>424</v>
      </c>
      <c r="C342">
        <v>1.30864197530864</v>
      </c>
      <c r="D342">
        <v>1.02</v>
      </c>
      <c r="E342">
        <v>0.93</v>
      </c>
    </row>
    <row r="343" spans="1:5" x14ac:dyDescent="0.25">
      <c r="A343" t="s">
        <v>340</v>
      </c>
      <c r="B343" t="s">
        <v>341</v>
      </c>
      <c r="C343">
        <v>1.1399999999999999</v>
      </c>
      <c r="D343">
        <v>0.6</v>
      </c>
      <c r="E343">
        <v>1.35</v>
      </c>
    </row>
    <row r="344" spans="1:5" x14ac:dyDescent="0.25">
      <c r="A344" t="s">
        <v>340</v>
      </c>
      <c r="B344" t="s">
        <v>352</v>
      </c>
      <c r="C344">
        <v>1.1399999999999999</v>
      </c>
      <c r="D344">
        <v>0.8</v>
      </c>
      <c r="E344">
        <v>1</v>
      </c>
    </row>
    <row r="345" spans="1:5" x14ac:dyDescent="0.25">
      <c r="A345" t="s">
        <v>340</v>
      </c>
      <c r="B345" t="s">
        <v>353</v>
      </c>
      <c r="C345">
        <v>1.1399999999999999</v>
      </c>
      <c r="D345">
        <v>1.1000000000000001</v>
      </c>
      <c r="E345">
        <v>0.55000000000000004</v>
      </c>
    </row>
    <row r="346" spans="1:5" x14ac:dyDescent="0.25">
      <c r="A346" t="s">
        <v>340</v>
      </c>
      <c r="B346" t="s">
        <v>354</v>
      </c>
      <c r="C346">
        <v>1.1399999999999999</v>
      </c>
      <c r="D346">
        <v>1.6</v>
      </c>
      <c r="E346">
        <v>0.6</v>
      </c>
    </row>
    <row r="347" spans="1:5" x14ac:dyDescent="0.25">
      <c r="A347" t="s">
        <v>340</v>
      </c>
      <c r="B347" t="s">
        <v>356</v>
      </c>
      <c r="C347">
        <v>1.1399999999999999</v>
      </c>
      <c r="D347">
        <v>0.9</v>
      </c>
      <c r="E347">
        <v>1.25</v>
      </c>
    </row>
    <row r="348" spans="1:5" x14ac:dyDescent="0.25">
      <c r="A348" t="s">
        <v>340</v>
      </c>
      <c r="B348" t="s">
        <v>361</v>
      </c>
      <c r="C348">
        <v>1.1399999999999999</v>
      </c>
      <c r="D348">
        <v>0.65</v>
      </c>
      <c r="E348">
        <v>1.1000000000000001</v>
      </c>
    </row>
    <row r="349" spans="1:5" x14ac:dyDescent="0.25">
      <c r="A349" t="s">
        <v>340</v>
      </c>
      <c r="B349" t="s">
        <v>365</v>
      </c>
      <c r="C349">
        <v>1.1399999999999999</v>
      </c>
      <c r="D349">
        <v>0.9</v>
      </c>
      <c r="E349">
        <v>1.1000000000000001</v>
      </c>
    </row>
    <row r="350" spans="1:5" x14ac:dyDescent="0.25">
      <c r="A350" t="s">
        <v>340</v>
      </c>
      <c r="B350" t="s">
        <v>377</v>
      </c>
      <c r="C350">
        <v>1.1399999999999999</v>
      </c>
      <c r="D350">
        <v>0.7</v>
      </c>
      <c r="E350">
        <v>0.9</v>
      </c>
    </row>
    <row r="351" spans="1:5" x14ac:dyDescent="0.25">
      <c r="A351" t="s">
        <v>340</v>
      </c>
      <c r="B351" t="s">
        <v>378</v>
      </c>
      <c r="C351">
        <v>1.1399999999999999</v>
      </c>
      <c r="D351">
        <v>0.61</v>
      </c>
      <c r="E351">
        <v>1.26</v>
      </c>
    </row>
    <row r="352" spans="1:5" x14ac:dyDescent="0.25">
      <c r="A352" t="s">
        <v>340</v>
      </c>
      <c r="B352" t="s">
        <v>385</v>
      </c>
      <c r="C352">
        <v>1.1399999999999999</v>
      </c>
      <c r="D352">
        <v>0.48</v>
      </c>
      <c r="E352">
        <v>1.23</v>
      </c>
    </row>
    <row r="353" spans="1:5" x14ac:dyDescent="0.25">
      <c r="A353" t="s">
        <v>340</v>
      </c>
      <c r="B353" t="s">
        <v>387</v>
      </c>
      <c r="C353">
        <v>1.1399999999999999</v>
      </c>
      <c r="D353">
        <v>0.8</v>
      </c>
      <c r="E353">
        <v>1.55</v>
      </c>
    </row>
    <row r="354" spans="1:5" x14ac:dyDescent="0.25">
      <c r="A354" t="s">
        <v>340</v>
      </c>
      <c r="B354" t="s">
        <v>390</v>
      </c>
      <c r="C354">
        <v>1.1399999999999999</v>
      </c>
      <c r="D354">
        <v>0.8</v>
      </c>
      <c r="E354">
        <v>1.3</v>
      </c>
    </row>
    <row r="355" spans="1:5" x14ac:dyDescent="0.25">
      <c r="A355" t="s">
        <v>340</v>
      </c>
      <c r="B355" t="s">
        <v>394</v>
      </c>
      <c r="C355">
        <v>1.1399999999999999</v>
      </c>
      <c r="D355">
        <v>0.8</v>
      </c>
      <c r="E355">
        <v>1</v>
      </c>
    </row>
    <row r="356" spans="1:5" x14ac:dyDescent="0.25">
      <c r="A356" t="s">
        <v>340</v>
      </c>
      <c r="B356" t="s">
        <v>405</v>
      </c>
      <c r="C356">
        <v>1.1399999999999999</v>
      </c>
      <c r="D356">
        <v>0.6</v>
      </c>
      <c r="E356">
        <v>0.85</v>
      </c>
    </row>
    <row r="357" spans="1:5" x14ac:dyDescent="0.25">
      <c r="A357" t="s">
        <v>340</v>
      </c>
      <c r="B357" t="s">
        <v>413</v>
      </c>
      <c r="C357">
        <v>1.1399999999999999</v>
      </c>
      <c r="D357">
        <v>1.3</v>
      </c>
      <c r="E357">
        <v>0.7</v>
      </c>
    </row>
    <row r="358" spans="1:5" x14ac:dyDescent="0.25">
      <c r="A358" t="s">
        <v>340</v>
      </c>
      <c r="B358" t="s">
        <v>415</v>
      </c>
      <c r="C358">
        <v>1.1399999999999999</v>
      </c>
      <c r="D358">
        <v>1.05</v>
      </c>
      <c r="E358">
        <v>0.75</v>
      </c>
    </row>
    <row r="359" spans="1:5" x14ac:dyDescent="0.25">
      <c r="A359" t="s">
        <v>340</v>
      </c>
      <c r="B359" t="s">
        <v>418</v>
      </c>
      <c r="C359">
        <v>1.1399999999999999</v>
      </c>
      <c r="D359">
        <v>1.1000000000000001</v>
      </c>
      <c r="E359">
        <v>0.7</v>
      </c>
    </row>
    <row r="360" spans="1:5" x14ac:dyDescent="0.25">
      <c r="A360" t="s">
        <v>340</v>
      </c>
      <c r="B360" t="s">
        <v>428</v>
      </c>
      <c r="C360">
        <v>1.1399999999999999</v>
      </c>
      <c r="D360">
        <v>0.65</v>
      </c>
      <c r="E360">
        <v>1.2</v>
      </c>
    </row>
    <row r="361" spans="1:5" x14ac:dyDescent="0.25">
      <c r="A361" t="s">
        <v>340</v>
      </c>
      <c r="B361" t="s">
        <v>429</v>
      </c>
      <c r="C361">
        <v>1.1399999999999999</v>
      </c>
      <c r="D361">
        <v>0.55000000000000004</v>
      </c>
      <c r="E361">
        <v>0.85</v>
      </c>
    </row>
    <row r="362" spans="1:5" x14ac:dyDescent="0.25">
      <c r="A362" t="s">
        <v>340</v>
      </c>
      <c r="B362" t="s">
        <v>431</v>
      </c>
      <c r="C362">
        <v>1.1399999999999999</v>
      </c>
      <c r="D362">
        <v>1.1000000000000001</v>
      </c>
      <c r="E362">
        <v>0.8</v>
      </c>
    </row>
    <row r="363" spans="1:5" x14ac:dyDescent="0.25">
      <c r="A363" t="s">
        <v>342</v>
      </c>
      <c r="B363" t="s">
        <v>343</v>
      </c>
      <c r="C363">
        <v>0.86058981233244003</v>
      </c>
      <c r="D363">
        <v>0.4</v>
      </c>
      <c r="E363">
        <v>1.19</v>
      </c>
    </row>
    <row r="364" spans="1:5" x14ac:dyDescent="0.25">
      <c r="A364" t="s">
        <v>342</v>
      </c>
      <c r="B364" t="s">
        <v>346</v>
      </c>
      <c r="C364">
        <v>0.86058981233244003</v>
      </c>
      <c r="D364">
        <v>0.4</v>
      </c>
      <c r="E364">
        <v>0.75</v>
      </c>
    </row>
    <row r="365" spans="1:5" x14ac:dyDescent="0.25">
      <c r="A365" t="s">
        <v>342</v>
      </c>
      <c r="B365" t="s">
        <v>348</v>
      </c>
      <c r="C365">
        <v>0.86058981233244003</v>
      </c>
      <c r="D365">
        <v>1.04</v>
      </c>
      <c r="E365">
        <v>0.9</v>
      </c>
    </row>
    <row r="366" spans="1:5" x14ac:dyDescent="0.25">
      <c r="A366" t="s">
        <v>342</v>
      </c>
      <c r="B366" t="s">
        <v>363</v>
      </c>
      <c r="C366">
        <v>0.86058981233244003</v>
      </c>
      <c r="D366">
        <v>0.6</v>
      </c>
      <c r="E366">
        <v>1.24</v>
      </c>
    </row>
    <row r="367" spans="1:5" x14ac:dyDescent="0.25">
      <c r="A367" t="s">
        <v>342</v>
      </c>
      <c r="B367" t="s">
        <v>364</v>
      </c>
      <c r="C367">
        <v>0.86058981233244003</v>
      </c>
      <c r="D367">
        <v>0.65</v>
      </c>
      <c r="E367">
        <v>1.29</v>
      </c>
    </row>
    <row r="368" spans="1:5" x14ac:dyDescent="0.25">
      <c r="A368" t="s">
        <v>342</v>
      </c>
      <c r="B368" t="s">
        <v>380</v>
      </c>
      <c r="C368">
        <v>0.86058981233244003</v>
      </c>
      <c r="D368">
        <v>1.24</v>
      </c>
      <c r="E368">
        <v>0.65</v>
      </c>
    </row>
    <row r="369" spans="1:5" x14ac:dyDescent="0.25">
      <c r="A369" t="s">
        <v>342</v>
      </c>
      <c r="B369" t="s">
        <v>384</v>
      </c>
      <c r="C369">
        <v>0.86058981233244003</v>
      </c>
      <c r="D369">
        <v>1</v>
      </c>
      <c r="E369">
        <v>1.0900000000000001</v>
      </c>
    </row>
    <row r="370" spans="1:5" x14ac:dyDescent="0.25">
      <c r="A370" t="s">
        <v>342</v>
      </c>
      <c r="B370" t="s">
        <v>386</v>
      </c>
      <c r="C370">
        <v>0.86058981233244003</v>
      </c>
      <c r="D370">
        <v>0.9</v>
      </c>
      <c r="E370">
        <v>1.0900000000000001</v>
      </c>
    </row>
    <row r="371" spans="1:5" x14ac:dyDescent="0.25">
      <c r="A371" t="s">
        <v>342</v>
      </c>
      <c r="B371" t="s">
        <v>392</v>
      </c>
      <c r="C371">
        <v>0.86058981233244003</v>
      </c>
      <c r="D371">
        <v>0.55000000000000004</v>
      </c>
      <c r="E371">
        <v>1.24</v>
      </c>
    </row>
    <row r="372" spans="1:5" x14ac:dyDescent="0.25">
      <c r="A372" t="s">
        <v>342</v>
      </c>
      <c r="B372" t="s">
        <v>393</v>
      </c>
      <c r="C372">
        <v>0.86058981233244003</v>
      </c>
      <c r="D372">
        <v>0.75</v>
      </c>
      <c r="E372">
        <v>0.9</v>
      </c>
    </row>
    <row r="373" spans="1:5" x14ac:dyDescent="0.25">
      <c r="A373" t="s">
        <v>342</v>
      </c>
      <c r="B373" t="s">
        <v>396</v>
      </c>
      <c r="C373">
        <v>0.86058981233244003</v>
      </c>
      <c r="D373">
        <v>0.56000000000000005</v>
      </c>
      <c r="E373">
        <v>1.1299999999999999</v>
      </c>
    </row>
    <row r="374" spans="1:5" x14ac:dyDescent="0.25">
      <c r="A374" t="s">
        <v>342</v>
      </c>
      <c r="B374" t="s">
        <v>398</v>
      </c>
      <c r="C374">
        <v>0.86058981233244003</v>
      </c>
      <c r="D374">
        <v>0.8</v>
      </c>
      <c r="E374">
        <v>1.64</v>
      </c>
    </row>
    <row r="375" spans="1:5" x14ac:dyDescent="0.25">
      <c r="A375" t="s">
        <v>342</v>
      </c>
      <c r="B375" t="s">
        <v>399</v>
      </c>
      <c r="C375">
        <v>0.86058981233244003</v>
      </c>
      <c r="D375">
        <v>0.8</v>
      </c>
      <c r="E375">
        <v>0.95</v>
      </c>
    </row>
    <row r="376" spans="1:5" x14ac:dyDescent="0.25">
      <c r="A376" t="s">
        <v>342</v>
      </c>
      <c r="B376" t="s">
        <v>400</v>
      </c>
      <c r="C376">
        <v>0.86058981233244003</v>
      </c>
      <c r="D376">
        <v>0.9</v>
      </c>
      <c r="E376">
        <v>0.57999999999999996</v>
      </c>
    </row>
    <row r="377" spans="1:5" x14ac:dyDescent="0.25">
      <c r="A377" t="s">
        <v>342</v>
      </c>
      <c r="B377" t="s">
        <v>402</v>
      </c>
      <c r="C377">
        <v>0.86058981233244003</v>
      </c>
      <c r="D377">
        <v>0.8</v>
      </c>
      <c r="E377">
        <v>0.85</v>
      </c>
    </row>
    <row r="378" spans="1:5" x14ac:dyDescent="0.25">
      <c r="A378" t="s">
        <v>342</v>
      </c>
      <c r="B378" t="s">
        <v>406</v>
      </c>
      <c r="C378">
        <v>0.86058981233244003</v>
      </c>
      <c r="D378">
        <v>0.65</v>
      </c>
      <c r="E378">
        <v>0.8</v>
      </c>
    </row>
    <row r="379" spans="1:5" x14ac:dyDescent="0.25">
      <c r="A379" t="s">
        <v>342</v>
      </c>
      <c r="B379" t="s">
        <v>409</v>
      </c>
      <c r="C379">
        <v>0.86058981233244003</v>
      </c>
      <c r="D379">
        <v>0.75</v>
      </c>
      <c r="E379">
        <v>1.04</v>
      </c>
    </row>
    <row r="380" spans="1:5" x14ac:dyDescent="0.25">
      <c r="A380" t="s">
        <v>342</v>
      </c>
      <c r="B380" t="s">
        <v>414</v>
      </c>
      <c r="C380">
        <v>0.86058981233244003</v>
      </c>
      <c r="D380">
        <v>0.75</v>
      </c>
      <c r="E380">
        <v>1.04</v>
      </c>
    </row>
    <row r="381" spans="1:5" x14ac:dyDescent="0.25">
      <c r="A381" t="s">
        <v>342</v>
      </c>
      <c r="B381" t="s">
        <v>420</v>
      </c>
      <c r="C381">
        <v>0.86058981233244003</v>
      </c>
      <c r="D381">
        <v>0.75</v>
      </c>
      <c r="E381">
        <v>0.75</v>
      </c>
    </row>
    <row r="382" spans="1:5" x14ac:dyDescent="0.25">
      <c r="A382" t="s">
        <v>342</v>
      </c>
      <c r="B382" t="s">
        <v>426</v>
      </c>
      <c r="C382">
        <v>0.86058981233244003</v>
      </c>
      <c r="D382">
        <v>0.48</v>
      </c>
      <c r="E382">
        <v>1.06</v>
      </c>
    </row>
    <row r="383" spans="1:5" x14ac:dyDescent="0.25">
      <c r="A383" t="s">
        <v>342</v>
      </c>
      <c r="B383" t="s">
        <v>430</v>
      </c>
      <c r="C383">
        <v>0.86058981233244003</v>
      </c>
      <c r="D383">
        <v>0.85</v>
      </c>
      <c r="E383">
        <v>0.85</v>
      </c>
    </row>
    <row r="384" spans="1:5" x14ac:dyDescent="0.25">
      <c r="A384" t="s">
        <v>342</v>
      </c>
      <c r="B384" t="s">
        <v>436</v>
      </c>
      <c r="C384">
        <v>0.86058981233244003</v>
      </c>
      <c r="D384">
        <v>0.45</v>
      </c>
      <c r="E384">
        <v>0.95</v>
      </c>
    </row>
    <row r="385" spans="1:5" x14ac:dyDescent="0.25">
      <c r="A385" t="s">
        <v>40</v>
      </c>
      <c r="B385" t="s">
        <v>339</v>
      </c>
      <c r="C385">
        <v>1.1558823529411799</v>
      </c>
      <c r="D385">
        <v>0.64</v>
      </c>
      <c r="E385">
        <v>0.85</v>
      </c>
    </row>
    <row r="386" spans="1:5" x14ac:dyDescent="0.25">
      <c r="A386" t="s">
        <v>40</v>
      </c>
      <c r="B386" t="s">
        <v>333</v>
      </c>
      <c r="C386">
        <v>1.1558823529411799</v>
      </c>
      <c r="D386">
        <v>0.64</v>
      </c>
      <c r="E386">
        <v>1.31</v>
      </c>
    </row>
    <row r="387" spans="1:5" x14ac:dyDescent="0.25">
      <c r="A387" t="s">
        <v>40</v>
      </c>
      <c r="B387" t="s">
        <v>238</v>
      </c>
      <c r="C387">
        <v>1.1558823529411799</v>
      </c>
      <c r="D387">
        <v>0.48</v>
      </c>
      <c r="E387">
        <v>0.8</v>
      </c>
    </row>
    <row r="388" spans="1:5" x14ac:dyDescent="0.25">
      <c r="A388" t="s">
        <v>40</v>
      </c>
      <c r="B388" t="s">
        <v>320</v>
      </c>
      <c r="C388">
        <v>1.1558823529411799</v>
      </c>
      <c r="D388">
        <v>1.44</v>
      </c>
      <c r="E388">
        <v>1.02</v>
      </c>
    </row>
    <row r="389" spans="1:5" x14ac:dyDescent="0.25">
      <c r="A389" t="s">
        <v>40</v>
      </c>
      <c r="B389" t="s">
        <v>234</v>
      </c>
      <c r="C389">
        <v>1.1558823529411799</v>
      </c>
      <c r="D389">
        <v>0.51</v>
      </c>
      <c r="E389">
        <v>1.1000000000000001</v>
      </c>
    </row>
    <row r="390" spans="1:5" x14ac:dyDescent="0.25">
      <c r="A390" t="s">
        <v>40</v>
      </c>
      <c r="B390" t="s">
        <v>316</v>
      </c>
      <c r="C390">
        <v>1.1558823529411799</v>
      </c>
      <c r="D390">
        <v>0.68</v>
      </c>
      <c r="E390">
        <v>1.57</v>
      </c>
    </row>
    <row r="391" spans="1:5" x14ac:dyDescent="0.25">
      <c r="A391" t="s">
        <v>40</v>
      </c>
      <c r="B391" t="s">
        <v>335</v>
      </c>
      <c r="C391">
        <v>1.1558823529411799</v>
      </c>
      <c r="D391">
        <v>0.68</v>
      </c>
      <c r="E391">
        <v>1.23</v>
      </c>
    </row>
    <row r="392" spans="1:5" x14ac:dyDescent="0.25">
      <c r="A392" t="s">
        <v>40</v>
      </c>
      <c r="B392" t="s">
        <v>332</v>
      </c>
      <c r="C392">
        <v>1.1558823529411799</v>
      </c>
      <c r="D392">
        <v>1.36</v>
      </c>
      <c r="E392">
        <v>0.55000000000000004</v>
      </c>
    </row>
    <row r="393" spans="1:5" x14ac:dyDescent="0.25">
      <c r="A393" t="s">
        <v>40</v>
      </c>
      <c r="B393" t="s">
        <v>321</v>
      </c>
      <c r="C393">
        <v>1.1558823529411799</v>
      </c>
      <c r="D393">
        <v>1.06</v>
      </c>
      <c r="E393">
        <v>0.72</v>
      </c>
    </row>
    <row r="394" spans="1:5" x14ac:dyDescent="0.25">
      <c r="A394" t="s">
        <v>40</v>
      </c>
      <c r="B394" t="s">
        <v>236</v>
      </c>
      <c r="C394">
        <v>1.1558823529411799</v>
      </c>
      <c r="D394">
        <v>0.76</v>
      </c>
      <c r="E394">
        <v>1.02</v>
      </c>
    </row>
    <row r="395" spans="1:5" x14ac:dyDescent="0.25">
      <c r="A395" t="s">
        <v>40</v>
      </c>
      <c r="B395" t="s">
        <v>41</v>
      </c>
      <c r="C395">
        <v>1.1558823529411799</v>
      </c>
      <c r="D395">
        <v>0.51</v>
      </c>
      <c r="E395">
        <v>1.23</v>
      </c>
    </row>
    <row r="396" spans="1:5" x14ac:dyDescent="0.25">
      <c r="A396" t="s">
        <v>40</v>
      </c>
      <c r="B396" t="s">
        <v>233</v>
      </c>
      <c r="C396">
        <v>1.1558823529411799</v>
      </c>
      <c r="D396">
        <v>0.68</v>
      </c>
      <c r="E396">
        <v>0.96</v>
      </c>
    </row>
    <row r="397" spans="1:5" x14ac:dyDescent="0.25">
      <c r="A397" t="s">
        <v>40</v>
      </c>
      <c r="B397" t="s">
        <v>317</v>
      </c>
      <c r="C397">
        <v>1.1558823529411799</v>
      </c>
      <c r="D397">
        <v>1.06</v>
      </c>
      <c r="E397">
        <v>0.89</v>
      </c>
    </row>
    <row r="398" spans="1:5" x14ac:dyDescent="0.25">
      <c r="A398" t="s">
        <v>40</v>
      </c>
      <c r="B398" t="s">
        <v>42</v>
      </c>
      <c r="C398">
        <v>1.1558823529411799</v>
      </c>
      <c r="D398">
        <v>0.76</v>
      </c>
      <c r="E398">
        <v>0.96</v>
      </c>
    </row>
    <row r="399" spans="1:5" x14ac:dyDescent="0.25">
      <c r="A399" t="s">
        <v>40</v>
      </c>
      <c r="B399" t="s">
        <v>334</v>
      </c>
      <c r="C399">
        <v>1.1558823529411799</v>
      </c>
      <c r="D399">
        <v>0.64</v>
      </c>
      <c r="E399">
        <v>1.06</v>
      </c>
    </row>
    <row r="400" spans="1:5" x14ac:dyDescent="0.25">
      <c r="A400" t="s">
        <v>40</v>
      </c>
      <c r="B400" t="s">
        <v>237</v>
      </c>
      <c r="C400">
        <v>1.1558823529411799</v>
      </c>
      <c r="D400">
        <v>0.55000000000000004</v>
      </c>
      <c r="E400">
        <v>0.98</v>
      </c>
    </row>
    <row r="401" spans="1:5" x14ac:dyDescent="0.25">
      <c r="A401" t="s">
        <v>40</v>
      </c>
      <c r="B401" t="s">
        <v>232</v>
      </c>
      <c r="C401">
        <v>1.1558823529411799</v>
      </c>
      <c r="D401">
        <v>0.76</v>
      </c>
      <c r="E401">
        <v>0.98</v>
      </c>
    </row>
    <row r="402" spans="1:5" x14ac:dyDescent="0.25">
      <c r="A402" t="s">
        <v>40</v>
      </c>
      <c r="B402" t="s">
        <v>319</v>
      </c>
      <c r="C402">
        <v>1.1558823529411799</v>
      </c>
      <c r="D402">
        <v>0.68</v>
      </c>
      <c r="E402">
        <v>1.31</v>
      </c>
    </row>
    <row r="403" spans="1:5" x14ac:dyDescent="0.25">
      <c r="A403" t="s">
        <v>40</v>
      </c>
      <c r="B403" t="s">
        <v>235</v>
      </c>
      <c r="C403">
        <v>1.1558823529411799</v>
      </c>
      <c r="D403">
        <v>1.19</v>
      </c>
      <c r="E403">
        <v>1.02</v>
      </c>
    </row>
    <row r="404" spans="1:5" x14ac:dyDescent="0.25">
      <c r="A404" t="s">
        <v>40</v>
      </c>
      <c r="B404" t="s">
        <v>239</v>
      </c>
      <c r="C404">
        <v>1.1558823529411799</v>
      </c>
      <c r="D404">
        <v>0.68</v>
      </c>
      <c r="E404">
        <v>0.4</v>
      </c>
    </row>
    <row r="405" spans="1:5" x14ac:dyDescent="0.25">
      <c r="A405" t="s">
        <v>40</v>
      </c>
      <c r="B405" t="s">
        <v>318</v>
      </c>
      <c r="C405">
        <v>1.1558823529411799</v>
      </c>
      <c r="D405">
        <v>0.76</v>
      </c>
      <c r="E405">
        <v>1.1000000000000001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D481" activePane="bottomRight" state="frozen"/>
      <selection pane="topRight" activeCell="M1" sqref="M1"/>
      <selection pane="bottomLeft" activeCell="A2" sqref="A2"/>
      <selection pane="bottomRight" activeCell="BJ339" sqref="BJ339:BL506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1.3354838709677399</v>
      </c>
      <c r="F2">
        <f>VLOOKUP(B2,home!$B$2:$E$405,3,FALSE)</f>
        <v>1.63</v>
      </c>
      <c r="G2">
        <f>VLOOKUP(C2,away!$B$2:$E$405,4,FALSE)</f>
        <v>1.08</v>
      </c>
      <c r="H2">
        <f>VLOOKUP(A2,away!$A$2:$E$405,3,FALSE)</f>
        <v>1.3322580645161299</v>
      </c>
      <c r="I2">
        <f>VLOOKUP(C2,away!$B$2:$E$405,3,FALSE)</f>
        <v>0.66</v>
      </c>
      <c r="J2">
        <f>VLOOKUP(B2,home!$B$2:$E$405,4,FALSE)</f>
        <v>0.66</v>
      </c>
      <c r="K2" s="3">
        <f>E2*F2*G2</f>
        <v>2.3509858064516096</v>
      </c>
      <c r="L2" s="3">
        <f>H2*I2*J2</f>
        <v>0.58033161290322621</v>
      </c>
      <c r="M2" s="5">
        <f>_xlfn.POISSON.DIST(0,$K2,FALSE) * _xlfn.POISSON.DIST(0,$L2,FALSE)</f>
        <v>5.3326738171094644E-2</v>
      </c>
      <c r="N2" s="5">
        <f>_xlfn.POISSON.DIST(1,K2,FALSE) * _xlfn.POISSON.DIST(0,L2,FALSE)</f>
        <v>0.12537040454460477</v>
      </c>
      <c r="O2" s="5">
        <f>_xlfn.POISSON.DIST(0,K2,FALSE) * _xlfn.POISSON.DIST(1,L2,FALSE)</f>
        <v>3.0947191973699398E-2</v>
      </c>
      <c r="P2" s="5">
        <f>_xlfn.POISSON.DIST(1,K2,FALSE) * _xlfn.POISSON.DIST(1,L2,FALSE)</f>
        <v>7.2756409079700449E-2</v>
      </c>
      <c r="Q2" s="5">
        <f>_xlfn.POISSON.DIST(2,K2,FALSE) * _xlfn.POISSON.DIST(0,L2,FALSE)</f>
        <v>0.14737202081673112</v>
      </c>
      <c r="R2" s="5">
        <f>_xlfn.POISSON.DIST(0,K2,FALSE) * _xlfn.POISSON.DIST(2,L2,FALSE)</f>
        <v>8.9798169164613719E-3</v>
      </c>
      <c r="S2" s="5">
        <f>_xlfn.POISSON.DIST(2,K2,FALSE) * _xlfn.POISSON.DIST(2,L2,FALSE)</f>
        <v>2.4816326873345205E-2</v>
      </c>
      <c r="T2" s="5">
        <f>_xlfn.POISSON.DIST(2,K2,FALSE) * _xlfn.POISSON.DIST(1,L2,FALSE)</f>
        <v>8.5524642537381415E-2</v>
      </c>
      <c r="U2" s="5">
        <f>_xlfn.POISSON.DIST(1,K2,FALSE) * _xlfn.POISSON.DIST(2,L2,FALSE)</f>
        <v>2.1111422115134743E-2</v>
      </c>
      <c r="V2" s="5">
        <f>_xlfn.POISSON.DIST(3,K2,FALSE) * _xlfn.POISSON.DIST(3,L2,FALSE)</f>
        <v>3.7620211043925566E-3</v>
      </c>
      <c r="W2" s="5">
        <f>_xlfn.POISSON.DIST(3,K2,FALSE) * _xlfn.POISSON.DIST(0,L2,FALSE)</f>
        <v>0.11548984306940868</v>
      </c>
      <c r="X2" s="5">
        <f>_xlfn.POISSON.DIST(3,K2,FALSE) * _xlfn.POISSON.DIST(1,L2,FALSE)</f>
        <v>6.7022406902410431E-2</v>
      </c>
      <c r="Y2" s="5">
        <f>_xlfn.POISSON.DIST(3,K2,FALSE) * _xlfn.POISSON.DIST(2,L2,FALSE)</f>
        <v>1.9447610749166077E-2</v>
      </c>
      <c r="Z2" s="5">
        <f>_xlfn.POISSON.DIST(0,K2,FALSE) * _xlfn.POISSON.DIST(3,L2,FALSE)</f>
        <v>1.7370905449019011E-3</v>
      </c>
      <c r="AA2" s="5">
        <f>_xlfn.POISSON.DIST(1,K2,FALSE) * _xlfn.POISSON.DIST(3,L2,FALSE)</f>
        <v>4.083875215585662E-3</v>
      </c>
      <c r="AB2" s="5">
        <f>_xlfn.POISSON.DIST(2,K2,FALSE) * _xlfn.POISSON.DIST(3,L2,FALSE)</f>
        <v>4.8005663335807004E-3</v>
      </c>
      <c r="AC2" s="5">
        <f>_xlfn.POISSON.DIST(4,K2,FALSE) * _xlfn.POISSON.DIST(4,L2,FALSE)</f>
        <v>3.2079491900417604E-4</v>
      </c>
      <c r="AD2" s="5">
        <f>_xlfn.POISSON.DIST(4,K2,FALSE) * _xlfn.POISSON.DIST(0,L2,FALSE)</f>
        <v>6.7878745461375914E-2</v>
      </c>
      <c r="AE2" s="5">
        <f>_xlfn.POISSON.DIST(4,K2,FALSE) * _xlfn.POISSON.DIST(1,L2,FALSE)</f>
        <v>3.9392181835447827E-2</v>
      </c>
      <c r="AF2" s="5">
        <f>_xlfn.POISSON.DIST(4,K2,FALSE) * _xlfn.POISSON.DIST(2,L2,FALSE)</f>
        <v>1.1430264210171301E-2</v>
      </c>
      <c r="AG2" s="5">
        <f>_xlfn.POISSON.DIST(4,K2,FALSE) * _xlfn.POISSON.DIST(3,L2,FALSE)</f>
        <v>2.2111145549995777E-3</v>
      </c>
      <c r="AH2" s="5">
        <f>_xlfn.POISSON.DIST(0,K2,FALSE) * _xlfn.POISSON.DIST(4,L2,FALSE)</f>
        <v>2.5202213942046608E-4</v>
      </c>
      <c r="AI2" s="5">
        <f>_xlfn.POISSON.DIST(1,K2,FALSE) * _xlfn.POISSON.DIST(4,L2,FALSE)</f>
        <v>5.9250047268908442E-4</v>
      </c>
      <c r="AJ2" s="5">
        <f>_xlfn.POISSON.DIST(2,K2,FALSE) * _xlfn.POISSON.DIST(4,L2,FALSE)</f>
        <v>6.964801008039537E-4</v>
      </c>
      <c r="AK2" s="5">
        <f>_xlfn.POISSON.DIST(3,K2,FALSE) * _xlfn.POISSON.DIST(4,L2,FALSE)</f>
        <v>5.4580494382202715E-4</v>
      </c>
      <c r="AL2" s="5">
        <f>_xlfn.POISSON.DIST(5,K2,FALSE) * _xlfn.POISSON.DIST(5,L2,FALSE)</f>
        <v>1.7507079681395871E-5</v>
      </c>
      <c r="AM2" s="5">
        <f>_xlfn.POISSON.DIST(5,K2,FALSE) * _xlfn.POISSON.DIST(0,L2,FALSE)</f>
        <v>3.1916393427887282E-2</v>
      </c>
      <c r="AN2" s="5">
        <f>_xlfn.POISSON.DIST(5,K2,FALSE) * _xlfn.POISSON.DIST(1,L2,FALSE)</f>
        <v>1.852209207605976E-2</v>
      </c>
      <c r="AO2" s="5">
        <f>_xlfn.POISSON.DIST(5,K2,FALSE) * _xlfn.POISSON.DIST(2,L2,FALSE)</f>
        <v>5.3744777844209109E-3</v>
      </c>
      <c r="AP2" s="5">
        <f>_xlfn.POISSON.DIST(5,K2,FALSE) * _xlfn.POISSON.DIST(3,L2,FALSE)</f>
        <v>1.0396597870485152E-3</v>
      </c>
      <c r="AQ2" s="5">
        <f>_xlfn.POISSON.DIST(5,K2,FALSE) * _xlfn.POISSON.DIST(4,L2,FALSE)</f>
        <v>1.5083686027212237E-4</v>
      </c>
      <c r="AR2" s="5">
        <f>_xlfn.POISSON.DIST(0,K2,FALSE) * _xlfn.POISSON.DIST(5,L2,FALSE)</f>
        <v>2.9251282931440173E-5</v>
      </c>
      <c r="AS2" s="5">
        <f>_xlfn.POISSON.DIST(1,K2,FALSE) * _xlfn.POISSON.DIST(5,L2,FALSE)</f>
        <v>6.8769350992316082E-5</v>
      </c>
      <c r="AT2" s="5">
        <f>_xlfn.POISSON.DIST(2,K2,FALSE) * _xlfn.POISSON.DIST(5,L2,FALSE)</f>
        <v>8.0837884050912023E-5</v>
      </c>
      <c r="AU2" s="5">
        <f>_xlfn.POISSON.DIST(3,K2,FALSE) * _xlfn.POISSON.DIST(5,L2,FALSE)</f>
        <v>6.334957267575837E-5</v>
      </c>
      <c r="AV2" s="5">
        <f>_xlfn.POISSON.DIST(4,K2,FALSE) * _xlfn.POISSON.DIST(5,L2,FALSE)</f>
        <v>3.7233486551370666E-5</v>
      </c>
      <c r="AW2" s="5">
        <f>_xlfn.POISSON.DIST(6,K2,FALSE) * _xlfn.POISSON.DIST(6,L2,FALSE)</f>
        <v>6.6349467805844564E-7</v>
      </c>
      <c r="AX2" s="5">
        <f>_xlfn.POISSON.DIST(6,K2,FALSE) * _xlfn.POISSON.DIST(0,L2,FALSE)</f>
        <v>1.2505831323681405E-2</v>
      </c>
      <c r="AY2" s="5">
        <f>_xlfn.POISSON.DIST(6,K2,FALSE) * _xlfn.POISSON.DIST(1,L2,FALSE)</f>
        <v>7.2575292627677177E-3</v>
      </c>
      <c r="AZ2" s="5">
        <f>_xlfn.POISSON.DIST(6,K2,FALSE) * _xlfn.POISSON.DIST(2,L2,FALSE)</f>
        <v>2.1058868313771754E-3</v>
      </c>
      <c r="BA2" s="5">
        <f>_xlfn.POISSON.DIST(6,K2,FALSE) * _xlfn.POISSON.DIST(3,L2,FALSE)</f>
        <v>4.0737090048159359E-4</v>
      </c>
      <c r="BB2" s="5">
        <f>_xlfn.POISSON.DIST(6,K2,FALSE) * _xlfn.POISSON.DIST(4,L2,FALSE)</f>
        <v>5.9102552931580707E-5</v>
      </c>
      <c r="BC2" s="5">
        <f>_xlfn.POISSON.DIST(6,K2,FALSE) * _xlfn.POISSON.DIST(5,L2,FALSE)</f>
        <v>6.8598159738965092E-6</v>
      </c>
      <c r="BD2" s="5">
        <f>_xlfn.POISSON.DIST(0,K2,FALSE) * _xlfn.POISSON.DIST(6,L2,FALSE)</f>
        <v>2.8292407005152127E-6</v>
      </c>
      <c r="BE2" s="5">
        <f>_xlfn.POISSON.DIST(1,K2,FALSE) * _xlfn.POISSON.DIST(6,L2,FALSE)</f>
        <v>6.6515047299464732E-6</v>
      </c>
      <c r="BF2" s="5">
        <f>_xlfn.POISSON.DIST(2,K2,FALSE) * _xlfn.POISSON.DIST(6,L2,FALSE)</f>
        <v>7.8187966058249549E-6</v>
      </c>
      <c r="BG2" s="5">
        <f>_xlfn.POISSON.DIST(3,K2,FALSE) * _xlfn.POISSON.DIST(6,L2,FALSE)</f>
        <v>6.127293281275496E-6</v>
      </c>
      <c r="BH2" s="5">
        <f>_xlfn.POISSON.DIST(4,K2,FALSE) * _xlfn.POISSON.DIST(6,L2,FALSE)</f>
        <v>3.6012948840612509E-6</v>
      </c>
      <c r="BI2" s="5">
        <f>_xlfn.POISSON.DIST(5,K2,FALSE) * _xlfn.POISSON.DIST(6,L2,FALSE)</f>
        <v>1.6933186314549597E-6</v>
      </c>
      <c r="BJ2" s="8">
        <f>SUM(N2,Q2,T2,W2,X2,Y2,AD2,AE2,AF2,AG2,AM2,AN2,AO2,AP2,AQ2,AX2,AY2,AZ2,BA2,BB2,BC2)</f>
        <v>0.7604852753045992</v>
      </c>
      <c r="BK2" s="8">
        <f>SUM(M2,P2,S2,V2,AC2,AL2,AY2)</f>
        <v>0.16225732648998611</v>
      </c>
      <c r="BL2" s="8">
        <f>SUM(O2,R2,U2,AA2,AB2,AH2,AI2,AJ2,AK2,AR2,AS2,AT2,AU2,AV2,BD2,BE2,BF2,BG2,BH2,BI2)</f>
        <v>7.2317843237232268E-2</v>
      </c>
      <c r="BM2" s="8">
        <f>SUM(S2:BI2)</f>
        <v>0.55078808830633819</v>
      </c>
      <c r="BN2" s="8">
        <f>SUM(M2:R2)</f>
        <v>0.43875258150229174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1.2326530612244899</v>
      </c>
      <c r="F3">
        <f>VLOOKUP(B3,home!$B$2:$E$405,3,FALSE)</f>
        <v>1.31</v>
      </c>
      <c r="G3">
        <f>VLOOKUP(C3,away!$B$2:$E$405,4,FALSE)</f>
        <v>1.01</v>
      </c>
      <c r="H3">
        <f>VLOOKUP(A3,away!$A$2:$E$405,3,FALSE)</f>
        <v>1.02857142857143</v>
      </c>
      <c r="I3">
        <f>VLOOKUP(C3,away!$B$2:$E$405,3,FALSE)</f>
        <v>0.56999999999999995</v>
      </c>
      <c r="J3">
        <f>VLOOKUP(B3,home!$B$2:$E$405,4,FALSE)</f>
        <v>1.1100000000000001</v>
      </c>
      <c r="K3" s="3">
        <f t="shared" ref="K3:K8" si="0">E3*F3*G3</f>
        <v>1.6309232653061227</v>
      </c>
      <c r="L3" s="3">
        <f t="shared" ref="L3:L8" si="1">H3*I3*J3</f>
        <v>0.65077714285714383</v>
      </c>
      <c r="M3" s="5">
        <f>_xlfn.POISSON.DIST(0,K3,FALSE) * _xlfn.POISSON.DIST(0,L3,FALSE)</f>
        <v>0.10211042960334663</v>
      </c>
      <c r="N3" s="5">
        <f>_xlfn.POISSON.DIST(1,K3,FALSE) * _xlfn.POISSON.DIST(0,L3,FALSE)</f>
        <v>0.16653427527050105</v>
      </c>
      <c r="O3" s="5">
        <f>_xlfn.POISSON.DIST(0,K3,FALSE) * _xlfn.POISSON.DIST(1,L3,FALSE)</f>
        <v>6.6451133633181433E-2</v>
      </c>
      <c r="P3" s="5">
        <f>_xlfn.POISSON.DIST(1,K3,FALSE) * _xlfn.POISSON.DIST(1,L3,FALSE)</f>
        <v>0.10837669984832178</v>
      </c>
      <c r="Q3" s="5">
        <f>_xlfn.POISSON.DIST(2,K3,FALSE) * _xlfn.POISSON.DIST(0,L3,FALSE)</f>
        <v>0.13580231200477716</v>
      </c>
      <c r="R3" s="5">
        <f>_xlfn.POISSON.DIST(0,K3,FALSE) * _xlfn.POISSON.DIST(2,L3,FALSE)</f>
        <v>2.1622439442710029E-2</v>
      </c>
      <c r="S3" s="5">
        <f>_xlfn.POISSON.DIST(2,K3,FALSE) * _xlfn.POISSON.DIST(2,L3,FALSE)</f>
        <v>2.8756878987874403E-2</v>
      </c>
      <c r="T3" s="5">
        <f>_xlfn.POISSON.DIST(2,K3,FALSE) * _xlfn.POISSON.DIST(1,L3,FALSE)</f>
        <v>8.8377040599863288E-2</v>
      </c>
      <c r="U3" s="5">
        <f>_xlfn.POISSON.DIST(1,K3,FALSE) * _xlfn.POISSON.DIST(2,L3,FALSE)</f>
        <v>3.5264539539788538E-2</v>
      </c>
      <c r="V3" s="5">
        <f>_xlfn.POISSON.DIST(3,K3,FALSE) * _xlfn.POISSON.DIST(3,L3,FALSE)</f>
        <v>3.3912910156298211E-3</v>
      </c>
      <c r="W3" s="5">
        <f>_xlfn.POISSON.DIST(3,K3,FALSE) * _xlfn.POISSON.DIST(0,L3,FALSE)</f>
        <v>7.3827716710317348E-2</v>
      </c>
      <c r="X3" s="5">
        <f>_xlfn.POISSON.DIST(3,K3,FALSE) * _xlfn.POISSON.DIST(1,L3,FALSE)</f>
        <v>4.8045390544406943E-2</v>
      </c>
      <c r="Y3" s="5">
        <f>_xlfn.POISSON.DIST(3,K3,FALSE) * _xlfn.POISSON.DIST(2,L3,FALSE)</f>
        <v>1.5633420992972387E-2</v>
      </c>
      <c r="Z3" s="5">
        <f>_xlfn.POISSON.DIST(0,K3,FALSE) * _xlfn.POISSON.DIST(3,L3,FALSE)</f>
        <v>4.6904631207094821E-3</v>
      </c>
      <c r="AA3" s="5">
        <f>_xlfn.POISSON.DIST(1,K3,FALSE) * _xlfn.POISSON.DIST(3,L3,FALSE)</f>
        <v>7.6497854286254547E-3</v>
      </c>
      <c r="AB3" s="5">
        <f>_xlfn.POISSON.DIST(2,K3,FALSE) * _xlfn.POISSON.DIST(3,L3,FALSE)</f>
        <v>6.2381065150725135E-3</v>
      </c>
      <c r="AC3" s="5">
        <f>_xlfn.POISSON.DIST(4,K3,FALSE) * _xlfn.POISSON.DIST(4,L3,FALSE)</f>
        <v>2.2496289674261234E-4</v>
      </c>
      <c r="AD3" s="5">
        <f>_xlfn.POISSON.DIST(4,K3,FALSE) * _xlfn.POISSON.DIST(0,L3,FALSE)</f>
        <v>3.0101835201821529E-2</v>
      </c>
      <c r="AE3" s="5">
        <f>_xlfn.POISSON.DIST(4,K3,FALSE) * _xlfn.POISSON.DIST(1,L3,FALSE)</f>
        <v>1.9589586307398012E-2</v>
      </c>
      <c r="AF3" s="5">
        <f>_xlfn.POISSON.DIST(4,K3,FALSE) * _xlfn.POISSON.DIST(2,L3,FALSE)</f>
        <v>6.3742275034409501E-3</v>
      </c>
      <c r="AG3" s="5">
        <f>_xlfn.POISSON.DIST(4,K3,FALSE) * _xlfn.POISSON.DIST(3,L3,FALSE)</f>
        <v>1.3827338542035756E-3</v>
      </c>
      <c r="AH3" s="5">
        <f>_xlfn.POISSON.DIST(0,K3,FALSE) * _xlfn.POISSON.DIST(4,L3,FALSE)</f>
        <v>7.6311154709302975E-4</v>
      </c>
      <c r="AI3" s="5">
        <f>_xlfn.POISSON.DIST(1,K3,FALSE) * _xlfn.POISSON.DIST(4,L3,FALSE)</f>
        <v>1.2445763761777711E-3</v>
      </c>
      <c r="AJ3" s="5">
        <f>_xlfn.POISSON.DIST(2,K3,FALSE) * _xlfn.POISSON.DIST(4,L3,FALSE)</f>
        <v>1.0149042836793561E-3</v>
      </c>
      <c r="AK3" s="5">
        <f>_xlfn.POISSON.DIST(3,K3,FALSE) * _xlfn.POISSON.DIST(4,L3,FALSE)</f>
        <v>5.5174366943716905E-4</v>
      </c>
      <c r="AL3" s="5">
        <f>_xlfn.POISSON.DIST(5,K3,FALSE) * _xlfn.POISSON.DIST(5,L3,FALSE)</f>
        <v>9.5507330375521335E-6</v>
      </c>
      <c r="AM3" s="5">
        <f>_xlfn.POISSON.DIST(5,K3,FALSE) * _xlfn.POISSON.DIST(0,L3,FALSE)</f>
        <v>9.8187566718123068E-3</v>
      </c>
      <c r="AN3" s="5">
        <f>_xlfn.POISSON.DIST(5,K3,FALSE) * _xlfn.POISSON.DIST(1,L3,FALSE)</f>
        <v>6.3898224132915319E-3</v>
      </c>
      <c r="AO3" s="5">
        <f>_xlfn.POISSON.DIST(5,K3,FALSE) * _xlfn.POISSON.DIST(2,L3,FALSE)</f>
        <v>2.0791751867432007E-3</v>
      </c>
      <c r="AP3" s="5">
        <f>_xlfn.POISSON.DIST(5,K3,FALSE) * _xlfn.POISSON.DIST(3,L3,FALSE)</f>
        <v>4.5102656250940292E-4</v>
      </c>
      <c r="AQ3" s="5">
        <f>_xlfn.POISSON.DIST(5,K3,FALSE) * _xlfn.POISSON.DIST(4,L3,FALSE)</f>
        <v>7.3379444425637042E-5</v>
      </c>
      <c r="AR3" s="5">
        <f>_xlfn.POISSON.DIST(0,K3,FALSE) * _xlfn.POISSON.DIST(5,L3,FALSE)</f>
        <v>9.9323110459699368E-5</v>
      </c>
      <c r="AS3" s="5">
        <f>_xlfn.POISSON.DIST(1,K3,FALSE) * _xlfn.POISSON.DIST(5,L3,FALSE)</f>
        <v>1.6198837163129362E-4</v>
      </c>
      <c r="AT3" s="5">
        <f>_xlfn.POISSON.DIST(2,K3,FALSE) * _xlfn.POISSON.DIST(5,L3,FALSE)</f>
        <v>1.3209530200126556E-4</v>
      </c>
      <c r="AU3" s="5">
        <f>_xlfn.POISSON.DIST(3,K3,FALSE) * _xlfn.POISSON.DIST(5,L3,FALSE)</f>
        <v>7.1812433757167496E-5</v>
      </c>
      <c r="AV3" s="5">
        <f>_xlfn.POISSON.DIST(4,K3,FALSE) * _xlfn.POISSON.DIST(5,L3,FALSE)</f>
        <v>2.9280142238204797E-5</v>
      </c>
      <c r="AW3" s="5">
        <f>_xlfn.POISSON.DIST(6,K3,FALSE) * _xlfn.POISSON.DIST(6,L3,FALSE)</f>
        <v>2.8157884550498956E-7</v>
      </c>
      <c r="AX3" s="5">
        <f>_xlfn.POISSON.DIST(6,K3,FALSE) * _xlfn.POISSON.DIST(0,L3,FALSE)</f>
        <v>2.6689397820730707E-3</v>
      </c>
      <c r="AY3" s="5">
        <f>_xlfn.POISSON.DIST(6,K3,FALSE) * _xlfn.POISSON.DIST(1,L3,FALSE)</f>
        <v>1.7368850058352811E-3</v>
      </c>
      <c r="AZ3" s="5">
        <f>_xlfn.POISSON.DIST(6,K3,FALSE) * _xlfn.POISSON.DIST(2,L3,FALSE)</f>
        <v>5.6516253078444875E-4</v>
      </c>
      <c r="BA3" s="5">
        <f>_xlfn.POISSON.DIST(6,K3,FALSE) * _xlfn.POISSON.DIST(3,L3,FALSE)</f>
        <v>1.2259828567793871E-4</v>
      </c>
      <c r="BB3" s="5">
        <f>_xlfn.POISSON.DIST(6,K3,FALSE) * _xlfn.POISSON.DIST(4,L3,FALSE)</f>
        <v>1.9946040518168212E-5</v>
      </c>
      <c r="BC3" s="5">
        <f>_xlfn.POISSON.DIST(6,K3,FALSE) * _xlfn.POISSON.DIST(5,L3,FALSE)</f>
        <v>2.5960854519452679E-6</v>
      </c>
      <c r="BD3" s="5">
        <f>_xlfn.POISSON.DIST(0,K3,FALSE) * _xlfn.POISSON.DIST(6,L3,FALSE)</f>
        <v>1.0772868340774603E-5</v>
      </c>
      <c r="BE3" s="5">
        <f>_xlfn.POISSON.DIST(1,K3,FALSE) * _xlfn.POISSON.DIST(6,L3,FALSE)</f>
        <v>1.7569721611049066E-5</v>
      </c>
      <c r="BF3" s="5">
        <f>_xlfn.POISSON.DIST(2,K3,FALSE) * _xlfn.POISSON.DIST(6,L3,FALSE)</f>
        <v>1.4327433870205851E-5</v>
      </c>
      <c r="BG3" s="5">
        <f>_xlfn.POISSON.DIST(3,K3,FALSE) * _xlfn.POISSON.DIST(6,L3,FALSE)</f>
        <v>7.7889817436845575E-6</v>
      </c>
      <c r="BH3" s="5">
        <f>_xlfn.POISSON.DIST(4,K3,FALSE) * _xlfn.POISSON.DIST(6,L3,FALSE)</f>
        <v>3.1758078847049469E-6</v>
      </c>
      <c r="BI3" s="5">
        <f>_xlfn.POISSON.DIST(5,K3,FALSE) * _xlfn.POISSON.DIST(6,L3,FALSE)</f>
        <v>1.0358997930615841E-6</v>
      </c>
      <c r="BJ3" s="8">
        <f>SUM(N3,Q3,T3,W3,X3,Y3,AD3,AE3,AF3,AG3,AM3,AN3,AO3,AP3,AQ3,AX3,AY3,AZ3,BA3,BB3,BC3)</f>
        <v>0.60959682699882523</v>
      </c>
      <c r="BK3" s="8">
        <f>SUM(M3,P3,S3,V3,AC3,AL3,AY3)</f>
        <v>0.24460669809078808</v>
      </c>
      <c r="BL3" s="8">
        <f>SUM(O3,R3,U3,AA3,AB3,AH3,AI3,AJ3,AK3,AR3,AS3,AT3,AU3,AV3,BD3,BE3,BF3,BG3,BH3,BI3)</f>
        <v>0.14134951050909642</v>
      </c>
      <c r="BM3" s="8">
        <f>SUM(S3:BI3)</f>
        <v>0.39760960548959118</v>
      </c>
      <c r="BN3" s="8">
        <f>SUM(M3:R3)</f>
        <v>0.60089728980283807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1.2326530612244899</v>
      </c>
      <c r="F4">
        <f>VLOOKUP(B4,home!$B$2:$E$405,3,FALSE)</f>
        <v>0.89</v>
      </c>
      <c r="G4">
        <f>VLOOKUP(C4,away!$B$2:$E$405,4,FALSE)</f>
        <v>1</v>
      </c>
      <c r="H4">
        <f>VLOOKUP(A4,away!$A$2:$E$405,3,FALSE)</f>
        <v>1.02857142857143</v>
      </c>
      <c r="I4">
        <f>VLOOKUP(C4,away!$B$2:$E$405,3,FALSE)</f>
        <v>0.85</v>
      </c>
      <c r="J4">
        <f>VLOOKUP(B4,home!$B$2:$E$405,4,FALSE)</f>
        <v>0.97</v>
      </c>
      <c r="K4" s="3">
        <f t="shared" si="0"/>
        <v>1.0970612244897961</v>
      </c>
      <c r="L4" s="3">
        <f t="shared" si="1"/>
        <v>0.84805714285714395</v>
      </c>
      <c r="M4" s="5">
        <f t="shared" ref="M4:M8" si="2">_xlfn.POISSON.DIST(0,K4,FALSE) * _xlfn.POISSON.DIST(0,L4,FALSE)</f>
        <v>0.14297029932146527</v>
      </c>
      <c r="N4" s="5">
        <f t="shared" ref="N4:N8" si="3">_xlfn.POISSON.DIST(1,K4,FALSE) * _xlfn.POISSON.DIST(0,L4,FALSE)</f>
        <v>0.15684717163927936</v>
      </c>
      <c r="O4" s="5">
        <f t="shared" ref="O4:O8" si="4">_xlfn.POISSON.DIST(0,K4,FALSE) * _xlfn.POISSON.DIST(1,L4,FALSE)</f>
        <v>0.12124698355599249</v>
      </c>
      <c r="P4" s="5">
        <f t="shared" ref="P4:P8" si="5">_xlfn.POISSON.DIST(1,K4,FALSE) * _xlfn.POISSON.DIST(1,L4,FALSE)</f>
        <v>0.13301536424563129</v>
      </c>
      <c r="Q4" s="5">
        <f t="shared" ref="Q4:Q8" si="6">_xlfn.POISSON.DIST(2,K4,FALSE) * _xlfn.POISSON.DIST(0,L4,FALSE)</f>
        <v>8.6035475088174523E-2</v>
      </c>
      <c r="R4" s="5">
        <f t="shared" ref="R4:R8" si="7">_xlfn.POISSON.DIST(0,K4,FALSE) * _xlfn.POISSON.DIST(2,L4,FALSE)</f>
        <v>5.1412185227271055E-2</v>
      </c>
      <c r="S4" s="5">
        <f t="shared" ref="S4:S8" si="8">_xlfn.POISSON.DIST(2,K4,FALSE) * _xlfn.POISSON.DIST(2,L4,FALSE)</f>
        <v>3.0938396312676614E-2</v>
      </c>
      <c r="T4" s="5">
        <f t="shared" ref="T4:T8" si="9">_xlfn.POISSON.DIST(2,K4,FALSE) * _xlfn.POISSON.DIST(1,L4,FALSE)</f>
        <v>7.2962999187634256E-2</v>
      </c>
      <c r="U4" s="5">
        <f t="shared" ref="U4:U8" si="10">_xlfn.POISSON.DIST(1,K4,FALSE) * _xlfn.POISSON.DIST(2,L4,FALSE)</f>
        <v>5.6402314879126191E-2</v>
      </c>
      <c r="V4" s="5">
        <f t="shared" ref="V4:V8" si="11">_xlfn.POISSON.DIST(3,K4,FALSE) * _xlfn.POISSON.DIST(3,L4,FALSE)</f>
        <v>3.1982416194423582E-3</v>
      </c>
      <c r="W4" s="5">
        <f t="shared" ref="W4:W8" si="12">_xlfn.POISSON.DIST(3,K4,FALSE) * _xlfn.POISSON.DIST(0,L4,FALSE)</f>
        <v>3.1462061216598031E-2</v>
      </c>
      <c r="X4" s="5">
        <f t="shared" ref="X4:X8" si="13">_xlfn.POISSON.DIST(3,K4,FALSE) * _xlfn.POISSON.DIST(1,L4,FALSE)</f>
        <v>2.6681625743744677E-2</v>
      </c>
      <c r="Y4" s="5">
        <f t="shared" ref="Y4:Y8" si="14">_xlfn.POISSON.DIST(3,K4,FALSE) * _xlfn.POISSON.DIST(2,L4,FALSE)</f>
        <v>1.1313771647511866E-2</v>
      </c>
      <c r="Z4" s="5">
        <f t="shared" ref="Z4:Z8" si="15">_xlfn.POISSON.DIST(0,K4,FALSE) * _xlfn.POISSON.DIST(3,L4,FALSE)</f>
        <v>1.4533490303960585E-2</v>
      </c>
      <c r="AA4" s="5">
        <f t="shared" ref="AA4:AA8" si="16">_xlfn.POISSON.DIST(1,K4,FALSE) * _xlfn.POISSON.DIST(3,L4,FALSE)</f>
        <v>1.594412866897358E-2</v>
      </c>
      <c r="AB4" s="5">
        <f t="shared" ref="AB4:AB8" si="17">_xlfn.POISSON.DIST(2,K4,FALSE) * _xlfn.POISSON.DIST(3,L4,FALSE)</f>
        <v>8.745842660503508E-3</v>
      </c>
      <c r="AC4" s="5">
        <f t="shared" ref="AC4:AC8" si="18">_xlfn.POISSON.DIST(4,K4,FALSE) * _xlfn.POISSON.DIST(4,L4,FALSE)</f>
        <v>1.8597187491679957E-4</v>
      </c>
      <c r="AD4" s="5">
        <f t="shared" ref="AD4:AD8" si="19">_xlfn.POISSON.DIST(4,K4,FALSE) * _xlfn.POISSON.DIST(0,L4,FALSE)</f>
        <v>8.6289518508134901E-3</v>
      </c>
      <c r="AE4" s="5">
        <f t="shared" ref="AE4:AE8" si="20">_xlfn.POISSON.DIST(4,K4,FALSE) * _xlfn.POISSON.DIST(1,L4,FALSE)</f>
        <v>7.317844252452751E-3</v>
      </c>
      <c r="AF4" s="5">
        <f t="shared" ref="AF4:AF8" si="21">_xlfn.POISSON.DIST(4,K4,FALSE) * _xlfn.POISSON.DIST(2,L4,FALSE)</f>
        <v>3.1029750443043263E-3</v>
      </c>
      <c r="AG4" s="5">
        <f t="shared" ref="AG4:AG8" si="22">_xlfn.POISSON.DIST(4,K4,FALSE) * _xlfn.POISSON.DIST(3,L4,FALSE)</f>
        <v>8.7716671680991554E-4</v>
      </c>
      <c r="AH4" s="5">
        <f t="shared" ref="AH4:AH8" si="23">_xlfn.POISSON.DIST(0,K4,FALSE) * _xlfn.POISSON.DIST(4,L4,FALSE)</f>
        <v>3.0813075657297037E-3</v>
      </c>
      <c r="AI4" s="5">
        <f t="shared" ref="AI4:AI8" si="24">_xlfn.POISSON.DIST(1,K4,FALSE) * _xlfn.POISSON.DIST(4,L4,FALSE)</f>
        <v>3.380383051089102E-3</v>
      </c>
      <c r="AJ4" s="5">
        <f t="shared" ref="AJ4:AJ8" si="25">_xlfn.POISSON.DIST(2,K4,FALSE) * _xlfn.POISSON.DIST(4,L4,FALSE)</f>
        <v>1.8542435846361815E-3</v>
      </c>
      <c r="AK4" s="5">
        <f t="shared" ref="AK4:AK8" si="26">_xlfn.POISSON.DIST(3,K4,FALSE) * _xlfn.POISSON.DIST(4,L4,FALSE)</f>
        <v>6.7807291248777278E-4</v>
      </c>
      <c r="AL4" s="5">
        <f t="shared" ref="AL4:AL8" si="27">_xlfn.POISSON.DIST(5,K4,FALSE) * _xlfn.POISSON.DIST(5,L4,FALSE)</f>
        <v>6.9209106503667004E-6</v>
      </c>
      <c r="AM4" s="5">
        <f t="shared" ref="AM4:AM8" si="28">_xlfn.POISSON.DIST(5,K4,FALSE) * _xlfn.POISSON.DIST(0,L4,FALSE)</f>
        <v>1.8932976967033887E-3</v>
      </c>
      <c r="AN4" s="5">
        <f t="shared" ref="AN4:AN8" si="29">_xlfn.POISSON.DIST(5,K4,FALSE) * _xlfn.POISSON.DIST(1,L4,FALSE)</f>
        <v>1.605624635244287E-3</v>
      </c>
      <c r="AO4" s="5">
        <f t="shared" ref="AO4:AO8" si="30">_xlfn.POISSON.DIST(5,K4,FALSE) * _xlfn.POISSON.DIST(2,L4,FALSE)</f>
        <v>6.8083072033315705E-4</v>
      </c>
      <c r="AP4" s="5">
        <f t="shared" ref="AP4:AP8" si="31">_xlfn.POISSON.DIST(5,K4,FALSE) * _xlfn.POISSON.DIST(3,L4,FALSE)</f>
        <v>1.9246111848503613E-4</v>
      </c>
      <c r="AQ4" s="5">
        <f t="shared" ref="AQ4:AQ8" si="32">_xlfn.POISSON.DIST(5,K4,FALSE) * _xlfn.POISSON.DIST(4,L4,FALSE)</f>
        <v>4.0804506563377485E-5</v>
      </c>
      <c r="AR4" s="5">
        <f t="shared" ref="AR4:AR8" si="33">_xlfn.POISSON.DIST(0,K4,FALSE) * _xlfn.POISSON.DIST(5,L4,FALSE)</f>
        <v>5.2262497809136698E-4</v>
      </c>
      <c r="AS4" s="5">
        <f t="shared" ref="AS4:AS8" si="34">_xlfn.POISSON.DIST(1,K4,FALSE) * _xlfn.POISSON.DIST(5,L4,FALSE)</f>
        <v>5.7335159841386788E-4</v>
      </c>
      <c r="AT4" s="5">
        <f t="shared" ref="AT4:AT8" si="35">_xlfn.POISSON.DIST(2,K4,FALSE) * _xlfn.POISSON.DIST(5,L4,FALSE)</f>
        <v>3.1450090330954988E-4</v>
      </c>
      <c r="AU4" s="5">
        <f t="shared" ref="AU4:AU8" si="36">_xlfn.POISSON.DIST(3,K4,FALSE) * _xlfn.POISSON.DIST(5,L4,FALSE)</f>
        <v>1.1500891536264059E-4</v>
      </c>
      <c r="AV4" s="5">
        <f t="shared" ref="AV4:AV8" si="37">_xlfn.POISSON.DIST(4,K4,FALSE) * _xlfn.POISSON.DIST(5,L4,FALSE)</f>
        <v>3.1542955378745452E-5</v>
      </c>
      <c r="AW4" s="5">
        <f t="shared" ref="AW4:AW8" si="38">_xlfn.POISSON.DIST(6,K4,FALSE) * _xlfn.POISSON.DIST(6,L4,FALSE)</f>
        <v>1.7886144018860484E-7</v>
      </c>
      <c r="AX4" s="5">
        <f t="shared" ref="AX4:AX8" si="39">_xlfn.POISSON.DIST(6,K4,FALSE) * _xlfn.POISSON.DIST(0,L4,FALSE)</f>
        <v>3.4617724824485482E-4</v>
      </c>
      <c r="AY4" s="5">
        <f t="shared" ref="AY4:AY8" si="40">_xlfn.POISSON.DIST(6,K4,FALSE) * _xlfn.POISSON.DIST(1,L4,FALSE)</f>
        <v>2.935780880686798E-4</v>
      </c>
      <c r="AZ4" s="5">
        <f t="shared" ref="AZ4:AZ8" si="41">_xlfn.POISSON.DIST(6,K4,FALSE) * _xlfn.POISSON.DIST(2,L4,FALSE)</f>
        <v>1.244854972864938E-4</v>
      </c>
      <c r="BA4" s="5">
        <f t="shared" ref="BA4:BA8" si="42">_xlfn.POISSON.DIST(6,K4,FALSE) * _xlfn.POISSON.DIST(3,L4,FALSE)</f>
        <v>3.5190271718644892E-5</v>
      </c>
      <c r="BB4" s="5">
        <f t="shared" ref="BB4:BB8" si="43">_xlfn.POISSON.DIST(6,K4,FALSE) * _xlfn.POISSON.DIST(4,L4,FALSE)</f>
        <v>7.4608403225201343E-6</v>
      </c>
      <c r="BC4" s="5">
        <f t="shared" ref="BC4:BC8" si="44">_xlfn.POISSON.DIST(6,K4,FALSE) * _xlfn.POISSON.DIST(5,L4,FALSE)</f>
        <v>1.2654437854459598E-6</v>
      </c>
      <c r="BD4" s="5">
        <f t="shared" ref="BD4:BD8" si="45">_xlfn.POISSON.DIST(0,K4,FALSE) * _xlfn.POISSON.DIST(6,L4,FALSE)</f>
        <v>7.3869307617656994E-5</v>
      </c>
      <c r="BE4" s="5">
        <f t="shared" ref="BE4:BE8" si="46">_xlfn.POISSON.DIST(1,K4,FALSE) * _xlfn.POISSON.DIST(6,L4,FALSE)</f>
        <v>8.1039153067240206E-5</v>
      </c>
      <c r="BF4" s="5">
        <f t="shared" ref="BF4:BF8" si="47">_xlfn.POISSON.DIST(2,K4,FALSE) * _xlfn.POISSON.DIST(6,L4,FALSE)</f>
        <v>4.4452456247781282E-5</v>
      </c>
      <c r="BG4" s="5">
        <f t="shared" ref="BG4:BG8" si="48">_xlfn.POISSON.DIST(3,K4,FALSE) * _xlfn.POISSON.DIST(6,L4,FALSE)</f>
        <v>1.6255688694256672E-5</v>
      </c>
      <c r="BH4" s="5">
        <f t="shared" ref="BH4:BH8" si="49">_xlfn.POISSON.DIST(4,K4,FALSE) * _xlfn.POISSON.DIST(6,L4,FALSE)</f>
        <v>4.4583714359615401E-6</v>
      </c>
      <c r="BI4" s="5">
        <f t="shared" ref="BI4:BI8" si="50">_xlfn.POISSON.DIST(5,K4,FALSE) * _xlfn.POISSON.DIST(6,L4,FALSE)</f>
        <v>9.7822128535326E-7</v>
      </c>
      <c r="BJ4" s="8">
        <f t="shared" ref="BJ4:BJ8" si="51">SUM(N4,Q4,T4,W4,X4,Y4,AD4,AE4,AF4,AG4,AM4,AN4,AO4,AP4,AQ4,AX4,AY4,AZ4,BA4,BB4,BC4)</f>
        <v>0.41045121845407895</v>
      </c>
      <c r="BK4" s="8">
        <f t="shared" ref="BK4:BK8" si="52">SUM(M4,P4,S4,V4,AC4,AL4,AY4)</f>
        <v>0.31060877237285134</v>
      </c>
      <c r="BL4" s="8">
        <f t="shared" ref="BL4:BL8" si="53">SUM(O4,R4,U4,AA4,AB4,AH4,AI4,AJ4,AK4,AR4,AS4,AT4,AU4,AV4,BD4,BE4,BF4,BG4,BH4,BI4)</f>
        <v>0.26452354465471406</v>
      </c>
      <c r="BM4" s="8">
        <f t="shared" ref="BM4:BM8" si="54">SUM(S4:BI4)</f>
        <v>0.30829614748116263</v>
      </c>
      <c r="BN4" s="8">
        <f t="shared" ref="BN4:BN8" si="55">SUM(M4:R4)</f>
        <v>0.69152747907781409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1.2326530612244899</v>
      </c>
      <c r="F5">
        <f>VLOOKUP(B5,home!$B$2:$E$405,3,FALSE)</f>
        <v>1.04</v>
      </c>
      <c r="G5">
        <f>VLOOKUP(C5,away!$B$2:$E$405,4,FALSE)</f>
        <v>0.73</v>
      </c>
      <c r="H5">
        <f>VLOOKUP(A5,away!$A$2:$E$405,3,FALSE)</f>
        <v>1.02857142857143</v>
      </c>
      <c r="I5">
        <f>VLOOKUP(C5,away!$B$2:$E$405,3,FALSE)</f>
        <v>0.56999999999999995</v>
      </c>
      <c r="J5">
        <f>VLOOKUP(B5,home!$B$2:$E$405,4,FALSE)</f>
        <v>0.97</v>
      </c>
      <c r="K5" s="3">
        <f t="shared" si="0"/>
        <v>0.93583020408163275</v>
      </c>
      <c r="L5" s="3">
        <f t="shared" si="1"/>
        <v>0.56869714285714357</v>
      </c>
      <c r="M5" s="5">
        <f t="shared" si="2"/>
        <v>0.22212225578886474</v>
      </c>
      <c r="N5" s="5">
        <f t="shared" si="3"/>
        <v>0.20786871596596593</v>
      </c>
      <c r="O5" s="5">
        <f t="shared" si="4"/>
        <v>0.126320292232111</v>
      </c>
      <c r="P5" s="5">
        <f t="shared" si="5"/>
        <v>0.11821434485922792</v>
      </c>
      <c r="Q5" s="5">
        <f t="shared" si="6"/>
        <v>9.7264911442308408E-2</v>
      </c>
      <c r="R5" s="5">
        <f t="shared" si="7"/>
        <v>3.591899463864047E-2</v>
      </c>
      <c r="S5" s="5">
        <f t="shared" si="8"/>
        <v>1.5728535712085351E-2</v>
      </c>
      <c r="T5" s="5">
        <f t="shared" si="9"/>
        <v>5.5314277237493888E-2</v>
      </c>
      <c r="U5" s="5">
        <f t="shared" si="10"/>
        <v>3.361408008308598E-2</v>
      </c>
      <c r="V5" s="5">
        <f t="shared" si="11"/>
        <v>9.3008767136204117E-4</v>
      </c>
      <c r="W5" s="5">
        <f t="shared" si="12"/>
        <v>3.0341147308345806E-2</v>
      </c>
      <c r="X5" s="5">
        <f t="shared" si="13"/>
        <v>1.7254923785263974E-2</v>
      </c>
      <c r="Y5" s="5">
        <f t="shared" si="14"/>
        <v>4.9064129284486944E-3</v>
      </c>
      <c r="Z5" s="5">
        <f t="shared" si="15"/>
        <v>6.809009875098632E-3</v>
      </c>
      <c r="AA5" s="5">
        <f t="shared" si="16"/>
        <v>6.372077101007405E-3</v>
      </c>
      <c r="AB5" s="5">
        <f t="shared" si="17"/>
        <v>2.9815911069298292E-3</v>
      </c>
      <c r="AC5" s="5">
        <f t="shared" si="18"/>
        <v>3.0937271554921228E-5</v>
      </c>
      <c r="AD5" s="5">
        <f t="shared" si="19"/>
        <v>7.0985405194100336E-3</v>
      </c>
      <c r="AE5" s="5">
        <f t="shared" si="20"/>
        <v>4.0369197118441504E-3</v>
      </c>
      <c r="AF5" s="5">
        <f t="shared" si="21"/>
        <v>1.1478923530347256E-3</v>
      </c>
      <c r="AG5" s="5">
        <f t="shared" si="22"/>
        <v>2.1760103382613733E-4</v>
      </c>
      <c r="AH5" s="5">
        <f t="shared" si="23"/>
        <v>9.6806611541366643E-4</v>
      </c>
      <c r="AI5" s="5">
        <f t="shared" si="24"/>
        <v>9.0594551035208493E-4</v>
      </c>
      <c r="AJ5" s="5">
        <f t="shared" si="25"/>
        <v>4.239055859198153E-4</v>
      </c>
      <c r="AK5" s="5">
        <f t="shared" si="26"/>
        <v>1.3223455032756161E-4</v>
      </c>
      <c r="AL5" s="5">
        <f t="shared" si="27"/>
        <v>6.585975413599925E-7</v>
      </c>
      <c r="AM5" s="5">
        <f t="shared" si="28"/>
        <v>1.3286057245922467E-3</v>
      </c>
      <c r="AN5" s="5">
        <f t="shared" si="29"/>
        <v>7.555742795592557E-4</v>
      </c>
      <c r="AO5" s="5">
        <f t="shared" si="30"/>
        <v>2.1484646700084664E-4</v>
      </c>
      <c r="AP5" s="5">
        <f t="shared" si="31"/>
        <v>4.0727523978777689E-5</v>
      </c>
      <c r="AQ5" s="5">
        <f t="shared" si="32"/>
        <v>5.7904066305941667E-6</v>
      </c>
      <c r="AR5" s="5">
        <f t="shared" si="33"/>
        <v>1.1010728678651321E-4</v>
      </c>
      <c r="AS5" s="5">
        <f t="shared" si="34"/>
        <v>1.0304172466429751E-4</v>
      </c>
      <c r="AT5" s="5">
        <f t="shared" si="35"/>
        <v>4.8214779110756477E-5</v>
      </c>
      <c r="AU5" s="5">
        <f t="shared" si="36"/>
        <v>1.5040282191656693E-5</v>
      </c>
      <c r="AV5" s="5">
        <f t="shared" si="37"/>
        <v>3.5187875882158566E-6</v>
      </c>
      <c r="AW5" s="5">
        <f t="shared" si="38"/>
        <v>9.7363394918195173E-9</v>
      </c>
      <c r="AX5" s="5">
        <f t="shared" si="39"/>
        <v>2.0722489439819789E-4</v>
      </c>
      <c r="AY5" s="5">
        <f t="shared" si="40"/>
        <v>1.1784820537312843E-4</v>
      </c>
      <c r="AZ5" s="5">
        <f t="shared" si="41"/>
        <v>3.3509968843270002E-5</v>
      </c>
      <c r="BA5" s="5">
        <f t="shared" si="42"/>
        <v>6.3523411794665175E-6</v>
      </c>
      <c r="BB5" s="5">
        <f t="shared" si="43"/>
        <v>9.0313956980409605E-7</v>
      </c>
      <c r="BC5" s="5">
        <f t="shared" si="44"/>
        <v>1.0272257858976386E-7</v>
      </c>
      <c r="BD5" s="5">
        <f t="shared" si="45"/>
        <v>1.0436283233873697E-5</v>
      </c>
      <c r="BE5" s="5">
        <f t="shared" si="46"/>
        <v>9.7665890686097438E-6</v>
      </c>
      <c r="BF5" s="5">
        <f t="shared" si="47"/>
        <v>4.5699345206292497E-6</v>
      </c>
      <c r="BG5" s="5">
        <f t="shared" si="48"/>
        <v>1.4255609183600566E-6</v>
      </c>
      <c r="BH5" s="5">
        <f t="shared" si="49"/>
        <v>3.3352074128992283E-7</v>
      </c>
      <c r="BI5" s="5">
        <f t="shared" si="50"/>
        <v>6.2423756677361202E-8</v>
      </c>
      <c r="BJ5" s="8">
        <f t="shared" si="51"/>
        <v>0.42816282795964594</v>
      </c>
      <c r="BK5" s="8">
        <f t="shared" si="52"/>
        <v>0.35714466810600942</v>
      </c>
      <c r="BL5" s="8">
        <f t="shared" si="53"/>
        <v>0.20794370409636873</v>
      </c>
      <c r="BM5" s="8">
        <f t="shared" si="54"/>
        <v>0.19223285664097065</v>
      </c>
      <c r="BN5" s="8">
        <f t="shared" si="55"/>
        <v>0.8077095149271184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1.2326530612244899</v>
      </c>
      <c r="F6">
        <f>VLOOKUP(B6,home!$B$2:$E$405,3,FALSE)</f>
        <v>0.73</v>
      </c>
      <c r="G6">
        <f>VLOOKUP(C6,away!$B$2:$E$405,4,FALSE)</f>
        <v>1.26</v>
      </c>
      <c r="H6">
        <f>VLOOKUP(A6,away!$A$2:$E$405,3,FALSE)</f>
        <v>1.02857142857143</v>
      </c>
      <c r="I6">
        <f>VLOOKUP(C6,away!$B$2:$E$405,3,FALSE)</f>
        <v>1.01</v>
      </c>
      <c r="J6">
        <f>VLOOKUP(B6,home!$B$2:$E$405,4,FALSE)</f>
        <v>0.88</v>
      </c>
      <c r="K6" s="3">
        <f t="shared" si="0"/>
        <v>1.1337942857142858</v>
      </c>
      <c r="L6" s="3">
        <f t="shared" si="1"/>
        <v>0.91419428571428696</v>
      </c>
      <c r="M6" s="5">
        <f t="shared" si="2"/>
        <v>0.12899410524644081</v>
      </c>
      <c r="N6" s="5">
        <f t="shared" si="3"/>
        <v>0.14625277941924178</v>
      </c>
      <c r="O6" s="5">
        <f t="shared" si="4"/>
        <v>0.11792567390712352</v>
      </c>
      <c r="P6" s="5">
        <f t="shared" si="5"/>
        <v>0.13370345521490293</v>
      </c>
      <c r="Q6" s="5">
        <f t="shared" si="6"/>
        <v>8.2910282787684156E-2</v>
      </c>
      <c r="R6" s="5">
        <f t="shared" si="7"/>
        <v>5.3903488612449355E-2</v>
      </c>
      <c r="S6" s="5">
        <f t="shared" si="8"/>
        <v>3.4646183835785785E-2</v>
      </c>
      <c r="T6" s="5">
        <f t="shared" si="9"/>
        <v>7.5796106751456455E-2</v>
      </c>
      <c r="U6" s="5">
        <f t="shared" si="10"/>
        <v>6.1115467368860157E-2</v>
      </c>
      <c r="V6" s="5">
        <f t="shared" si="11"/>
        <v>3.9901172917125218E-3</v>
      </c>
      <c r="W6" s="5">
        <f t="shared" si="12"/>
        <v>3.1334401617210579E-2</v>
      </c>
      <c r="X6" s="5">
        <f t="shared" si="13"/>
        <v>2.8645730904730424E-2</v>
      </c>
      <c r="Y6" s="5">
        <f t="shared" si="14"/>
        <v>1.3093881751606851E-2</v>
      </c>
      <c r="Z6" s="5">
        <f t="shared" si="15"/>
        <v>1.6426087089855448E-2</v>
      </c>
      <c r="AA6" s="5">
        <f t="shared" si="16"/>
        <v>1.8623803679123311E-2</v>
      </c>
      <c r="AB6" s="5">
        <f t="shared" si="17"/>
        <v>1.0557781094827356E-2</v>
      </c>
      <c r="AC6" s="5">
        <f t="shared" si="18"/>
        <v>2.5848684499742624E-4</v>
      </c>
      <c r="AD6" s="5">
        <f t="shared" si="19"/>
        <v>8.8816913749674622E-3</v>
      </c>
      <c r="AE6" s="5">
        <f t="shared" si="20"/>
        <v>8.1195915024731228E-3</v>
      </c>
      <c r="AF6" s="5">
        <f t="shared" si="21"/>
        <v>3.7114420769476051E-3</v>
      </c>
      <c r="AG6" s="5">
        <f t="shared" si="22"/>
        <v>1.1309930461683554E-3</v>
      </c>
      <c r="AH6" s="5">
        <f t="shared" si="23"/>
        <v>3.7541587385477673E-3</v>
      </c>
      <c r="AI6" s="5">
        <f t="shared" si="24"/>
        <v>4.2564437254298104E-3</v>
      </c>
      <c r="AJ6" s="5">
        <f t="shared" si="25"/>
        <v>2.4129657866783735E-3</v>
      </c>
      <c r="AK6" s="5">
        <f t="shared" si="26"/>
        <v>9.119356068533382E-4</v>
      </c>
      <c r="AL6" s="5">
        <f t="shared" si="27"/>
        <v>1.071694996844316E-5</v>
      </c>
      <c r="AM6" s="5">
        <f t="shared" si="28"/>
        <v>2.0140021856831936E-3</v>
      </c>
      <c r="AN6" s="5">
        <f t="shared" si="29"/>
        <v>1.8411892895676598E-3</v>
      </c>
      <c r="AO6" s="5">
        <f t="shared" si="30"/>
        <v>8.4160236372055107E-4</v>
      </c>
      <c r="AP6" s="5">
        <f t="shared" si="31"/>
        <v>2.5646269058565496E-4</v>
      </c>
      <c r="AQ6" s="5">
        <f t="shared" si="32"/>
        <v>5.8614181558079238E-5</v>
      </c>
      <c r="AR6" s="5">
        <f t="shared" si="33"/>
        <v>6.8640609328894512E-4</v>
      </c>
      <c r="AS6" s="5">
        <f t="shared" si="34"/>
        <v>7.7824330625047308E-4</v>
      </c>
      <c r="AT6" s="5">
        <f t="shared" si="35"/>
        <v>4.4118390676108976E-4</v>
      </c>
      <c r="AU6" s="5">
        <f t="shared" si="36"/>
        <v>1.6673726414494252E-4</v>
      </c>
      <c r="AV6" s="5">
        <f t="shared" si="37"/>
        <v>4.7261439325792352E-5</v>
      </c>
      <c r="AW6" s="5">
        <f t="shared" si="38"/>
        <v>3.0856130927855964E-7</v>
      </c>
      <c r="AX6" s="5">
        <f t="shared" si="39"/>
        <v>3.8057736159061373E-4</v>
      </c>
      <c r="AY6" s="5">
        <f t="shared" si="40"/>
        <v>3.4792164923835904E-4</v>
      </c>
      <c r="AZ6" s="5">
        <f t="shared" si="41"/>
        <v>1.5903399180499915E-4</v>
      </c>
      <c r="BA6" s="5">
        <f t="shared" si="42"/>
        <v>4.8462655514154335E-5</v>
      </c>
      <c r="BB6" s="5">
        <f t="shared" si="43"/>
        <v>1.1076070685394965E-5</v>
      </c>
      <c r="BC6" s="5">
        <f t="shared" si="44"/>
        <v>2.0251361057511212E-6</v>
      </c>
      <c r="BD6" s="5">
        <f t="shared" si="45"/>
        <v>1.0458475469403685E-4</v>
      </c>
      <c r="BE6" s="5">
        <f t="shared" si="46"/>
        <v>1.1857759724492932E-4</v>
      </c>
      <c r="BF6" s="5">
        <f t="shared" si="47"/>
        <v>6.722130108501548E-5</v>
      </c>
      <c r="BG6" s="5">
        <f t="shared" si="48"/>
        <v>2.5405042349490005E-5</v>
      </c>
      <c r="BH6" s="5">
        <f t="shared" si="49"/>
        <v>7.2010229610453052E-6</v>
      </c>
      <c r="BI6" s="5">
        <f t="shared" si="50"/>
        <v>1.6328957369061066E-6</v>
      </c>
      <c r="BJ6" s="8">
        <f t="shared" si="51"/>
        <v>0.40583786880854128</v>
      </c>
      <c r="BK6" s="8">
        <f t="shared" si="52"/>
        <v>0.30195098703304624</v>
      </c>
      <c r="BL6" s="8">
        <f t="shared" si="53"/>
        <v>0.27590617314373567</v>
      </c>
      <c r="BM6" s="8">
        <f t="shared" si="54"/>
        <v>0.33608371779940704</v>
      </c>
      <c r="BN6" s="8">
        <f t="shared" si="55"/>
        <v>0.6636897851878425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1.2326530612244899</v>
      </c>
      <c r="F7">
        <f>VLOOKUP(B7,home!$B$2:$E$405,3,FALSE)</f>
        <v>0.77</v>
      </c>
      <c r="G7">
        <f>VLOOKUP(C7,away!$B$2:$E$405,4,FALSE)</f>
        <v>0.93</v>
      </c>
      <c r="H7">
        <f>VLOOKUP(A7,away!$A$2:$E$405,3,FALSE)</f>
        <v>1.02857142857143</v>
      </c>
      <c r="I7">
        <f>VLOOKUP(C7,away!$B$2:$E$405,3,FALSE)</f>
        <v>0.46</v>
      </c>
      <c r="J7">
        <f>VLOOKUP(B7,home!$B$2:$E$405,4,FALSE)</f>
        <v>0.92</v>
      </c>
      <c r="K7" s="3">
        <f t="shared" si="0"/>
        <v>0.88270285714285734</v>
      </c>
      <c r="L7" s="3">
        <f t="shared" si="1"/>
        <v>0.43529142857142922</v>
      </c>
      <c r="M7" s="5">
        <f t="shared" si="2"/>
        <v>0.26767163674458416</v>
      </c>
      <c r="N7" s="5">
        <f t="shared" si="3"/>
        <v>0.23627451853054945</v>
      </c>
      <c r="O7" s="5">
        <f t="shared" si="4"/>
        <v>0.1165151691466027</v>
      </c>
      <c r="P7" s="5">
        <f t="shared" si="5"/>
        <v>0.10284827270618949</v>
      </c>
      <c r="Q7" s="5">
        <f t="shared" si="6"/>
        <v>0.10428009628848449</v>
      </c>
      <c r="R7" s="5">
        <f t="shared" si="7"/>
        <v>2.5359027214033193E-2</v>
      </c>
      <c r="S7" s="5">
        <f t="shared" si="8"/>
        <v>9.8794247751585323E-3</v>
      </c>
      <c r="T7" s="5">
        <f t="shared" si="9"/>
        <v>4.5392232084980604E-2</v>
      </c>
      <c r="U7" s="5">
        <f t="shared" si="10"/>
        <v>2.2384485776190573E-2</v>
      </c>
      <c r="V7" s="5">
        <f t="shared" si="11"/>
        <v>4.2177787755730669E-4</v>
      </c>
      <c r="W7" s="5">
        <f t="shared" si="12"/>
        <v>3.0682779645659186E-2</v>
      </c>
      <c r="X7" s="5">
        <f t="shared" si="13"/>
        <v>1.3355950984501357E-2</v>
      </c>
      <c r="Y7" s="5">
        <f t="shared" si="14"/>
        <v>2.9068654919867901E-3</v>
      </c>
      <c r="Z7" s="5">
        <f t="shared" si="15"/>
        <v>3.6795223943927526E-3</v>
      </c>
      <c r="AA7" s="5">
        <f t="shared" si="16"/>
        <v>3.24792493045161E-3</v>
      </c>
      <c r="AB7" s="5">
        <f t="shared" si="17"/>
        <v>1.433476307947576E-3</v>
      </c>
      <c r="AC7" s="5">
        <f t="shared" si="18"/>
        <v>1.0128810877206571E-5</v>
      </c>
      <c r="AD7" s="5">
        <f t="shared" si="19"/>
        <v>6.7709443145770164E-3</v>
      </c>
      <c r="AE7" s="5">
        <f t="shared" si="20"/>
        <v>2.9473340234698257E-3</v>
      </c>
      <c r="AF7" s="5">
        <f t="shared" si="21"/>
        <v>6.4147461877667915E-4</v>
      </c>
      <c r="AG7" s="5">
        <f t="shared" si="22"/>
        <v>9.3076134399871198E-5</v>
      </c>
      <c r="AH7" s="5">
        <f t="shared" si="23"/>
        <v>4.0041613987894681E-4</v>
      </c>
      <c r="AI7" s="5">
        <f t="shared" si="24"/>
        <v>3.5344847071726033E-4</v>
      </c>
      <c r="AJ7" s="5">
        <f t="shared" si="25"/>
        <v>1.5599498747744959E-4</v>
      </c>
      <c r="AK7" s="5">
        <f t="shared" si="26"/>
        <v>4.5899073715436352E-5</v>
      </c>
      <c r="AL7" s="5">
        <f t="shared" si="27"/>
        <v>1.5567293060375972E-7</v>
      </c>
      <c r="AM7" s="5">
        <f t="shared" si="28"/>
        <v>1.1953463784064641E-3</v>
      </c>
      <c r="AN7" s="5">
        <f t="shared" si="29"/>
        <v>5.2032403269423389E-4</v>
      </c>
      <c r="AO7" s="5">
        <f t="shared" si="30"/>
        <v>1.1324629575576002E-4</v>
      </c>
      <c r="AP7" s="5">
        <f t="shared" si="31"/>
        <v>1.6431713953315785E-5</v>
      </c>
      <c r="AQ7" s="5">
        <f t="shared" si="32"/>
        <v>1.7881460601539788E-6</v>
      </c>
      <c r="AR7" s="5">
        <f t="shared" si="33"/>
        <v>3.4859542710192812E-5</v>
      </c>
      <c r="AS7" s="5">
        <f t="shared" si="34"/>
        <v>3.077061794898066E-5</v>
      </c>
      <c r="AT7" s="5">
        <f t="shared" si="35"/>
        <v>1.3580656189808257E-5</v>
      </c>
      <c r="AU7" s="5">
        <f t="shared" si="36"/>
        <v>3.9958946735395276E-6</v>
      </c>
      <c r="AV7" s="5">
        <f t="shared" si="37"/>
        <v>8.8179691129381623E-7</v>
      </c>
      <c r="AW7" s="5">
        <f t="shared" si="38"/>
        <v>1.661518756341913E-9</v>
      </c>
      <c r="AX7" s="5">
        <f t="shared" si="39"/>
        <v>1.7585594391579203E-4</v>
      </c>
      <c r="AY7" s="5">
        <f t="shared" si="40"/>
        <v>7.6548585049882251E-5</v>
      </c>
      <c r="AZ7" s="5">
        <f t="shared" si="41"/>
        <v>1.6660471470742391E-5</v>
      </c>
      <c r="BA7" s="5">
        <f t="shared" si="42"/>
        <v>2.417386809057665E-6</v>
      </c>
      <c r="BB7" s="5">
        <f t="shared" si="43"/>
        <v>2.6306693938110998E-7</v>
      </c>
      <c r="BC7" s="5">
        <f t="shared" si="44"/>
        <v>2.2902156770623398E-8</v>
      </c>
      <c r="BD7" s="5">
        <f t="shared" si="45"/>
        <v>2.5290100242777609E-6</v>
      </c>
      <c r="BE7" s="5">
        <f t="shared" si="46"/>
        <v>2.2323643741729063E-6</v>
      </c>
      <c r="BF7" s="5">
        <f t="shared" si="47"/>
        <v>9.8525720563317533E-7</v>
      </c>
      <c r="BG7" s="5">
        <f t="shared" si="48"/>
        <v>2.8989645014433061E-7</v>
      </c>
      <c r="BH7" s="5">
        <f t="shared" si="49"/>
        <v>6.3973106204493117E-8</v>
      </c>
      <c r="BI7" s="5">
        <f t="shared" si="50"/>
        <v>1.1293848725401909E-8</v>
      </c>
      <c r="BJ7" s="8">
        <f t="shared" si="51"/>
        <v>0.44546417704059688</v>
      </c>
      <c r="BK7" s="8">
        <f t="shared" si="52"/>
        <v>0.38090794517234716</v>
      </c>
      <c r="BL7" s="8">
        <f t="shared" si="53"/>
        <v>0.16998604235045769</v>
      </c>
      <c r="BM7" s="8">
        <f t="shared" si="54"/>
        <v>0.14701241940381984</v>
      </c>
      <c r="BN7" s="8">
        <f t="shared" si="55"/>
        <v>0.85294872063044336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1.2326530612244899</v>
      </c>
      <c r="F8">
        <f>VLOOKUP(B8,home!$B$2:$E$405,3,FALSE)</f>
        <v>1.3</v>
      </c>
      <c r="G8">
        <f>VLOOKUP(C8,away!$B$2:$E$405,4,FALSE)</f>
        <v>0.93</v>
      </c>
      <c r="H8">
        <f>VLOOKUP(A8,away!$A$2:$E$405,3,FALSE)</f>
        <v>1.02857142857143</v>
      </c>
      <c r="I8">
        <f>VLOOKUP(C8,away!$B$2:$E$405,3,FALSE)</f>
        <v>1.04</v>
      </c>
      <c r="J8">
        <f>VLOOKUP(B8,home!$B$2:$E$405,4,FALSE)</f>
        <v>1.07</v>
      </c>
      <c r="K8" s="3">
        <f t="shared" si="0"/>
        <v>1.4902775510204083</v>
      </c>
      <c r="L8" s="3">
        <f t="shared" si="1"/>
        <v>1.1445942857142872</v>
      </c>
      <c r="M8" s="5">
        <f t="shared" si="2"/>
        <v>7.1728161734941162E-2</v>
      </c>
      <c r="N8" s="5">
        <f t="shared" si="3"/>
        <v>0.10689486920954387</v>
      </c>
      <c r="O8" s="5">
        <f t="shared" si="4"/>
        <v>8.2099644046603859E-2</v>
      </c>
      <c r="P8" s="5">
        <f t="shared" si="5"/>
        <v>0.12235125646942004</v>
      </c>
      <c r="Q8" s="5">
        <f t="shared" si="6"/>
        <v>7.9651511951122952E-2</v>
      </c>
      <c r="R8" s="5">
        <f t="shared" si="7"/>
        <v>4.6985391717459905E-2</v>
      </c>
      <c r="S8" s="5">
        <f t="shared" si="8"/>
        <v>5.2175566742405116E-2</v>
      </c>
      <c r="T8" s="5">
        <f t="shared" si="9"/>
        <v>9.1168665427758602E-2</v>
      </c>
      <c r="U8" s="5">
        <f t="shared" si="10"/>
        <v>7.002127450243073E-2</v>
      </c>
      <c r="V8" s="5">
        <f t="shared" si="11"/>
        <v>9.8887955635850091E-3</v>
      </c>
      <c r="W8" s="5">
        <f t="shared" si="12"/>
        <v>3.9567620055197428E-2</v>
      </c>
      <c r="X8" s="5">
        <f t="shared" si="13"/>
        <v>4.5288871814493016E-2</v>
      </c>
      <c r="Y8" s="5">
        <f t="shared" si="14"/>
        <v>2.5918691942657782E-2</v>
      </c>
      <c r="Z8" s="5">
        <f t="shared" si="15"/>
        <v>1.7926403623950662E-2</v>
      </c>
      <c r="AA8" s="5">
        <f t="shared" si="16"/>
        <v>2.6715316891304564E-2</v>
      </c>
      <c r="AB8" s="5">
        <f t="shared" si="17"/>
        <v>1.990661851575376E-2</v>
      </c>
      <c r="AC8" s="5">
        <f t="shared" si="18"/>
        <v>1.0542464536495875E-3</v>
      </c>
      <c r="AD8" s="5">
        <f t="shared" si="19"/>
        <v>1.4741683978891404E-2</v>
      </c>
      <c r="AE8" s="5">
        <f t="shared" si="20"/>
        <v>1.6873247244044959E-2</v>
      </c>
      <c r="AF8" s="5">
        <f t="shared" si="21"/>
        <v>9.6565111884891058E-3</v>
      </c>
      <c r="AG8" s="5">
        <f t="shared" si="22"/>
        <v>3.684262508760236E-3</v>
      </c>
      <c r="AH8" s="5">
        <f t="shared" si="23"/>
        <v>5.1296147878454549E-3</v>
      </c>
      <c r="AI8" s="5">
        <f t="shared" si="24"/>
        <v>7.6445497637083956E-3</v>
      </c>
      <c r="AJ8" s="5">
        <f t="shared" si="25"/>
        <v>5.6962504502564952E-3</v>
      </c>
      <c r="AK8" s="5">
        <f t="shared" si="26"/>
        <v>2.8296647236690491E-3</v>
      </c>
      <c r="AL8" s="5">
        <f t="shared" si="27"/>
        <v>7.1931790868479917E-5</v>
      </c>
      <c r="AM8" s="5">
        <f t="shared" si="28"/>
        <v>4.3938401395958154E-3</v>
      </c>
      <c r="AN8" s="5">
        <f t="shared" si="29"/>
        <v>5.0291643161234365E-3</v>
      </c>
      <c r="AO8" s="5">
        <f t="shared" si="30"/>
        <v>2.8781763690765442E-3</v>
      </c>
      <c r="AP8" s="5">
        <f t="shared" si="31"/>
        <v>1.0981147417743022E-3</v>
      </c>
      <c r="AQ8" s="5">
        <f t="shared" si="32"/>
        <v>3.1422396462337161E-4</v>
      </c>
      <c r="AR8" s="5">
        <f t="shared" si="33"/>
        <v>1.1742655548166829E-3</v>
      </c>
      <c r="AS8" s="5">
        <f t="shared" si="34"/>
        <v>1.7499815952798272E-3</v>
      </c>
      <c r="AT8" s="5">
        <f t="shared" si="35"/>
        <v>1.3039791430722043E-3</v>
      </c>
      <c r="AU8" s="5">
        <f t="shared" si="36"/>
        <v>6.477636146397784E-4</v>
      </c>
      <c r="AV8" s="5">
        <f t="shared" si="37"/>
        <v>2.4133689331637406E-4</v>
      </c>
      <c r="AW8" s="5">
        <f t="shared" si="38"/>
        <v>3.4082944318208582E-6</v>
      </c>
      <c r="AX8" s="5">
        <f t="shared" si="39"/>
        <v>1.0913402204686684E-3</v>
      </c>
      <c r="AY8" s="5">
        <f t="shared" si="40"/>
        <v>1.2491417801186084E-3</v>
      </c>
      <c r="AZ8" s="5">
        <f t="shared" si="41"/>
        <v>7.1488027178536623E-4</v>
      </c>
      <c r="BA8" s="5">
        <f t="shared" si="42"/>
        <v>2.7274929135180214E-4</v>
      </c>
      <c r="BB8" s="5">
        <f t="shared" si="43"/>
        <v>7.8046820078473504E-5</v>
      </c>
      <c r="BC8" s="5">
        <f t="shared" si="44"/>
        <v>1.7866388855998377E-5</v>
      </c>
      <c r="BD8" s="5">
        <f t="shared" si="45"/>
        <v>2.2400960732571525E-4</v>
      </c>
      <c r="BE8" s="5">
        <f t="shared" si="46"/>
        <v>3.3383648901041024E-4</v>
      </c>
      <c r="BF8" s="5">
        <f t="shared" si="47"/>
        <v>2.4875451264184283E-4</v>
      </c>
      <c r="BG8" s="5">
        <f t="shared" si="48"/>
        <v>1.2357108863505356E-4</v>
      </c>
      <c r="BH8" s="5">
        <f t="shared" si="49"/>
        <v>4.6038804836993358E-5</v>
      </c>
      <c r="BI8" s="5">
        <f t="shared" si="50"/>
        <v>1.37221194648762E-5</v>
      </c>
      <c r="BJ8" s="8">
        <f t="shared" si="51"/>
        <v>0.45058347962481171</v>
      </c>
      <c r="BK8" s="8">
        <f t="shared" si="52"/>
        <v>0.258519100534988</v>
      </c>
      <c r="BL8" s="8">
        <f t="shared" si="53"/>
        <v>0.27313558482207201</v>
      </c>
      <c r="BM8" s="8">
        <f t="shared" si="54"/>
        <v>0.48920799999104386</v>
      </c>
      <c r="BN8" s="8">
        <f t="shared" si="55"/>
        <v>0.50971083512909177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>
        <f>VLOOKUP(A9,home!$A$2:$E$405,3,FALSE)</f>
        <v>1.32780082987552</v>
      </c>
      <c r="F9">
        <f>VLOOKUP(B9,home!$B$2:$E$405,3,FALSE)</f>
        <v>1</v>
      </c>
      <c r="G9">
        <f>VLOOKUP(C9,away!$B$2:$E$405,4,FALSE)</f>
        <v>1.18</v>
      </c>
      <c r="H9">
        <f>VLOOKUP(A9,away!$A$2:$E$405,3,FALSE)</f>
        <v>1.2572614107883799</v>
      </c>
      <c r="I9">
        <f>VLOOKUP(C9,away!$B$2:$E$405,3,FALSE)</f>
        <v>0.9</v>
      </c>
      <c r="J9">
        <f>VLOOKUP(B9,home!$B$2:$E$405,4,FALSE)</f>
        <v>1.06</v>
      </c>
      <c r="K9" s="3">
        <f t="shared" ref="K9:K17" si="56">E9*F9*G9</f>
        <v>1.5668049792531134</v>
      </c>
      <c r="L9" s="3">
        <f t="shared" ref="L9:L17" si="57">H9*I9*J9</f>
        <v>1.1994273858921145</v>
      </c>
      <c r="M9" s="5">
        <f t="shared" ref="M9:M19" si="58">_xlfn.POISSON.DIST(0,K9,FALSE) * _xlfn.POISSON.DIST(0,L9,FALSE)</f>
        <v>6.289853760020972E-2</v>
      </c>
      <c r="N9" s="5">
        <f t="shared" ref="N9:N19" si="59">_xlfn.POISSON.DIST(1,K9,FALSE) * _xlfn.POISSON.DIST(0,L9,FALSE)</f>
        <v>9.8549741899747759E-2</v>
      </c>
      <c r="O9" s="5">
        <f t="shared" ref="O9:O19" si="60">_xlfn.POISSON.DIST(0,K9,FALSE) * _xlfn.POISSON.DIST(1,L9,FALSE)</f>
        <v>7.5442228530256408E-2</v>
      </c>
      <c r="P9" s="5">
        <f t="shared" ref="P9:P19" si="61">_xlfn.POISSON.DIST(1,K9,FALSE) * _xlfn.POISSON.DIST(1,L9,FALSE)</f>
        <v>0.11820325930715701</v>
      </c>
      <c r="Q9" s="5">
        <f t="shared" ref="Q9:Q19" si="62">_xlfn.POISSON.DIST(2,K9,FALSE) * _xlfn.POISSON.DIST(0,L9,FALSE)</f>
        <v>7.7204113156317006E-2</v>
      </c>
      <c r="R9" s="5">
        <f t="shared" ref="R9:R19" si="63">_xlfn.POISSON.DIST(0,K9,FALSE) * _xlfn.POISSON.DIST(2,L9,FALSE)</f>
        <v>4.5243737475960492E-2</v>
      </c>
      <c r="S9" s="5">
        <f t="shared" ref="S9:S19" si="64">_xlfn.POISSON.DIST(2,K9,FALSE) * _xlfn.POISSON.DIST(2,L9,FALSE)</f>
        <v>5.5533924332401445E-2</v>
      </c>
      <c r="T9" s="5">
        <f t="shared" ref="T9:T19" si="65">_xlfn.POISSON.DIST(2,K9,FALSE) * _xlfn.POISSON.DIST(1,L9,FALSE)</f>
        <v>9.2600727623200291E-2</v>
      </c>
      <c r="U9" s="5">
        <f t="shared" ref="U9:U19" si="66">_xlfn.POISSON.DIST(1,K9,FALSE) * _xlfn.POISSON.DIST(2,L9,FALSE)</f>
        <v>7.0888113157355576E-2</v>
      </c>
      <c r="V9" s="5">
        <f t="shared" ref="V9:V19" si="67">_xlfn.POISSON.DIST(3,K9,FALSE) * _xlfn.POISSON.DIST(3,L9,FALSE)</f>
        <v>1.1595907929494435E-2</v>
      </c>
      <c r="W9" s="5">
        <f t="shared" ref="W9:W19" si="68">_xlfn.POISSON.DIST(3,K9,FALSE) * _xlfn.POISSON.DIST(0,L9,FALSE)</f>
        <v>4.0321262970712743E-2</v>
      </c>
      <c r="X9" s="5">
        <f t="shared" ref="X9:X19" si="69">_xlfn.POISSON.DIST(3,K9,FALSE) * _xlfn.POISSON.DIST(1,L9,FALSE)</f>
        <v>4.8362427040830498E-2</v>
      </c>
      <c r="Y9" s="5">
        <f t="shared" ref="Y9:Y19" si="70">_xlfn.POISSON.DIST(3,K9,FALSE) * _xlfn.POISSON.DIST(2,L9,FALSE)</f>
        <v>2.9003609720490729E-2</v>
      </c>
      <c r="Z9" s="5">
        <f t="shared" ref="Z9:Z19" si="71">_xlfn.POISSON.DIST(0,K9,FALSE) * _xlfn.POISSON.DIST(3,L9,FALSE)</f>
        <v>1.8088859256260123E-2</v>
      </c>
      <c r="AA9" s="5">
        <f t="shared" ref="AA9:AA19" si="72">_xlfn.POISSON.DIST(1,K9,FALSE) * _xlfn.POISSON.DIST(3,L9,FALSE)</f>
        <v>2.8341714751717127E-2</v>
      </c>
      <c r="AB9" s="5">
        <f t="shared" ref="AB9:AB19" si="73">_xlfn.POISSON.DIST(2,K9,FALSE) * _xlfn.POISSON.DIST(3,L9,FALSE)</f>
        <v>2.2202969896780913E-2</v>
      </c>
      <c r="AC9" s="5">
        <f t="shared" ref="AC9:AC19" si="74">_xlfn.POISSON.DIST(4,K9,FALSE) * _xlfn.POISSON.DIST(4,L9,FALSE)</f>
        <v>1.3619892490626233E-3</v>
      </c>
      <c r="AD9" s="5">
        <f t="shared" ref="AD9:AD19" si="75">_xlfn.POISSON.DIST(4,K9,FALSE) * _xlfn.POISSON.DIST(0,L9,FALSE)</f>
        <v>1.5793888898071727E-2</v>
      </c>
      <c r="AE9" s="5">
        <f t="shared" ref="AE9:AE19" si="76">_xlfn.POISSON.DIST(4,K9,FALSE) * _xlfn.POISSON.DIST(1,L9,FALSE)</f>
        <v>1.8943622874084656E-2</v>
      </c>
      <c r="AF9" s="5">
        <f t="shared" ref="AF9:AF19" si="77">_xlfn.POISSON.DIST(4,K9,FALSE) * _xlfn.POISSON.DIST(2,L9,FALSE)</f>
        <v>1.1360750031594717E-2</v>
      </c>
      <c r="AG9" s="5">
        <f t="shared" ref="AG9:AG19" si="78">_xlfn.POISSON.DIST(4,K9,FALSE) * _xlfn.POISSON.DIST(3,L9,FALSE)</f>
        <v>4.542131570723135E-3</v>
      </c>
      <c r="AH9" s="5">
        <f t="shared" ref="AH9:AH19" si="79">_xlfn.POISSON.DIST(0,K9,FALSE) * _xlfn.POISSON.DIST(4,L9,FALSE)</f>
        <v>5.4240682928766134E-3</v>
      </c>
      <c r="AI9" s="5">
        <f t="shared" ref="AI9:AI19" si="80">_xlfn.POISSON.DIST(1,K9,FALSE) * _xlfn.POISSON.DIST(4,L9,FALSE)</f>
        <v>8.4984572090880117E-3</v>
      </c>
      <c r="AJ9" s="5">
        <f t="shared" ref="AJ9:AJ19" si="81">_xlfn.POISSON.DIST(2,K9,FALSE) * _xlfn.POISSON.DIST(4,L9,FALSE)</f>
        <v>6.6577125355843092E-3</v>
      </c>
      <c r="AK9" s="5">
        <f t="shared" ref="AK9:AK19" si="82">_xlfn.POISSON.DIST(3,K9,FALSE) * _xlfn.POISSON.DIST(4,L9,FALSE)</f>
        <v>3.4771123837297876E-3</v>
      </c>
      <c r="AL9" s="5">
        <f t="shared" ref="AL9:AL19" si="83">_xlfn.POISSON.DIST(5,K9,FALSE) * _xlfn.POISSON.DIST(5,L9,FALSE)</f>
        <v>1.02381756093466E-4</v>
      </c>
      <c r="AM9" s="5">
        <f t="shared" ref="AM9:AM19" si="84">_xlfn.POISSON.DIST(5,K9,FALSE) * _xlfn.POISSON.DIST(0,L9,FALSE)</f>
        <v>4.9491887534538481E-3</v>
      </c>
      <c r="AN9" s="5">
        <f t="shared" ref="AN9:AN19" si="85">_xlfn.POISSON.DIST(5,K9,FALSE) * _xlfn.POISSON.DIST(1,L9,FALSE)</f>
        <v>5.9361925288418018E-3</v>
      </c>
      <c r="AO9" s="5">
        <f t="shared" ref="AO9:AO19" si="86">_xlfn.POISSON.DIST(5,K9,FALSE) * _xlfn.POISSON.DIST(2,L9,FALSE)</f>
        <v>3.5600159435105129E-3</v>
      </c>
      <c r="AP9" s="5">
        <f t="shared" ref="AP9:AP19" si="87">_xlfn.POISSON.DIST(5,K9,FALSE) * _xlfn.POISSON.DIST(3,L9,FALSE)</f>
        <v>1.4233268722863542E-3</v>
      </c>
      <c r="AQ9" s="5">
        <f t="shared" ref="AQ9:AQ19" si="88">_xlfn.POISSON.DIST(5,K9,FALSE) * _xlfn.POISSON.DIST(4,L9,FALSE)</f>
        <v>4.267943074241053E-4</v>
      </c>
      <c r="AR9" s="5">
        <f t="shared" ref="AR9:AR19" si="89">_xlfn.POISSON.DIST(0,K9,FALSE) * _xlfn.POISSON.DIST(5,L9,FALSE)</f>
        <v>1.3011552106850599E-3</v>
      </c>
      <c r="AS9" s="5">
        <f t="shared" ref="AS9:AS19" si="90">_xlfn.POISSON.DIST(1,K9,FALSE) * _xlfn.POISSON.DIST(5,L9,FALSE)</f>
        <v>2.0386564628824856E-3</v>
      </c>
      <c r="AT9" s="5">
        <f t="shared" ref="AT9:AT19" si="91">_xlfn.POISSON.DIST(2,K9,FALSE) * _xlfn.POISSON.DIST(5,L9,FALSE)</f>
        <v>1.5970885485154097E-3</v>
      </c>
      <c r="AU9" s="5">
        <f t="shared" ref="AU9:AU19" si="92">_xlfn.POISSON.DIST(3,K9,FALSE) * _xlfn.POISSON.DIST(5,L9,FALSE)</f>
        <v>8.3410876337402346E-4</v>
      </c>
      <c r="AV9" s="5">
        <f t="shared" ref="AV9:AV19" si="93">_xlfn.POISSON.DIST(4,K9,FALSE) * _xlfn.POISSON.DIST(5,L9,FALSE)</f>
        <v>3.2672144092326923E-4</v>
      </c>
      <c r="AW9" s="5">
        <f t="shared" ref="AW9:AW19" si="94">_xlfn.POISSON.DIST(6,K9,FALSE) * _xlfn.POISSON.DIST(6,L9,FALSE)</f>
        <v>5.3445233323224118E-6</v>
      </c>
      <c r="AX9" s="5">
        <f t="shared" ref="AX9:AX19" si="95">_xlfn.POISSON.DIST(6,K9,FALSE) * _xlfn.POISSON.DIST(0,L9,FALSE)</f>
        <v>1.2924022636958323E-3</v>
      </c>
      <c r="AY9" s="5">
        <f t="shared" ref="AY9:AY19" si="96">_xlfn.POISSON.DIST(6,K9,FALSE) * _xlfn.POISSON.DIST(1,L9,FALSE)</f>
        <v>1.550142668665743E-3</v>
      </c>
      <c r="AZ9" s="5">
        <f t="shared" ref="AZ9:AZ19" si="97">_xlfn.POISSON.DIST(6,K9,FALSE) * _xlfn.POISSON.DIST(2,L9,FALSE)</f>
        <v>9.2964178441878962E-4</v>
      </c>
      <c r="BA9" s="5">
        <f t="shared" ref="BA9:BA19" si="98">_xlfn.POISSON.DIST(6,K9,FALSE) * _xlfn.POISSON.DIST(3,L9,FALSE)</f>
        <v>3.7167927176716973E-4</v>
      </c>
      <c r="BB9" s="5">
        <f t="shared" ref="BB9:BB19" si="99">_xlfn.POISSON.DIST(6,K9,FALSE) * _xlfn.POISSON.DIST(4,L9,FALSE)</f>
        <v>1.1145057433149527E-4</v>
      </c>
      <c r="BC9" s="5">
        <f t="shared" ref="BC9:BC19" si="100">_xlfn.POISSON.DIST(6,K9,FALSE) * _xlfn.POISSON.DIST(5,L9,FALSE)</f>
        <v>2.6735374205320031E-5</v>
      </c>
      <c r="BD9" s="5">
        <f t="shared" ref="BD9:BD19" si="101">_xlfn.POISSON.DIST(0,K9,FALSE) * _xlfn.POISSON.DIST(6,L9,FALSE)</f>
        <v>2.6010686549864743E-4</v>
      </c>
      <c r="BE9" s="5">
        <f t="shared" ref="BE9:BE19" si="102">_xlfn.POISSON.DIST(1,K9,FALSE) * _xlfn.POISSON.DIST(6,L9,FALSE)</f>
        <v>4.0753673200120066E-4</v>
      </c>
      <c r="BF9" s="5">
        <f t="shared" ref="BF9:BF19" si="103">_xlfn.POISSON.DIST(2,K9,FALSE) * _xlfn.POISSON.DIST(6,L9,FALSE)</f>
        <v>3.1926529046401151E-4</v>
      </c>
      <c r="BG9" s="5">
        <f t="shared" ref="BG9:BG19" si="104">_xlfn.POISSON.DIST(3,K9,FALSE) * _xlfn.POISSON.DIST(6,L9,FALSE)</f>
        <v>1.6674214893390153E-4</v>
      </c>
      <c r="BH9" s="5">
        <f t="shared" ref="BH9:BH19" si="105">_xlfn.POISSON.DIST(4,K9,FALSE) * _xlfn.POISSON.DIST(6,L9,FALSE)</f>
        <v>6.5313107300250272E-5</v>
      </c>
      <c r="BI9" s="5">
        <f t="shared" ref="BI9:BI19" si="106">_xlfn.POISSON.DIST(5,K9,FALSE) * _xlfn.POISSON.DIST(6,L9,FALSE)</f>
        <v>2.0466580345704995E-5</v>
      </c>
      <c r="BJ9" s="8">
        <f t="shared" ref="BJ9:BJ19" si="107">SUM(N9,Q9,T9,W9,X9,Y9,AD9,AE9,AF9,AG9,AM9,AN9,AO9,AP9,AQ9,AX9,AY9,AZ9,BA9,BB9,BC9)</f>
        <v>0.45725984612837417</v>
      </c>
      <c r="BK9" s="8">
        <f t="shared" ref="BK9:BK19" si="108">SUM(M9,P9,S9,V9,AC9,AL9,AY9)</f>
        <v>0.25124614284308444</v>
      </c>
      <c r="BL9" s="8">
        <f t="shared" ref="BL9:BL19" si="109">SUM(O9,R9,U9,AA9,AB9,AH9,AI9,AJ9,AK9,AR9,AS9,AT9,AU9,AV9,BD9,BE9,BF9,BG9,BH9,BI9)</f>
        <v>0.27351327538427328</v>
      </c>
      <c r="BM9" s="8">
        <f t="shared" ref="BM9:BM19" si="110">SUM(S9:BI9)</f>
        <v>0.52102170749700993</v>
      </c>
      <c r="BN9" s="8">
        <f t="shared" ref="BN9:BN19" si="111">SUM(M9:R9)</f>
        <v>0.47754161796964839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>
        <f>VLOOKUP(A10,home!$A$2:$E$405,3,FALSE)</f>
        <v>1.32780082987552</v>
      </c>
      <c r="F10">
        <f>VLOOKUP(B10,home!$B$2:$E$405,3,FALSE)</f>
        <v>0.75</v>
      </c>
      <c r="G10">
        <f>VLOOKUP(C10,away!$B$2:$E$405,4,FALSE)</f>
        <v>0.65</v>
      </c>
      <c r="H10">
        <f>VLOOKUP(A10,away!$A$2:$E$405,3,FALSE)</f>
        <v>1.2572614107883799</v>
      </c>
      <c r="I10">
        <f>VLOOKUP(C10,away!$B$2:$E$405,3,FALSE)</f>
        <v>0.97</v>
      </c>
      <c r="J10">
        <f>VLOOKUP(B10,home!$B$2:$E$405,4,FALSE)</f>
        <v>1.47</v>
      </c>
      <c r="K10" s="3">
        <f t="shared" si="56"/>
        <v>0.64730290456431594</v>
      </c>
      <c r="L10" s="3">
        <f t="shared" si="57"/>
        <v>1.7927290456431508</v>
      </c>
      <c r="M10" s="5">
        <f t="shared" si="58"/>
        <v>8.7158066699181219E-2</v>
      </c>
      <c r="N10" s="5">
        <f t="shared" si="59"/>
        <v>5.641766973059039E-2</v>
      </c>
      <c r="O10" s="5">
        <f t="shared" si="60"/>
        <v>0.15625079773372522</v>
      </c>
      <c r="P10" s="5">
        <f t="shared" si="61"/>
        <v>0.10114159521353178</v>
      </c>
      <c r="Q10" s="5">
        <f t="shared" si="62"/>
        <v>1.8259660742680719E-2</v>
      </c>
      <c r="R10" s="5">
        <f t="shared" si="63"/>
        <v>0.14005767175108116</v>
      </c>
      <c r="S10" s="5">
        <f t="shared" si="64"/>
        <v>2.9342155780154585E-2</v>
      </c>
      <c r="T10" s="5">
        <f t="shared" si="65"/>
        <v>3.2734624176993708E-2</v>
      </c>
      <c r="U10" s="5">
        <f t="shared" si="66"/>
        <v>9.065973773099037E-2</v>
      </c>
      <c r="V10" s="5">
        <f t="shared" si="67"/>
        <v>3.7833081829892127E-3</v>
      </c>
      <c r="W10" s="5">
        <f t="shared" si="68"/>
        <v>3.9398438116987492E-3</v>
      </c>
      <c r="X10" s="5">
        <f t="shared" si="69"/>
        <v>7.0630724365297708E-3</v>
      </c>
      <c r="Y10" s="5">
        <f t="shared" si="70"/>
        <v>6.3310875542242316E-3</v>
      </c>
      <c r="Z10" s="5">
        <f t="shared" si="71"/>
        <v>8.3695152071105811E-2</v>
      </c>
      <c r="AA10" s="5">
        <f t="shared" si="72"/>
        <v>5.4176115033578914E-2</v>
      </c>
      <c r="AB10" s="5">
        <f t="shared" si="73"/>
        <v>1.7534178309623064E-2</v>
      </c>
      <c r="AC10" s="5">
        <f t="shared" si="74"/>
        <v>2.7439358118496159E-4</v>
      </c>
      <c r="AD10" s="5">
        <f t="shared" si="75"/>
        <v>6.3756808571058645E-4</v>
      </c>
      <c r="AE10" s="5">
        <f t="shared" si="76"/>
        <v>1.14298682582847E-3</v>
      </c>
      <c r="AF10" s="5">
        <f t="shared" si="77"/>
        <v>1.024532840725084E-3</v>
      </c>
      <c r="AG10" s="5">
        <f t="shared" si="78"/>
        <v>6.1223659392771544E-4</v>
      </c>
      <c r="AH10" s="5">
        <f t="shared" si="79"/>
        <v>3.7510682524347964E-2</v>
      </c>
      <c r="AI10" s="5">
        <f t="shared" si="80"/>
        <v>2.4280773750200366E-2</v>
      </c>
      <c r="AJ10" s="5">
        <f t="shared" si="81"/>
        <v>7.8585076867868468E-3</v>
      </c>
      <c r="AK10" s="5">
        <f t="shared" si="82"/>
        <v>1.6956116170660433E-3</v>
      </c>
      <c r="AL10" s="5">
        <f t="shared" si="83"/>
        <v>1.2736677426857836E-5</v>
      </c>
      <c r="AM10" s="5">
        <f t="shared" si="84"/>
        <v>8.2539934747594707E-5</v>
      </c>
      <c r="AN10" s="5">
        <f t="shared" si="85"/>
        <v>1.4797173844750339E-4</v>
      </c>
      <c r="AO10" s="5">
        <f t="shared" si="86"/>
        <v>1.3263661672457538E-4</v>
      </c>
      <c r="AP10" s="5">
        <f t="shared" si="87"/>
        <v>7.9260505105994801E-5</v>
      </c>
      <c r="AQ10" s="5">
        <f t="shared" si="88"/>
        <v>3.5523152418966031E-5</v>
      </c>
      <c r="AR10" s="5">
        <f t="shared" si="89"/>
        <v>1.3449298016659512E-2</v>
      </c>
      <c r="AS10" s="5">
        <f t="shared" si="90"/>
        <v>8.7057696705347964E-3</v>
      </c>
      <c r="AT10" s="5">
        <f t="shared" si="91"/>
        <v>2.8176349971025506E-3</v>
      </c>
      <c r="AU10" s="5">
        <f t="shared" si="92"/>
        <v>6.079544392088497E-4</v>
      </c>
      <c r="AV10" s="5">
        <f t="shared" si="93"/>
        <v>9.8382668585664541E-5</v>
      </c>
      <c r="AW10" s="5">
        <f t="shared" si="94"/>
        <v>4.1055926747648926E-7</v>
      </c>
      <c r="AX10" s="5">
        <f t="shared" si="95"/>
        <v>8.9047232507778557E-6</v>
      </c>
      <c r="AY10" s="5">
        <f t="shared" si="96"/>
        <v>1.596375601508336E-5</v>
      </c>
      <c r="AZ10" s="5">
        <f t="shared" si="97"/>
        <v>1.4309344542900254E-5</v>
      </c>
      <c r="BA10" s="5">
        <f t="shared" si="98"/>
        <v>8.5509258620575345E-6</v>
      </c>
      <c r="BB10" s="5">
        <f t="shared" si="99"/>
        <v>3.8323732900129344E-6</v>
      </c>
      <c r="BC10" s="5">
        <f t="shared" si="100"/>
        <v>1.3740813821506384E-6</v>
      </c>
      <c r="BD10" s="5">
        <f t="shared" si="101"/>
        <v>4.018491199662722E-3</v>
      </c>
      <c r="BE10" s="5">
        <f t="shared" si="102"/>
        <v>2.6011810255078221E-3</v>
      </c>
      <c r="BF10" s="5">
        <f t="shared" si="103"/>
        <v>8.4187601655439954E-4</v>
      </c>
      <c r="BG10" s="5">
        <f t="shared" si="104"/>
        <v>1.8164959693289968E-4</v>
      </c>
      <c r="BH10" s="5">
        <f t="shared" si="105"/>
        <v>2.9395577926900799E-5</v>
      </c>
      <c r="BI10" s="5">
        <f t="shared" si="106"/>
        <v>3.8055685946859182E-6</v>
      </c>
      <c r="BJ10" s="8">
        <f t="shared" si="107"/>
        <v>0.12869414995069708</v>
      </c>
      <c r="BK10" s="8">
        <f t="shared" si="108"/>
        <v>0.22172821989048372</v>
      </c>
      <c r="BL10" s="8">
        <f t="shared" si="109"/>
        <v>0.56337951491467053</v>
      </c>
      <c r="BM10" s="8">
        <f t="shared" si="110"/>
        <v>0.43819602175941919</v>
      </c>
      <c r="BN10" s="8">
        <f t="shared" si="111"/>
        <v>0.55928546187079042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>
        <f>VLOOKUP(A11,home!$A$2:$E$405,3,FALSE)</f>
        <v>1.32780082987552</v>
      </c>
      <c r="F11">
        <f>VLOOKUP(B11,home!$B$2:$E$405,3,FALSE)</f>
        <v>0.94</v>
      </c>
      <c r="G11">
        <f>VLOOKUP(C11,away!$B$2:$E$405,4,FALSE)</f>
        <v>0.95</v>
      </c>
      <c r="H11">
        <f>VLOOKUP(A11,away!$A$2:$E$405,3,FALSE)</f>
        <v>1.2572614107883799</v>
      </c>
      <c r="I11">
        <f>VLOOKUP(C11,away!$B$2:$E$405,3,FALSE)</f>
        <v>0.75</v>
      </c>
      <c r="J11">
        <f>VLOOKUP(B11,home!$B$2:$E$405,4,FALSE)</f>
        <v>0.84</v>
      </c>
      <c r="K11" s="3">
        <f t="shared" si="56"/>
        <v>1.1857261410788391</v>
      </c>
      <c r="L11" s="3">
        <f t="shared" si="57"/>
        <v>0.7920746887966793</v>
      </c>
      <c r="M11" s="5">
        <f t="shared" si="58"/>
        <v>0.13837320917310642</v>
      </c>
      <c r="N11" s="5">
        <f t="shared" si="59"/>
        <v>0.16407273134152248</v>
      </c>
      <c r="O11" s="5">
        <f t="shared" si="60"/>
        <v>0.10960191659358606</v>
      </c>
      <c r="P11" s="5">
        <f t="shared" si="61"/>
        <v>0.12995785761735759</v>
      </c>
      <c r="Q11" s="5">
        <f t="shared" si="62"/>
        <v>9.7272663294924303E-2</v>
      </c>
      <c r="R11" s="5">
        <f t="shared" si="63"/>
        <v>4.3406451988692134E-2</v>
      </c>
      <c r="S11" s="5">
        <f t="shared" si="64"/>
        <v>3.0513574226939063E-2</v>
      </c>
      <c r="T11" s="5">
        <f t="shared" si="65"/>
        <v>7.7047214507751344E-2</v>
      </c>
      <c r="U11" s="5">
        <f t="shared" si="66"/>
        <v>5.1468164814475831E-2</v>
      </c>
      <c r="V11" s="5">
        <f t="shared" si="67"/>
        <v>3.1842056055650047E-3</v>
      </c>
      <c r="W11" s="5">
        <f t="shared" si="68"/>
        <v>3.8446246560383937E-2</v>
      </c>
      <c r="X11" s="5">
        <f t="shared" si="69"/>
        <v>3.0452298779716509E-2</v>
      </c>
      <c r="Y11" s="5">
        <f t="shared" si="70"/>
        <v>1.2060247539543724E-2</v>
      </c>
      <c r="Z11" s="5">
        <f t="shared" si="71"/>
        <v>1.1460383983570443E-2</v>
      </c>
      <c r="AA11" s="5">
        <f t="shared" si="72"/>
        <v>1.3588876876120717E-2</v>
      </c>
      <c r="AB11" s="5">
        <f t="shared" si="73"/>
        <v>8.0563432699590452E-3</v>
      </c>
      <c r="AC11" s="5">
        <f t="shared" si="74"/>
        <v>1.8690961801117364E-4</v>
      </c>
      <c r="AD11" s="5">
        <f t="shared" si="75"/>
        <v>1.1396679893252411E-2</v>
      </c>
      <c r="AE11" s="5">
        <f t="shared" si="76"/>
        <v>9.0270216797632748E-3</v>
      </c>
      <c r="AF11" s="5">
        <f t="shared" si="77"/>
        <v>3.5750376938796864E-3</v>
      </c>
      <c r="AG11" s="5">
        <f t="shared" si="78"/>
        <v>9.4389895627205046E-4</v>
      </c>
      <c r="AH11" s="5">
        <f t="shared" si="79"/>
        <v>2.2693700193192512E-3</v>
      </c>
      <c r="AI11" s="5">
        <f t="shared" si="80"/>
        <v>2.6908513556874263E-3</v>
      </c>
      <c r="AJ11" s="5">
        <f t="shared" si="81"/>
        <v>1.5953063970980078E-3</v>
      </c>
      <c r="AK11" s="5">
        <f t="shared" si="82"/>
        <v>6.3053216602313551E-4</v>
      </c>
      <c r="AL11" s="5">
        <f t="shared" si="83"/>
        <v>7.0216983966667349E-6</v>
      </c>
      <c r="AM11" s="5">
        <f t="shared" si="84"/>
        <v>2.7026682541873952E-3</v>
      </c>
      <c r="AN11" s="5">
        <f t="shared" si="85"/>
        <v>2.1407151163561457E-3</v>
      </c>
      <c r="AO11" s="5">
        <f t="shared" si="86"/>
        <v>8.4780312979507047E-4</v>
      </c>
      <c r="AP11" s="5">
        <f t="shared" si="87"/>
        <v>2.2384113339776041E-4</v>
      </c>
      <c r="AQ11" s="5">
        <f t="shared" si="88"/>
        <v>4.4324724018981749E-5</v>
      </c>
      <c r="AR11" s="5">
        <f t="shared" si="89"/>
        <v>3.595021103633621E-4</v>
      </c>
      <c r="AS11" s="5">
        <f t="shared" si="90"/>
        <v>4.2627105003084826E-4</v>
      </c>
      <c r="AT11" s="5">
        <f t="shared" si="91"/>
        <v>2.5272036360335132E-4</v>
      </c>
      <c r="AU11" s="5">
        <f t="shared" si="92"/>
        <v>9.9885713835814267E-5</v>
      </c>
      <c r="AV11" s="5">
        <f t="shared" si="93"/>
        <v>2.9609275503861319E-5</v>
      </c>
      <c r="AW11" s="5">
        <f t="shared" si="94"/>
        <v>1.8318512302889815E-7</v>
      </c>
      <c r="AX11" s="5">
        <f t="shared" si="95"/>
        <v>5.3410406660898318E-4</v>
      </c>
      <c r="AY11" s="5">
        <f t="shared" si="96"/>
        <v>4.2305031234435119E-4</v>
      </c>
      <c r="AZ11" s="5">
        <f t="shared" si="97"/>
        <v>1.6754372224774496E-4</v>
      </c>
      <c r="BA11" s="5">
        <f t="shared" si="98"/>
        <v>4.4235713886406626E-5</v>
      </c>
      <c r="BB11" s="5">
        <f t="shared" si="99"/>
        <v>8.7594973275686165E-6</v>
      </c>
      <c r="BC11" s="5">
        <f t="shared" si="100"/>
        <v>1.3876352239498516E-6</v>
      </c>
      <c r="BD11" s="5">
        <f t="shared" si="101"/>
        <v>4.7458753697968239E-5</v>
      </c>
      <c r="BE11" s="5">
        <f t="shared" si="102"/>
        <v>5.6273084882702966E-5</v>
      </c>
      <c r="BF11" s="5">
        <f t="shared" si="103"/>
        <v>3.336223389228468E-5</v>
      </c>
      <c r="BG11" s="5">
        <f t="shared" si="104"/>
        <v>1.3186157616956124E-5</v>
      </c>
      <c r="BH11" s="5">
        <f t="shared" si="105"/>
        <v>3.9087929467026818E-6</v>
      </c>
      <c r="BI11" s="5">
        <f t="shared" si="106"/>
        <v>9.2695159539399096E-7</v>
      </c>
      <c r="BJ11" s="8">
        <f t="shared" si="107"/>
        <v>0.45143247355240407</v>
      </c>
      <c r="BK11" s="8">
        <f t="shared" si="108"/>
        <v>0.30264582825172026</v>
      </c>
      <c r="BL11" s="8">
        <f t="shared" si="109"/>
        <v>0.23463091796893085</v>
      </c>
      <c r="BM11" s="8">
        <f t="shared" si="110"/>
        <v>0.31706190662021533</v>
      </c>
      <c r="BN11" s="8">
        <f t="shared" si="111"/>
        <v>0.682684830009189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>
        <f>VLOOKUP(A12,home!$A$2:$E$405,3,FALSE)</f>
        <v>1.32780082987552</v>
      </c>
      <c r="F12">
        <f>VLOOKUP(B12,home!$B$2:$E$405,3,FALSE)</f>
        <v>1.03</v>
      </c>
      <c r="G12">
        <f>VLOOKUP(C12,away!$B$2:$E$405,4,FALSE)</f>
        <v>1.07</v>
      </c>
      <c r="H12">
        <f>VLOOKUP(A12,away!$A$2:$E$405,3,FALSE)</f>
        <v>1.2572614107883799</v>
      </c>
      <c r="I12">
        <f>VLOOKUP(C12,away!$B$2:$E$405,3,FALSE)</f>
        <v>0.75</v>
      </c>
      <c r="J12">
        <f>VLOOKUP(B12,home!$B$2:$E$405,4,FALSE)</f>
        <v>0.71</v>
      </c>
      <c r="K12" s="3">
        <f t="shared" si="56"/>
        <v>1.4633692946058108</v>
      </c>
      <c r="L12" s="3">
        <f t="shared" si="57"/>
        <v>0.66949170124481228</v>
      </c>
      <c r="M12" s="5">
        <f t="shared" si="58"/>
        <v>0.11849778674359394</v>
      </c>
      <c r="N12" s="5">
        <f t="shared" si="59"/>
        <v>0.17340602259932283</v>
      </c>
      <c r="O12" s="5">
        <f t="shared" si="60"/>
        <v>7.9333284840713669E-2</v>
      </c>
      <c r="P12" s="5">
        <f t="shared" si="61"/>
        <v>0.11609389307611701</v>
      </c>
      <c r="Q12" s="5">
        <f t="shared" si="62"/>
        <v>0.12687852448578521</v>
      </c>
      <c r="R12" s="5">
        <f t="shared" si="63"/>
        <v>2.6556487916674334E-2</v>
      </c>
      <c r="S12" s="5">
        <f t="shared" si="64"/>
        <v>2.8434691440128331E-2</v>
      </c>
      <c r="T12" s="5">
        <f t="shared" si="65"/>
        <v>8.494411920941991E-2</v>
      </c>
      <c r="U12" s="5">
        <f t="shared" si="66"/>
        <v>3.8861948989831453E-2</v>
      </c>
      <c r="V12" s="5">
        <f t="shared" si="67"/>
        <v>3.0953170973053823E-3</v>
      </c>
      <c r="W12" s="5">
        <f t="shared" si="68"/>
        <v>6.1890045625796558E-2</v>
      </c>
      <c r="X12" s="5">
        <f t="shared" si="69"/>
        <v>4.1434871936133592E-2</v>
      </c>
      <c r="Y12" s="5">
        <f t="shared" si="70"/>
        <v>1.3870151451691501E-2</v>
      </c>
      <c r="Z12" s="5">
        <f t="shared" si="71"/>
        <v>5.9264494248072001E-3</v>
      </c>
      <c r="AA12" s="5">
        <f t="shared" si="72"/>
        <v>8.6725841142971244E-3</v>
      </c>
      <c r="AB12" s="5">
        <f t="shared" si="73"/>
        <v>6.3455966488742731E-3</v>
      </c>
      <c r="AC12" s="5">
        <f t="shared" si="74"/>
        <v>1.8953276576211774E-4</v>
      </c>
      <c r="AD12" s="5">
        <f t="shared" si="75"/>
        <v>2.264199810263582E-2</v>
      </c>
      <c r="AE12" s="5">
        <f t="shared" si="76"/>
        <v>1.5158629829315465E-2</v>
      </c>
      <c r="AF12" s="5">
        <f t="shared" si="77"/>
        <v>5.0742884364843839E-3</v>
      </c>
      <c r="AG12" s="5">
        <f t="shared" si="78"/>
        <v>1.1323979993162698E-3</v>
      </c>
      <c r="AH12" s="5">
        <f t="shared" si="79"/>
        <v>9.919271769388777E-4</v>
      </c>
      <c r="AI12" s="5">
        <f t="shared" si="80"/>
        <v>1.4515557732173784E-3</v>
      </c>
      <c r="AJ12" s="5">
        <f t="shared" si="81"/>
        <v>1.0620810739670539E-3</v>
      </c>
      <c r="AK12" s="5">
        <f t="shared" si="82"/>
        <v>5.180722773417835E-4</v>
      </c>
      <c r="AL12" s="5">
        <f t="shared" si="83"/>
        <v>7.4275131198592026E-6</v>
      </c>
      <c r="AM12" s="5">
        <f t="shared" si="84"/>
        <v>6.6267209583840579E-3</v>
      </c>
      <c r="AN12" s="5">
        <f t="shared" si="85"/>
        <v>4.4365346881031957E-3</v>
      </c>
      <c r="AO12" s="5">
        <f t="shared" si="86"/>
        <v>1.4851115779849153E-3</v>
      </c>
      <c r="AP12" s="5">
        <f t="shared" si="87"/>
        <v>3.3142329229449624E-4</v>
      </c>
      <c r="AQ12" s="5">
        <f t="shared" si="88"/>
        <v>5.5471285947599723E-5</v>
      </c>
      <c r="AR12" s="5">
        <f t="shared" si="89"/>
        <v>1.3281740263995472E-4</v>
      </c>
      <c r="AS12" s="5">
        <f t="shared" si="90"/>
        <v>1.9436090881260644E-4</v>
      </c>
      <c r="AT12" s="5">
        <f t="shared" si="91"/>
        <v>1.4221089301402415E-4</v>
      </c>
      <c r="AU12" s="5">
        <f t="shared" si="92"/>
        <v>6.9369018065065021E-5</v>
      </c>
      <c r="AV12" s="5">
        <f t="shared" si="93"/>
        <v>2.537812275834296E-5</v>
      </c>
      <c r="AW12" s="5">
        <f t="shared" si="94"/>
        <v>2.0213432242414789E-7</v>
      </c>
      <c r="AX12" s="5">
        <f t="shared" si="95"/>
        <v>1.6162233290700058E-3</v>
      </c>
      <c r="AY12" s="5">
        <f t="shared" si="96"/>
        <v>1.0820481061706321E-3</v>
      </c>
      <c r="AZ12" s="5">
        <f t="shared" si="97"/>
        <v>3.6221111371445184E-4</v>
      </c>
      <c r="BA12" s="5">
        <f t="shared" si="98"/>
        <v>8.0832444910155512E-5</v>
      </c>
      <c r="BB12" s="5">
        <f t="shared" si="99"/>
        <v>1.3529162764669392E-5</v>
      </c>
      <c r="BC12" s="5">
        <f t="shared" si="100"/>
        <v>1.8115324391472971E-6</v>
      </c>
      <c r="BD12" s="5">
        <f t="shared" si="101"/>
        <v>1.4820024808056739E-5</v>
      </c>
      <c r="BE12" s="5">
        <f t="shared" si="102"/>
        <v>2.1687169249406605E-5</v>
      </c>
      <c r="BF12" s="5">
        <f t="shared" si="103"/>
        <v>1.586816878325049E-5</v>
      </c>
      <c r="BG12" s="5">
        <f t="shared" si="104"/>
        <v>7.7403303196770764E-6</v>
      </c>
      <c r="BH12" s="5">
        <f t="shared" si="105"/>
        <v>2.8317404299804507E-6</v>
      </c>
      <c r="BI12" s="5">
        <f t="shared" si="106"/>
        <v>8.2877639910544951E-7</v>
      </c>
      <c r="BJ12" s="8">
        <f t="shared" si="107"/>
        <v>0.56252296716768491</v>
      </c>
      <c r="BK12" s="8">
        <f t="shared" si="108"/>
        <v>0.2674006967421973</v>
      </c>
      <c r="BL12" s="8">
        <f t="shared" si="109"/>
        <v>0.16442145136713537</v>
      </c>
      <c r="BM12" s="8">
        <f t="shared" si="110"/>
        <v>0.35842371906776954</v>
      </c>
      <c r="BN12" s="8">
        <f t="shared" si="111"/>
        <v>0.64076599966220693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>
        <f>VLOOKUP(A13,home!$A$2:$E$405,3,FALSE)</f>
        <v>1.32780082987552</v>
      </c>
      <c r="F13">
        <f>VLOOKUP(B13,home!$B$2:$E$405,3,FALSE)</f>
        <v>0.99</v>
      </c>
      <c r="G13">
        <f>VLOOKUP(C13,away!$B$2:$E$405,4,FALSE)</f>
        <v>1.29</v>
      </c>
      <c r="H13">
        <f>VLOOKUP(A13,away!$A$2:$E$405,3,FALSE)</f>
        <v>1.2572614107883799</v>
      </c>
      <c r="I13">
        <f>VLOOKUP(C13,away!$B$2:$E$405,3,FALSE)</f>
        <v>0.61</v>
      </c>
      <c r="J13">
        <f>VLOOKUP(B13,home!$B$2:$E$405,4,FALSE)</f>
        <v>1.55</v>
      </c>
      <c r="K13" s="3">
        <f t="shared" si="56"/>
        <v>1.6957344398340266</v>
      </c>
      <c r="L13" s="3">
        <f t="shared" si="57"/>
        <v>1.1887406639004132</v>
      </c>
      <c r="M13" s="5">
        <f t="shared" si="58"/>
        <v>5.5884115202719034E-2</v>
      </c>
      <c r="N13" s="5">
        <f t="shared" si="59"/>
        <v>9.4764618788902966E-2</v>
      </c>
      <c r="O13" s="5">
        <f t="shared" si="60"/>
        <v>6.6431720207567393E-2</v>
      </c>
      <c r="P13" s="5">
        <f t="shared" si="61"/>
        <v>0.11265055585339008</v>
      </c>
      <c r="Q13" s="5">
        <f t="shared" si="62"/>
        <v>8.0347813879042718E-2</v>
      </c>
      <c r="R13" s="5">
        <f t="shared" si="63"/>
        <v>3.948504359179509E-2</v>
      </c>
      <c r="S13" s="5">
        <f t="shared" si="64"/>
        <v>5.6769923295932952E-2</v>
      </c>
      <c r="T13" s="5">
        <f t="shared" si="65"/>
        <v>9.5512713613520081E-2</v>
      </c>
      <c r="U13" s="5">
        <f t="shared" si="66"/>
        <v>6.6956148276954758E-2</v>
      </c>
      <c r="V13" s="5">
        <f t="shared" si="67"/>
        <v>1.271512862295043E-2</v>
      </c>
      <c r="W13" s="5">
        <f t="shared" si="68"/>
        <v>4.5416185053355713E-2</v>
      </c>
      <c r="X13" s="5">
        <f t="shared" si="69"/>
        <v>5.3988065972150098E-2</v>
      </c>
      <c r="Y13" s="5">
        <f t="shared" si="70"/>
        <v>3.2088904693216513E-2</v>
      </c>
      <c r="Z13" s="5">
        <f t="shared" si="71"/>
        <v>1.5645825644482421E-2</v>
      </c>
      <c r="AA13" s="5">
        <f t="shared" si="72"/>
        <v>2.6531165384987242E-2</v>
      </c>
      <c r="AB13" s="5">
        <f t="shared" si="73"/>
        <v>2.249490543612763E-2</v>
      </c>
      <c r="AC13" s="5">
        <f t="shared" si="74"/>
        <v>1.6019381155168398E-3</v>
      </c>
      <c r="AD13" s="5">
        <f t="shared" si="75"/>
        <v>1.9253447280212659E-2</v>
      </c>
      <c r="AE13" s="5">
        <f t="shared" si="76"/>
        <v>2.2887355702251599E-2</v>
      </c>
      <c r="AF13" s="5">
        <f t="shared" si="77"/>
        <v>1.3603565206209738E-2</v>
      </c>
      <c r="AG13" s="5">
        <f t="shared" si="78"/>
        <v>5.3903703782141104E-3</v>
      </c>
      <c r="AH13" s="5">
        <f t="shared" si="79"/>
        <v>4.6497072909730333E-3</v>
      </c>
      <c r="AI13" s="5">
        <f t="shared" si="80"/>
        <v>7.8846687884503459E-3</v>
      </c>
      <c r="AJ13" s="5">
        <f t="shared" si="81"/>
        <v>6.6851522056298402E-3</v>
      </c>
      <c r="AK13" s="5">
        <f t="shared" si="82"/>
        <v>3.7787476102063085E-3</v>
      </c>
      <c r="AL13" s="5">
        <f t="shared" si="83"/>
        <v>1.2916673620121937E-4</v>
      </c>
      <c r="AM13" s="5">
        <f t="shared" si="84"/>
        <v>6.5297467277170718E-3</v>
      </c>
      <c r="AN13" s="5">
        <f t="shared" si="85"/>
        <v>7.7621754602079426E-3</v>
      </c>
      <c r="AO13" s="5">
        <f t="shared" si="86"/>
        <v>4.6136068049395431E-3</v>
      </c>
      <c r="AP13" s="5">
        <f t="shared" si="87"/>
        <v>1.828127338759766E-3</v>
      </c>
      <c r="AQ13" s="5">
        <f t="shared" si="88"/>
        <v>5.4329232659294465E-4</v>
      </c>
      <c r="AR13" s="5">
        <f t="shared" si="89"/>
        <v>1.1054592264027746E-3</v>
      </c>
      <c r="AS13" s="5">
        <f t="shared" si="90"/>
        <v>1.8745652820434653E-3</v>
      </c>
      <c r="AT13" s="5">
        <f t="shared" si="91"/>
        <v>1.5893824542391449E-3</v>
      </c>
      <c r="AU13" s="5">
        <f t="shared" si="92"/>
        <v>8.9839018857374895E-4</v>
      </c>
      <c r="AV13" s="5">
        <f t="shared" si="93"/>
        <v>3.8085779579337284E-4</v>
      </c>
      <c r="AW13" s="5">
        <f t="shared" si="94"/>
        <v>7.232578314593543E-6</v>
      </c>
      <c r="AX13" s="5">
        <f t="shared" si="95"/>
        <v>1.8454527349305646E-3</v>
      </c>
      <c r="AY13" s="5">
        <f t="shared" si="96"/>
        <v>2.1937647093181927E-3</v>
      </c>
      <c r="AZ13" s="5">
        <f t="shared" si="97"/>
        <v>1.3039086584981027E-3</v>
      </c>
      <c r="BA13" s="5">
        <f t="shared" si="98"/>
        <v>5.1666974812284404E-4</v>
      </c>
      <c r="BB13" s="5">
        <f t="shared" si="99"/>
        <v>1.5354658485020216E-4</v>
      </c>
      <c r="BC13" s="5">
        <f t="shared" si="100"/>
        <v>3.6505413842894073E-5</v>
      </c>
      <c r="BD13" s="5">
        <f t="shared" si="101"/>
        <v>2.1901738911814535E-4</v>
      </c>
      <c r="BE13" s="5">
        <f t="shared" si="102"/>
        <v>3.713953296501692E-4</v>
      </c>
      <c r="BF13" s="5">
        <f t="shared" si="103"/>
        <v>3.148939256406517E-4</v>
      </c>
      <c r="BG13" s="5">
        <f t="shared" si="104"/>
        <v>1.7799215820112939E-4</v>
      </c>
      <c r="BH13" s="5">
        <f t="shared" si="105"/>
        <v>7.5456858170510379E-5</v>
      </c>
      <c r="BI13" s="5">
        <f t="shared" si="106"/>
        <v>2.559095862428119E-5</v>
      </c>
      <c r="BJ13" s="8">
        <f t="shared" si="107"/>
        <v>0.49057983707485636</v>
      </c>
      <c r="BK13" s="8">
        <f t="shared" si="108"/>
        <v>0.24194459253602876</v>
      </c>
      <c r="BL13" s="8">
        <f t="shared" si="109"/>
        <v>0.25193026035914906</v>
      </c>
      <c r="BM13" s="8">
        <f t="shared" si="110"/>
        <v>0.54835011596009564</v>
      </c>
      <c r="BN13" s="8">
        <f t="shared" si="111"/>
        <v>0.44956386752341726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>
        <f>VLOOKUP(A14,home!$A$2:$E$405,3,FALSE)</f>
        <v>1.32780082987552</v>
      </c>
      <c r="F14">
        <f>VLOOKUP(B14,home!$B$2:$E$405,3,FALSE)</f>
        <v>1.18</v>
      </c>
      <c r="G14">
        <f>VLOOKUP(C14,away!$B$2:$E$405,4,FALSE)</f>
        <v>0.75</v>
      </c>
      <c r="H14">
        <f>VLOOKUP(A14,away!$A$2:$E$405,3,FALSE)</f>
        <v>1.2572614107883799</v>
      </c>
      <c r="I14">
        <f>VLOOKUP(C14,away!$B$2:$E$405,3,FALSE)</f>
        <v>1.1499999999999999</v>
      </c>
      <c r="J14">
        <f>VLOOKUP(B14,home!$B$2:$E$405,4,FALSE)</f>
        <v>1.02</v>
      </c>
      <c r="K14" s="3">
        <f t="shared" si="56"/>
        <v>1.175103734439835</v>
      </c>
      <c r="L14" s="3">
        <f t="shared" si="57"/>
        <v>1.4747676348547696</v>
      </c>
      <c r="M14" s="5">
        <f t="shared" si="58"/>
        <v>7.0660301560320132E-2</v>
      </c>
      <c r="N14" s="5">
        <f t="shared" si="59"/>
        <v>8.3033184240177083E-2</v>
      </c>
      <c r="O14" s="5">
        <f t="shared" si="60"/>
        <v>0.10420752581023811</v>
      </c>
      <c r="P14" s="5">
        <f t="shared" si="61"/>
        <v>0.12245465273634627</v>
      </c>
      <c r="Q14" s="5">
        <f t="shared" si="62"/>
        <v>4.8786302441531475E-2</v>
      </c>
      <c r="R14" s="5">
        <f t="shared" si="63"/>
        <v>7.684094318661612E-2</v>
      </c>
      <c r="S14" s="5">
        <f t="shared" si="64"/>
        <v>5.3053629993279741E-2</v>
      </c>
      <c r="T14" s="5">
        <f t="shared" si="65"/>
        <v>7.194845986500685E-2</v>
      </c>
      <c r="U14" s="5">
        <f t="shared" si="66"/>
        <v>9.0296079296471779E-2</v>
      </c>
      <c r="V14" s="5">
        <f t="shared" si="67"/>
        <v>1.0215800407443005E-2</v>
      </c>
      <c r="W14" s="5">
        <f t="shared" si="68"/>
        <v>1.9109655396184956E-2</v>
      </c>
      <c r="X14" s="5">
        <f t="shared" si="69"/>
        <v>2.8182301291521373E-2</v>
      </c>
      <c r="Y14" s="5">
        <f t="shared" si="70"/>
        <v>2.0781172910230749E-2</v>
      </c>
      <c r="Z14" s="5">
        <f t="shared" si="71"/>
        <v>3.7774178681111867E-2</v>
      </c>
      <c r="AA14" s="5">
        <f t="shared" si="72"/>
        <v>4.4388578433572148E-2</v>
      </c>
      <c r="AB14" s="5">
        <f t="shared" si="73"/>
        <v>2.6080592141883078E-2</v>
      </c>
      <c r="AC14" s="5">
        <f t="shared" si="74"/>
        <v>1.1065020454318934E-3</v>
      </c>
      <c r="AD14" s="5">
        <f t="shared" si="75"/>
        <v>5.6139568549788202E-3</v>
      </c>
      <c r="AE14" s="5">
        <f t="shared" si="76"/>
        <v>8.2792818731938361E-3</v>
      </c>
      <c r="AF14" s="5">
        <f t="shared" si="77"/>
        <v>6.1050084732130212E-3</v>
      </c>
      <c r="AG14" s="5">
        <f t="shared" si="78"/>
        <v>3.0011563022695653E-3</v>
      </c>
      <c r="AH14" s="5">
        <f t="shared" si="79"/>
        <v>1.3927034038031203E-2</v>
      </c>
      <c r="AI14" s="5">
        <f t="shared" si="80"/>
        <v>1.6365709707761158E-2</v>
      </c>
      <c r="AJ14" s="5">
        <f t="shared" si="81"/>
        <v>9.6157032971741999E-3</v>
      </c>
      <c r="AK14" s="5">
        <f t="shared" si="82"/>
        <v>3.7664829512582786E-3</v>
      </c>
      <c r="AL14" s="5">
        <f t="shared" si="83"/>
        <v>7.6702941104632034E-5</v>
      </c>
      <c r="AM14" s="5">
        <f t="shared" si="84"/>
        <v>1.3193963330539445E-3</v>
      </c>
      <c r="AN14" s="5">
        <f t="shared" si="85"/>
        <v>1.9458030095340214E-3</v>
      </c>
      <c r="AO14" s="5">
        <f t="shared" si="86"/>
        <v>1.4348036511318911E-3</v>
      </c>
      <c r="AP14" s="5">
        <f t="shared" si="87"/>
        <v>7.0533399568692239E-4</v>
      </c>
      <c r="AQ14" s="5">
        <f t="shared" si="88"/>
        <v>2.6005093715046672E-4</v>
      </c>
      <c r="AR14" s="5">
        <f t="shared" si="89"/>
        <v>4.1078278097618293E-3</v>
      </c>
      <c r="AS14" s="5">
        <f t="shared" si="90"/>
        <v>4.827123799686933E-3</v>
      </c>
      <c r="AT14" s="5">
        <f t="shared" si="91"/>
        <v>2.8361856018077609E-3</v>
      </c>
      <c r="AU14" s="5">
        <f t="shared" si="92"/>
        <v>1.1109374307495968E-3</v>
      </c>
      <c r="AV14" s="5">
        <f t="shared" si="93"/>
        <v>3.2636668090071165E-4</v>
      </c>
      <c r="AW14" s="5">
        <f t="shared" si="94"/>
        <v>3.6924049169115879E-6</v>
      </c>
      <c r="AX14" s="5">
        <f t="shared" si="95"/>
        <v>2.5840459302965235E-4</v>
      </c>
      <c r="AY14" s="5">
        <f t="shared" si="96"/>
        <v>3.8108673049794972E-4</v>
      </c>
      <c r="AZ14" s="5">
        <f t="shared" si="97"/>
        <v>2.8100718810549922E-4</v>
      </c>
      <c r="BA14" s="5">
        <f t="shared" si="98"/>
        <v>1.3814010205984549E-4</v>
      </c>
      <c r="BB14" s="5">
        <f t="shared" si="99"/>
        <v>5.0931137898348709E-5</v>
      </c>
      <c r="BC14" s="5">
        <f t="shared" si="100"/>
        <v>1.5022318755761968E-5</v>
      </c>
      <c r="BD14" s="5">
        <f t="shared" si="101"/>
        <v>1.0096819172321838E-3</v>
      </c>
      <c r="BE14" s="5">
        <f t="shared" si="102"/>
        <v>1.1864809915359115E-3</v>
      </c>
      <c r="BF14" s="5">
        <f t="shared" si="103"/>
        <v>6.9711912199786402E-4</v>
      </c>
      <c r="BG14" s="5">
        <f t="shared" si="104"/>
        <v>2.7306242786970291E-4</v>
      </c>
      <c r="BH14" s="5">
        <f t="shared" si="105"/>
        <v>8.0219169681223986E-5</v>
      </c>
      <c r="BI14" s="5">
        <f t="shared" si="106"/>
        <v>1.8853169173213816E-5</v>
      </c>
      <c r="BJ14" s="8">
        <f t="shared" si="107"/>
        <v>0.30163045964521207</v>
      </c>
      <c r="BK14" s="8">
        <f t="shared" si="108"/>
        <v>0.25794867641442365</v>
      </c>
      <c r="BL14" s="8">
        <f t="shared" si="109"/>
        <v>0.40196250698340286</v>
      </c>
      <c r="BM14" s="8">
        <f t="shared" si="110"/>
        <v>0.49295551742334021</v>
      </c>
      <c r="BN14" s="8">
        <f t="shared" si="111"/>
        <v>0.50598290997522921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>
        <f>VLOOKUP(A15,home!$A$2:$E$405,3,FALSE)</f>
        <v>1.32780082987552</v>
      </c>
      <c r="F15">
        <f>VLOOKUP(B15,home!$B$2:$E$405,3,FALSE)</f>
        <v>0.94</v>
      </c>
      <c r="G15">
        <f>VLOOKUP(C15,away!$B$2:$E$405,4,FALSE)</f>
        <v>1.2</v>
      </c>
      <c r="H15">
        <f>VLOOKUP(A15,away!$A$2:$E$405,3,FALSE)</f>
        <v>1.2572614107883799</v>
      </c>
      <c r="I15">
        <f>VLOOKUP(C15,away!$B$2:$E$405,3,FALSE)</f>
        <v>1.02</v>
      </c>
      <c r="J15">
        <f>VLOOKUP(B15,home!$B$2:$E$405,4,FALSE)</f>
        <v>0.4</v>
      </c>
      <c r="K15" s="3">
        <f t="shared" si="56"/>
        <v>1.4977593360995864</v>
      </c>
      <c r="L15" s="3">
        <f t="shared" si="57"/>
        <v>0.51296265560165899</v>
      </c>
      <c r="M15" s="5">
        <f t="shared" si="58"/>
        <v>0.13389197087150354</v>
      </c>
      <c r="N15" s="5">
        <f t="shared" si="59"/>
        <v>0.20053794940156827</v>
      </c>
      <c r="O15" s="5">
        <f t="shared" si="60"/>
        <v>6.8681580941986412E-2</v>
      </c>
      <c r="P15" s="5">
        <f t="shared" si="61"/>
        <v>0.10286847907393958</v>
      </c>
      <c r="Q15" s="5">
        <f t="shared" si="62"/>
        <v>0.1501787929792327</v>
      </c>
      <c r="R15" s="5">
        <f t="shared" si="63"/>
        <v>1.7615543075460822E-2</v>
      </c>
      <c r="S15" s="5">
        <f t="shared" si="64"/>
        <v>1.9758324412785452E-2</v>
      </c>
      <c r="T15" s="5">
        <f t="shared" si="65"/>
        <v>7.7036112461678991E-2</v>
      </c>
      <c r="U15" s="5">
        <f t="shared" si="66"/>
        <v>2.6383844101735863E-2</v>
      </c>
      <c r="V15" s="5">
        <f t="shared" si="67"/>
        <v>1.6866904533085893E-3</v>
      </c>
      <c r="W15" s="5">
        <f t="shared" si="68"/>
        <v>7.4977229756270941E-2</v>
      </c>
      <c r="X15" s="5">
        <f t="shared" si="69"/>
        <v>3.8460518885432469E-2</v>
      </c>
      <c r="Y15" s="5">
        <f t="shared" si="70"/>
        <v>9.8644049516445967E-3</v>
      </c>
      <c r="Z15" s="5">
        <f t="shared" si="71"/>
        <v>3.0120385852845997E-3</v>
      </c>
      <c r="AA15" s="5">
        <f t="shared" si="72"/>
        <v>4.5113089118021992E-3</v>
      </c>
      <c r="AB15" s="5">
        <f t="shared" si="73"/>
        <v>3.3784275203405057E-3</v>
      </c>
      <c r="AC15" s="5">
        <f t="shared" si="74"/>
        <v>8.0992198631772163E-5</v>
      </c>
      <c r="AD15" s="5">
        <f t="shared" si="75"/>
        <v>2.8074461465584625E-2</v>
      </c>
      <c r="AE15" s="5">
        <f t="shared" si="76"/>
        <v>1.4401150307972732E-2</v>
      </c>
      <c r="AF15" s="5">
        <f t="shared" si="77"/>
        <v>3.6936261528481705E-3</v>
      </c>
      <c r="AG15" s="5">
        <f t="shared" si="78"/>
        <v>6.3156409338824574E-4</v>
      </c>
      <c r="AH15" s="5">
        <f t="shared" si="79"/>
        <v>3.8626582787056307E-4</v>
      </c>
      <c r="AI15" s="5">
        <f t="shared" si="80"/>
        <v>5.7853324990937162E-4</v>
      </c>
      <c r="AJ15" s="5">
        <f t="shared" si="81"/>
        <v>4.3325178814789835E-4</v>
      </c>
      <c r="AK15" s="5">
        <f t="shared" si="82"/>
        <v>2.1630230352678498E-4</v>
      </c>
      <c r="AL15" s="5">
        <f t="shared" si="83"/>
        <v>2.4890347750876335E-6</v>
      </c>
      <c r="AM15" s="5">
        <f t="shared" si="84"/>
        <v>8.4097573532094932E-3</v>
      </c>
      <c r="AN15" s="5">
        <f t="shared" si="85"/>
        <v>4.3138914648679205E-3</v>
      </c>
      <c r="AO15" s="5">
        <f t="shared" si="86"/>
        <v>1.1064326108979894E-3</v>
      </c>
      <c r="AP15" s="5">
        <f t="shared" si="87"/>
        <v>1.8918620344350327E-4</v>
      </c>
      <c r="AQ15" s="5">
        <f t="shared" si="88"/>
        <v>2.4261364330393789E-5</v>
      </c>
      <c r="AR15" s="5">
        <f t="shared" si="89"/>
        <v>3.9627988966531476E-5</v>
      </c>
      <c r="AS15" s="5">
        <f t="shared" si="90"/>
        <v>5.9353190445473911E-5</v>
      </c>
      <c r="AT15" s="5">
        <f t="shared" si="91"/>
        <v>4.4448397558502671E-5</v>
      </c>
      <c r="AU15" s="5">
        <f t="shared" si="92"/>
        <v>2.219100080597115E-5</v>
      </c>
      <c r="AV15" s="5">
        <f t="shared" si="93"/>
        <v>8.3091946586341819E-6</v>
      </c>
      <c r="AW15" s="5">
        <f t="shared" si="94"/>
        <v>5.3119777585704113E-8</v>
      </c>
      <c r="AX15" s="5">
        <f t="shared" si="95"/>
        <v>2.0992987650169459E-3</v>
      </c>
      <c r="AY15" s="5">
        <f t="shared" si="96"/>
        <v>1.0768618694043755E-3</v>
      </c>
      <c r="AZ15" s="5">
        <f t="shared" si="97"/>
        <v>2.7619496212291764E-4</v>
      </c>
      <c r="BA15" s="5">
        <f t="shared" si="98"/>
        <v>4.7225900411457162E-5</v>
      </c>
      <c r="BB15" s="5">
        <f t="shared" si="99"/>
        <v>6.056280822060136E-6</v>
      </c>
      <c r="BC15" s="5">
        <f t="shared" si="100"/>
        <v>6.213291787106733E-7</v>
      </c>
      <c r="BD15" s="5">
        <f t="shared" si="101"/>
        <v>3.3879464094042036E-6</v>
      </c>
      <c r="BE15" s="5">
        <f t="shared" si="102"/>
        <v>5.0743283648902171E-6</v>
      </c>
      <c r="BF15" s="5">
        <f t="shared" si="103"/>
        <v>3.8000613414746367E-6</v>
      </c>
      <c r="BG15" s="5">
        <f t="shared" si="104"/>
        <v>1.8971924506482521E-6</v>
      </c>
      <c r="BH15" s="5">
        <f t="shared" si="105"/>
        <v>7.1038442633401818E-7</v>
      </c>
      <c r="BI15" s="5">
        <f t="shared" si="106"/>
        <v>2.1279698135230502E-7</v>
      </c>
      <c r="BJ15" s="8">
        <f t="shared" si="107"/>
        <v>0.61540559855932775</v>
      </c>
      <c r="BK15" s="8">
        <f t="shared" si="108"/>
        <v>0.25936580791434838</v>
      </c>
      <c r="BL15" s="8">
        <f t="shared" si="109"/>
        <v>0.12237407020318966</v>
      </c>
      <c r="BM15" s="8">
        <f t="shared" si="110"/>
        <v>0.325306390168832</v>
      </c>
      <c r="BN15" s="8">
        <f t="shared" si="111"/>
        <v>0.67377431634369145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>
        <f>VLOOKUP(A16,home!$A$2:$E$405,3,FALSE)</f>
        <v>1.32780082987552</v>
      </c>
      <c r="F16">
        <f>VLOOKUP(B16,home!$B$2:$E$405,3,FALSE)</f>
        <v>1.22</v>
      </c>
      <c r="G16">
        <f>VLOOKUP(C16,away!$B$2:$E$405,4,FALSE)</f>
        <v>0.75</v>
      </c>
      <c r="H16">
        <f>VLOOKUP(A16,away!$A$2:$E$405,3,FALSE)</f>
        <v>1.2572614107883799</v>
      </c>
      <c r="I16">
        <f>VLOOKUP(C16,away!$B$2:$E$405,3,FALSE)</f>
        <v>0.71</v>
      </c>
      <c r="J16">
        <f>VLOOKUP(B16,home!$B$2:$E$405,4,FALSE)</f>
        <v>1.06</v>
      </c>
      <c r="K16" s="3">
        <f t="shared" si="56"/>
        <v>1.2149377593361008</v>
      </c>
      <c r="L16" s="3">
        <f t="shared" si="57"/>
        <v>0.94621493775933474</v>
      </c>
      <c r="M16" s="5">
        <f t="shared" si="58"/>
        <v>0.11519226269343602</v>
      </c>
      <c r="N16" s="5">
        <f t="shared" si="59"/>
        <v>0.13995142952961867</v>
      </c>
      <c r="O16" s="5">
        <f t="shared" si="60"/>
        <v>0.10899663967482652</v>
      </c>
      <c r="P16" s="5">
        <f t="shared" si="61"/>
        <v>0.13242413318169807</v>
      </c>
      <c r="Q16" s="5">
        <f t="shared" si="62"/>
        <v>8.5016138104299588E-2</v>
      </c>
      <c r="R16" s="5">
        <f t="shared" si="63"/>
        <v>5.15671243129463E-2</v>
      </c>
      <c r="S16" s="5">
        <f t="shared" si="64"/>
        <v>3.8058439514278612E-2</v>
      </c>
      <c r="T16" s="5">
        <f t="shared" si="65"/>
        <v>8.0443539824898838E-2</v>
      </c>
      <c r="U16" s="5">
        <f t="shared" si="66"/>
        <v>6.2650846468177146E-2</v>
      </c>
      <c r="V16" s="5">
        <f t="shared" si="67"/>
        <v>4.8612985948535675E-3</v>
      </c>
      <c r="W16" s="5">
        <f t="shared" si="68"/>
        <v>3.4429772111948753E-2</v>
      </c>
      <c r="X16" s="5">
        <f t="shared" si="69"/>
        <v>3.2577964675975665E-2</v>
      </c>
      <c r="Y16" s="5">
        <f t="shared" si="70"/>
        <v>1.5412878409102061E-2</v>
      </c>
      <c r="Z16" s="5">
        <f t="shared" si="71"/>
        <v>1.6264527774067453E-2</v>
      </c>
      <c r="AA16" s="5">
        <f t="shared" si="72"/>
        <v>1.976038893048529E-2</v>
      </c>
      <c r="AB16" s="5">
        <f t="shared" si="73"/>
        <v>1.2003821325406847E-2</v>
      </c>
      <c r="AC16" s="5">
        <f t="shared" si="74"/>
        <v>3.4928195127248185E-4</v>
      </c>
      <c r="AD16" s="5">
        <f t="shared" si="75"/>
        <v>1.04575075460359E-2</v>
      </c>
      <c r="AE16" s="5">
        <f t="shared" si="76"/>
        <v>9.8950498517901327E-3</v>
      </c>
      <c r="AF16" s="5">
        <f t="shared" si="77"/>
        <v>4.6814219898185577E-3</v>
      </c>
      <c r="AG16" s="5">
        <f t="shared" si="78"/>
        <v>1.4765438055737825E-3</v>
      </c>
      <c r="AH16" s="5">
        <f t="shared" si="79"/>
        <v>3.8474347838560507E-3</v>
      </c>
      <c r="AI16" s="5">
        <f t="shared" si="80"/>
        <v>4.6743937954898456E-3</v>
      </c>
      <c r="AJ16" s="5">
        <f t="shared" si="81"/>
        <v>2.8395487620735032E-3</v>
      </c>
      <c r="AK16" s="5">
        <f t="shared" si="82"/>
        <v>1.1499583368397271E-3</v>
      </c>
      <c r="AL16" s="5">
        <f t="shared" si="83"/>
        <v>1.6061273058370492E-5</v>
      </c>
      <c r="AM16" s="5">
        <f t="shared" si="84"/>
        <v>2.5410441572442429E-3</v>
      </c>
      <c r="AN16" s="5">
        <f t="shared" si="85"/>
        <v>2.4043739390905827E-3</v>
      </c>
      <c r="AO16" s="5">
        <f t="shared" si="86"/>
        <v>1.1375272685633811E-3</v>
      </c>
      <c r="AP16" s="5">
        <f t="shared" si="87"/>
        <v>3.5878176454108188E-4</v>
      </c>
      <c r="AQ16" s="5">
        <f t="shared" si="88"/>
        <v>8.4871166251106002E-5</v>
      </c>
      <c r="AR16" s="5">
        <f t="shared" si="89"/>
        <v>7.2810005290789082E-4</v>
      </c>
      <c r="AS16" s="5">
        <f t="shared" si="90"/>
        <v>8.8459624685240936E-4</v>
      </c>
      <c r="AT16" s="5">
        <f t="shared" si="91"/>
        <v>5.3736469103399535E-4</v>
      </c>
      <c r="AU16" s="5">
        <f t="shared" si="92"/>
        <v>2.1762155122372618E-4</v>
      </c>
      <c r="AV16" s="5">
        <f t="shared" si="93"/>
        <v>6.6099159956750108E-5</v>
      </c>
      <c r="AW16" s="5">
        <f t="shared" si="94"/>
        <v>5.1288653152031227E-7</v>
      </c>
      <c r="AX16" s="5">
        <f t="shared" si="95"/>
        <v>5.1453508246273498E-4</v>
      </c>
      <c r="AY16" s="5">
        <f t="shared" si="96"/>
        <v>4.8686078102747093E-4</v>
      </c>
      <c r="AZ16" s="5">
        <f t="shared" si="97"/>
        <v>2.3033747180868476E-4</v>
      </c>
      <c r="BA16" s="5">
        <f t="shared" si="98"/>
        <v>7.2649585517032389E-5</v>
      </c>
      <c r="BB16" s="5">
        <f t="shared" si="99"/>
        <v>1.7185530759560064E-5</v>
      </c>
      <c r="BC16" s="5">
        <f t="shared" si="100"/>
        <v>3.2522411836036528E-6</v>
      </c>
      <c r="BD16" s="5">
        <f t="shared" si="101"/>
        <v>1.1482319104080132E-4</v>
      </c>
      <c r="BE16" s="5">
        <f t="shared" si="102"/>
        <v>1.3950303044293219E-4</v>
      </c>
      <c r="BF16" s="5">
        <f t="shared" si="103"/>
        <v>8.4743749613465971E-5</v>
      </c>
      <c r="BG16" s="5">
        <f t="shared" si="104"/>
        <v>3.431946042437464E-5</v>
      </c>
      <c r="BH16" s="5">
        <f t="shared" si="105"/>
        <v>1.042400208740343E-5</v>
      </c>
      <c r="BI16" s="5">
        <f t="shared" si="106"/>
        <v>2.5329027478769508E-6</v>
      </c>
      <c r="BJ16" s="8">
        <f t="shared" si="107"/>
        <v>0.42219366483751153</v>
      </c>
      <c r="BK16" s="8">
        <f t="shared" si="108"/>
        <v>0.2913883379896246</v>
      </c>
      <c r="BL16" s="8">
        <f t="shared" si="109"/>
        <v>0.27031028442843286</v>
      </c>
      <c r="BM16" s="8">
        <f t="shared" si="110"/>
        <v>0.36652273963831522</v>
      </c>
      <c r="BN16" s="8">
        <f t="shared" si="111"/>
        <v>0.63314772749682513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>
        <f>VLOOKUP(A17,home!$A$2:$E$405,3,FALSE)</f>
        <v>1.32780082987552</v>
      </c>
      <c r="F17">
        <f>VLOOKUP(B17,home!$B$2:$E$405,3,FALSE)</f>
        <v>0.61</v>
      </c>
      <c r="G17">
        <f>VLOOKUP(C17,away!$B$2:$E$405,4,FALSE)</f>
        <v>1.36</v>
      </c>
      <c r="H17">
        <f>VLOOKUP(A17,away!$A$2:$E$405,3,FALSE)</f>
        <v>1.2572614107883799</v>
      </c>
      <c r="I17">
        <f>VLOOKUP(C17,away!$B$2:$E$405,3,FALSE)</f>
        <v>0.75</v>
      </c>
      <c r="J17">
        <f>VLOOKUP(B17,home!$B$2:$E$405,4,FALSE)</f>
        <v>0.87</v>
      </c>
      <c r="K17" s="3">
        <f t="shared" si="56"/>
        <v>1.1015435684647314</v>
      </c>
      <c r="L17" s="3">
        <f t="shared" si="57"/>
        <v>0.82036307053941793</v>
      </c>
      <c r="M17" s="5">
        <f t="shared" si="58"/>
        <v>0.14632770188690772</v>
      </c>
      <c r="N17" s="5">
        <f t="shared" si="59"/>
        <v>0.16118633890174772</v>
      </c>
      <c r="O17" s="5">
        <f t="shared" si="60"/>
        <v>0.12004184282492018</v>
      </c>
      <c r="P17" s="5">
        <f t="shared" si="61"/>
        <v>0.13223131991044496</v>
      </c>
      <c r="Q17" s="5">
        <f t="shared" si="62"/>
        <v>8.8776887470798399E-2</v>
      </c>
      <c r="R17" s="5">
        <f t="shared" si="63"/>
        <v>4.9238947386530861E-2</v>
      </c>
      <c r="S17" s="5">
        <f t="shared" si="64"/>
        <v>2.987322588236262E-2</v>
      </c>
      <c r="T17" s="5">
        <f t="shared" si="65"/>
        <v>7.2829279998476548E-2</v>
      </c>
      <c r="U17" s="5">
        <f t="shared" si="66"/>
        <v>5.4238845811606359E-2</v>
      </c>
      <c r="V17" s="5">
        <f t="shared" si="67"/>
        <v>2.999489834171924E-3</v>
      </c>
      <c r="W17" s="5">
        <f t="shared" si="68"/>
        <v>3.2597203140591717E-2</v>
      </c>
      <c r="X17" s="5">
        <f t="shared" si="69"/>
        <v>2.6741541659412973E-2</v>
      </c>
      <c r="Y17" s="5">
        <f t="shared" si="70"/>
        <v>1.0968886613336896E-2</v>
      </c>
      <c r="Z17" s="5">
        <f t="shared" si="71"/>
        <v>1.3464604689381101E-2</v>
      </c>
      <c r="AA17" s="5">
        <f t="shared" si="72"/>
        <v>1.483184869750781E-2</v>
      </c>
      <c r="AB17" s="5">
        <f t="shared" si="73"/>
        <v>8.1689637705908702E-3</v>
      </c>
      <c r="AC17" s="5">
        <f t="shared" si="74"/>
        <v>1.6940849832088522E-4</v>
      </c>
      <c r="AD17" s="5">
        <f t="shared" si="75"/>
        <v>8.9768098673642851E-3</v>
      </c>
      <c r="AE17" s="5">
        <f t="shared" si="76"/>
        <v>7.3642433064395087E-3</v>
      </c>
      <c r="AF17" s="5">
        <f t="shared" si="77"/>
        <v>3.020676625535036E-3</v>
      </c>
      <c r="AG17" s="5">
        <f t="shared" si="78"/>
        <v>8.2601718387685641E-4</v>
      </c>
      <c r="AH17" s="5">
        <f t="shared" si="79"/>
        <v>2.7614661116450311E-3</v>
      </c>
      <c r="AI17" s="5">
        <f t="shared" si="80"/>
        <v>3.0418752348158936E-3</v>
      </c>
      <c r="AJ17" s="5">
        <f t="shared" si="81"/>
        <v>1.6753790504917968E-3</v>
      </c>
      <c r="AK17" s="5">
        <f t="shared" si="82"/>
        <v>6.1516767260326227E-4</v>
      </c>
      <c r="AL17" s="5">
        <f t="shared" si="83"/>
        <v>6.1235457259706596E-6</v>
      </c>
      <c r="AM17" s="5">
        <f t="shared" si="84"/>
        <v>1.9776694349451737E-3</v>
      </c>
      <c r="AN17" s="5">
        <f t="shared" si="85"/>
        <v>1.6224069701635778E-3</v>
      </c>
      <c r="AO17" s="5">
        <f t="shared" si="86"/>
        <v>6.6548138185397335E-4</v>
      </c>
      <c r="AP17" s="5">
        <f t="shared" si="87"/>
        <v>1.8197878326818015E-4</v>
      </c>
      <c r="AQ17" s="5">
        <f t="shared" si="88"/>
        <v>3.7322168353727876E-5</v>
      </c>
      <c r="AR17" s="5">
        <f t="shared" si="89"/>
        <v>4.5308096370793308E-4</v>
      </c>
      <c r="AS17" s="5">
        <f t="shared" si="90"/>
        <v>4.9908842156627599E-4</v>
      </c>
      <c r="AT17" s="5">
        <f t="shared" si="91"/>
        <v>2.7488382043577305E-4</v>
      </c>
      <c r="AU17" s="5">
        <f t="shared" si="92"/>
        <v>1.0093216815867994E-4</v>
      </c>
      <c r="AV17" s="5">
        <f t="shared" si="93"/>
        <v>2.7795295171598651E-5</v>
      </c>
      <c r="AW17" s="5">
        <f t="shared" si="94"/>
        <v>1.5371216709625814E-7</v>
      </c>
      <c r="AX17" s="5">
        <f t="shared" si="95"/>
        <v>3.6308150776885622E-4</v>
      </c>
      <c r="AY17" s="5">
        <f t="shared" si="96"/>
        <v>2.978586605693404E-4</v>
      </c>
      <c r="AZ17" s="5">
        <f t="shared" si="97"/>
        <v>1.2217612268571116E-4</v>
      </c>
      <c r="BA17" s="5">
        <f t="shared" si="98"/>
        <v>3.3409593051016883E-5</v>
      </c>
      <c r="BB17" s="5">
        <f t="shared" si="99"/>
        <v>6.8519990852011523E-6</v>
      </c>
      <c r="BC17" s="5">
        <f t="shared" si="100"/>
        <v>1.1242254017737802E-6</v>
      </c>
      <c r="BD17" s="5">
        <f t="shared" si="101"/>
        <v>6.1948481765066409E-5</v>
      </c>
      <c r="BE17" s="5">
        <f t="shared" si="102"/>
        <v>6.8238951664463575E-5</v>
      </c>
      <c r="BF17" s="5">
        <f t="shared" si="103"/>
        <v>3.7584089162382784E-5</v>
      </c>
      <c r="BG17" s="5">
        <f t="shared" si="104"/>
        <v>1.3800170564475919E-5</v>
      </c>
      <c r="BH17" s="5">
        <f t="shared" si="105"/>
        <v>3.8003722822536869E-6</v>
      </c>
      <c r="BI17" s="5">
        <f t="shared" si="106"/>
        <v>8.3725512905763634E-7</v>
      </c>
      <c r="BJ17" s="8">
        <f t="shared" si="107"/>
        <v>0.41859724561472644</v>
      </c>
      <c r="BK17" s="8">
        <f t="shared" si="108"/>
        <v>0.31190512821850347</v>
      </c>
      <c r="BL17" s="8">
        <f t="shared" si="109"/>
        <v>0.25615632655032011</v>
      </c>
      <c r="BM17" s="8">
        <f t="shared" si="110"/>
        <v>0.30202256174317904</v>
      </c>
      <c r="BN17" s="8">
        <f t="shared" si="111"/>
        <v>0.69780303838134983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>
        <f>VLOOKUP(A18,home!$A$2:$E$405,3,FALSE)</f>
        <v>1.32780082987552</v>
      </c>
      <c r="F18">
        <f>VLOOKUP(B18,home!$B$2:$E$405,3,FALSE)</f>
        <v>1.0900000000000001</v>
      </c>
      <c r="G18">
        <f>VLOOKUP(C18,away!$B$2:$E$405,4,FALSE)</f>
        <v>0.82</v>
      </c>
      <c r="H18">
        <f>VLOOKUP(A18,away!$A$2:$E$405,3,FALSE)</f>
        <v>1.2572614107883799</v>
      </c>
      <c r="I18">
        <f>VLOOKUP(C18,away!$B$2:$E$405,3,FALSE)</f>
        <v>0.93</v>
      </c>
      <c r="J18">
        <f>VLOOKUP(B18,home!$B$2:$E$405,4,FALSE)</f>
        <v>0.72</v>
      </c>
      <c r="K18" s="3">
        <f t="shared" ref="K18:K81" si="112">E18*F18*G18</f>
        <v>1.1867883817427398</v>
      </c>
      <c r="L18" s="3">
        <f t="shared" ref="L18:L81" si="113">H18*I18*J18</f>
        <v>0.84186224066389925</v>
      </c>
      <c r="M18" s="5">
        <f t="shared" si="58"/>
        <v>0.13151286198090725</v>
      </c>
      <c r="N18" s="5">
        <f t="shared" si="59"/>
        <v>0.15607793664867722</v>
      </c>
      <c r="O18" s="5">
        <f t="shared" si="60"/>
        <v>0.11071571266336869</v>
      </c>
      <c r="P18" s="5">
        <f t="shared" si="61"/>
        <v>0.13139612146525351</v>
      </c>
      <c r="Q18" s="5">
        <f t="shared" si="62"/>
        <v>9.2615740930514764E-2</v>
      </c>
      <c r="R18" s="5">
        <f t="shared" si="63"/>
        <v>4.6603688969742006E-2</v>
      </c>
      <c r="S18" s="5">
        <f t="shared" si="64"/>
        <v>3.2819871144272837E-2</v>
      </c>
      <c r="T18" s="5">
        <f t="shared" si="65"/>
        <v>7.7969695180510348E-2</v>
      </c>
      <c r="U18" s="5">
        <f t="shared" si="66"/>
        <v>5.5308716615642094E-2</v>
      </c>
      <c r="V18" s="5">
        <f t="shared" si="67"/>
        <v>3.6434153117898146E-3</v>
      </c>
      <c r="W18" s="5">
        <f t="shared" si="68"/>
        <v>3.6638428434276817E-2</v>
      </c>
      <c r="X18" s="5">
        <f t="shared" si="69"/>
        <v>3.084450945608419E-2</v>
      </c>
      <c r="Y18" s="5">
        <f t="shared" si="70"/>
        <v>1.2983413921438933E-2</v>
      </c>
      <c r="Z18" s="5">
        <f t="shared" si="71"/>
        <v>1.3077962006423484E-2</v>
      </c>
      <c r="AA18" s="5">
        <f t="shared" si="72"/>
        <v>1.5520773366096363E-2</v>
      </c>
      <c r="AB18" s="5">
        <f t="shared" si="73"/>
        <v>9.2099367532726597E-3</v>
      </c>
      <c r="AC18" s="5">
        <f t="shared" si="74"/>
        <v>2.2751132172807933E-4</v>
      </c>
      <c r="AD18" s="5">
        <f t="shared" si="75"/>
        <v>1.087051529777814E-2</v>
      </c>
      <c r="AE18" s="5">
        <f t="shared" si="76"/>
        <v>9.151476365758698E-3</v>
      </c>
      <c r="AF18" s="5">
        <f t="shared" si="77"/>
        <v>3.8521411993301673E-3</v>
      </c>
      <c r="AG18" s="5">
        <f t="shared" si="78"/>
        <v>1.0809907404739382E-3</v>
      </c>
      <c r="AH18" s="5">
        <f t="shared" si="79"/>
        <v>2.7524605995112544E-3</v>
      </c>
      <c r="AI18" s="5">
        <f t="shared" si="80"/>
        <v>3.2665882607046137E-3</v>
      </c>
      <c r="AJ18" s="5">
        <f t="shared" si="81"/>
        <v>1.9383744978707298E-3</v>
      </c>
      <c r="AK18" s="5">
        <f t="shared" si="82"/>
        <v>7.6681344451313309E-4</v>
      </c>
      <c r="AL18" s="5">
        <f t="shared" si="83"/>
        <v>9.0923746359783611E-6</v>
      </c>
      <c r="AM18" s="5">
        <f t="shared" si="84"/>
        <v>2.5802002517919644E-3</v>
      </c>
      <c r="AN18" s="5">
        <f t="shared" si="85"/>
        <v>2.1721731653351396E-3</v>
      </c>
      <c r="AO18" s="5">
        <f t="shared" si="86"/>
        <v>9.1433528403951755E-4</v>
      </c>
      <c r="AP18" s="5">
        <f t="shared" si="87"/>
        <v>2.5658145031319036E-4</v>
      </c>
      <c r="AQ18" s="5">
        <f t="shared" si="88"/>
        <v>5.4001558668363842E-5</v>
      </c>
      <c r="AR18" s="5">
        <f t="shared" si="89"/>
        <v>4.6343852952872891E-4</v>
      </c>
      <c r="AS18" s="5">
        <f t="shared" si="90"/>
        <v>5.5000346249663525E-4</v>
      </c>
      <c r="AT18" s="5">
        <f t="shared" si="91"/>
        <v>3.2636885960464273E-4</v>
      </c>
      <c r="AU18" s="5">
        <f t="shared" si="92"/>
        <v>1.2911025691380578E-4</v>
      </c>
      <c r="AV18" s="5">
        <f t="shared" si="93"/>
        <v>3.8306638217281231E-5</v>
      </c>
      <c r="AW18" s="5">
        <f t="shared" si="94"/>
        <v>2.5234176593525174E-7</v>
      </c>
      <c r="AX18" s="5">
        <f t="shared" si="95"/>
        <v>5.1035861356606561E-4</v>
      </c>
      <c r="AY18" s="5">
        <f t="shared" si="96"/>
        <v>4.2965164595884904E-4</v>
      </c>
      <c r="AZ18" s="5">
        <f t="shared" si="97"/>
        <v>1.8085374868592451E-4</v>
      </c>
      <c r="BA18" s="5">
        <f t="shared" si="98"/>
        <v>5.0751314033732709E-5</v>
      </c>
      <c r="BB18" s="5">
        <f t="shared" si="99"/>
        <v>1.0681403737268854E-5</v>
      </c>
      <c r="BC18" s="5">
        <f t="shared" si="100"/>
        <v>1.7984540967385813E-6</v>
      </c>
      <c r="BD18" s="5">
        <f t="shared" si="101"/>
        <v>6.5025233146506355E-5</v>
      </c>
      <c r="BE18" s="5">
        <f t="shared" si="102"/>
        <v>7.7171191218386662E-5</v>
      </c>
      <c r="BF18" s="5">
        <f t="shared" si="103"/>
        <v>4.5792936571614321E-5</v>
      </c>
      <c r="BG18" s="5">
        <f t="shared" si="104"/>
        <v>1.8115508363024696E-5</v>
      </c>
      <c r="BH18" s="5">
        <f t="shared" si="105"/>
        <v>5.374818713650286E-6</v>
      </c>
      <c r="BI18" s="5">
        <f t="shared" si="106"/>
        <v>1.275754480666724E-6</v>
      </c>
      <c r="BJ18" s="8">
        <f t="shared" si="107"/>
        <v>0.4392462350650701</v>
      </c>
      <c r="BK18" s="8">
        <f t="shared" si="108"/>
        <v>0.30003852524454633</v>
      </c>
      <c r="BL18" s="8">
        <f t="shared" si="109"/>
        <v>0.24780304835997652</v>
      </c>
      <c r="BM18" s="8">
        <f t="shared" si="110"/>
        <v>0.33081430871335993</v>
      </c>
      <c r="BN18" s="8">
        <f t="shared" si="111"/>
        <v>0.66892206265846332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>
        <f>VLOOKUP(A19,home!$A$2:$E$405,3,FALSE)</f>
        <v>1.32780082987552</v>
      </c>
      <c r="F19">
        <f>VLOOKUP(B19,home!$B$2:$E$405,3,FALSE)</f>
        <v>1.05</v>
      </c>
      <c r="G19">
        <f>VLOOKUP(C19,away!$B$2:$E$405,4,FALSE)</f>
        <v>1.1100000000000001</v>
      </c>
      <c r="H19">
        <f>VLOOKUP(A19,away!$A$2:$E$405,3,FALSE)</f>
        <v>1.2572614107883799</v>
      </c>
      <c r="I19">
        <f>VLOOKUP(C19,away!$B$2:$E$405,3,FALSE)</f>
        <v>0.79</v>
      </c>
      <c r="J19">
        <f>VLOOKUP(B19,home!$B$2:$E$405,4,FALSE)</f>
        <v>1.02</v>
      </c>
      <c r="K19" s="3">
        <f t="shared" si="112"/>
        <v>1.5475518672199189</v>
      </c>
      <c r="L19" s="3">
        <f t="shared" si="113"/>
        <v>1.0131012448132766</v>
      </c>
      <c r="M19" s="5">
        <f t="shared" si="58"/>
        <v>7.7254268270878848E-2</v>
      </c>
      <c r="N19" s="5">
        <f t="shared" si="59"/>
        <v>0.11955498711330709</v>
      </c>
      <c r="O19" s="5">
        <f t="shared" si="60"/>
        <v>7.826639535236618E-2</v>
      </c>
      <c r="P19" s="5">
        <f t="shared" si="61"/>
        <v>0.12112130626812666</v>
      </c>
      <c r="Q19" s="5">
        <f t="shared" si="62"/>
        <v>9.2508771771325882E-2</v>
      </c>
      <c r="R19" s="5">
        <f t="shared" si="63"/>
        <v>3.9645891279265107E-2</v>
      </c>
      <c r="S19" s="5">
        <f t="shared" si="64"/>
        <v>4.7474305175793652E-2</v>
      </c>
      <c r="T19" s="5">
        <f t="shared" si="65"/>
        <v>9.3720751837677557E-2</v>
      </c>
      <c r="U19" s="5">
        <f t="shared" si="66"/>
        <v>6.1354073076824618E-2</v>
      </c>
      <c r="V19" s="5">
        <f t="shared" si="67"/>
        <v>8.2701649238789508E-3</v>
      </c>
      <c r="W19" s="5">
        <f t="shared" si="68"/>
        <v>4.7720707496312222E-2</v>
      </c>
      <c r="X19" s="5">
        <f t="shared" si="69"/>
        <v>4.8345908167884172E-2</v>
      </c>
      <c r="Y19" s="5">
        <f t="shared" si="70"/>
        <v>2.4489649873255904E-2</v>
      </c>
      <c r="Z19" s="5">
        <f t="shared" si="71"/>
        <v>1.3388433935585101E-2</v>
      </c>
      <c r="AA19" s="5">
        <f t="shared" si="72"/>
        <v>2.0719295936165248E-2</v>
      </c>
      <c r="AB19" s="5">
        <f t="shared" si="73"/>
        <v>1.6032092556747306E-2</v>
      </c>
      <c r="AC19" s="5">
        <f t="shared" si="74"/>
        <v>8.1038659825305361E-4</v>
      </c>
      <c r="AD19" s="5">
        <f t="shared" si="75"/>
        <v>1.8462567497743398E-2</v>
      </c>
      <c r="AE19" s="5">
        <f t="shared" si="76"/>
        <v>1.870445011441298E-2</v>
      </c>
      <c r="AF19" s="5">
        <f t="shared" si="77"/>
        <v>9.4747508472298111E-3</v>
      </c>
      <c r="AG19" s="5">
        <f t="shared" si="78"/>
        <v>3.1996272925413891E-3</v>
      </c>
      <c r="AH19" s="5">
        <f t="shared" si="79"/>
        <v>3.3909597715603944E-3</v>
      </c>
      <c r="AI19" s="5">
        <f t="shared" si="80"/>
        <v>5.247686126145918E-3</v>
      </c>
      <c r="AJ19" s="5">
        <f t="shared" si="81"/>
        <v>4.0605332315505902E-3</v>
      </c>
      <c r="AK19" s="5">
        <f t="shared" si="82"/>
        <v>2.0946285947982153E-3</v>
      </c>
      <c r="AL19" s="5">
        <f t="shared" si="83"/>
        <v>5.0821830591122499E-5</v>
      </c>
      <c r="AM19" s="5">
        <f t="shared" si="84"/>
        <v>5.7143561609613097E-3</v>
      </c>
      <c r="AN19" s="5">
        <f t="shared" si="85"/>
        <v>5.7892213399763194E-3</v>
      </c>
      <c r="AO19" s="5">
        <f t="shared" si="86"/>
        <v>2.9325336730147973E-3</v>
      </c>
      <c r="AP19" s="5">
        <f t="shared" si="87"/>
        <v>9.9031783819604697E-4</v>
      </c>
      <c r="AQ19" s="5">
        <f t="shared" si="88"/>
        <v>2.5082305865930198E-4</v>
      </c>
      <c r="AR19" s="5">
        <f t="shared" si="89"/>
        <v>6.8707711313591635E-4</v>
      </c>
      <c r="AS19" s="5">
        <f t="shared" si="90"/>
        <v>1.0632874693575587E-3</v>
      </c>
      <c r="AT19" s="5">
        <f t="shared" si="91"/>
        <v>8.2274625429791634E-4</v>
      </c>
      <c r="AU19" s="5">
        <f t="shared" si="92"/>
        <v>4.2441416736231147E-4</v>
      </c>
      <c r="AV19" s="5">
        <f t="shared" si="93"/>
        <v>1.6420073429403314E-4</v>
      </c>
      <c r="AW19" s="5">
        <f t="shared" si="94"/>
        <v>2.2133284477027303E-6</v>
      </c>
      <c r="AX19" s="5">
        <f t="shared" si="95"/>
        <v>1.4738770911425563E-3</v>
      </c>
      <c r="AY19" s="5">
        <f t="shared" si="96"/>
        <v>1.4931867157382949E-3</v>
      </c>
      <c r="AZ19" s="5">
        <f t="shared" si="97"/>
        <v>7.5637466022655732E-4</v>
      </c>
      <c r="BA19" s="5">
        <f t="shared" si="98"/>
        <v>2.5542803660691475E-4</v>
      </c>
      <c r="BB19" s="5">
        <f t="shared" si="99"/>
        <v>6.4693615461669109E-5</v>
      </c>
      <c r="BC19" s="5">
        <f t="shared" si="100"/>
        <v>1.310823647113769E-5</v>
      </c>
      <c r="BD19" s="5">
        <f t="shared" si="101"/>
        <v>1.1601311310011818E-4</v>
      </c>
      <c r="BE19" s="5">
        <f t="shared" si="102"/>
        <v>1.7953630980008351E-4</v>
      </c>
      <c r="BF19" s="5">
        <f t="shared" si="103"/>
        <v>1.3892087573244655E-4</v>
      </c>
      <c r="BG19" s="5">
        <f t="shared" si="104"/>
        <v>7.1662420211857978E-5</v>
      </c>
      <c r="BH19" s="5">
        <f t="shared" si="105"/>
        <v>2.7725328052089833E-5</v>
      </c>
      <c r="BI19" s="5">
        <f t="shared" si="106"/>
        <v>8.5812766392592734E-6</v>
      </c>
      <c r="BJ19" s="8">
        <f t="shared" si="107"/>
        <v>0.49591609243814527</v>
      </c>
      <c r="BK19" s="8">
        <f t="shared" si="108"/>
        <v>0.25647443978326057</v>
      </c>
      <c r="BL19" s="8">
        <f t="shared" si="109"/>
        <v>0.23451572098740719</v>
      </c>
      <c r="BM19" s="8">
        <f t="shared" si="110"/>
        <v>0.47045209370183771</v>
      </c>
      <c r="BN19" s="8">
        <f t="shared" si="111"/>
        <v>0.52835162005526981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>
        <f>VLOOKUP(A20,home!$A$2:$E$405,3,FALSE)</f>
        <v>1.32780082987552</v>
      </c>
      <c r="F20">
        <f>VLOOKUP(B20,home!$B$2:$E$405,3,FALSE)</f>
        <v>1.05</v>
      </c>
      <c r="G20">
        <f>VLOOKUP(C20,away!$B$2:$E$405,4,FALSE)</f>
        <v>1.47</v>
      </c>
      <c r="H20">
        <f>VLOOKUP(A20,away!$A$2:$E$405,3,FALSE)</f>
        <v>1.2572614107883799</v>
      </c>
      <c r="I20">
        <f>VLOOKUP(C20,away!$B$2:$E$405,3,FALSE)</f>
        <v>0.94</v>
      </c>
      <c r="J20">
        <f>VLOOKUP(B20,home!$B$2:$E$405,4,FALSE)</f>
        <v>0.8</v>
      </c>
      <c r="K20" s="3">
        <f t="shared" si="112"/>
        <v>2.0494605809128652</v>
      </c>
      <c r="L20" s="3">
        <f t="shared" si="113"/>
        <v>0.94546058091286178</v>
      </c>
      <c r="M20" s="5">
        <f t="shared" ref="M20:M83" si="114">_xlfn.POISSON.DIST(0,K20,FALSE) * _xlfn.POISSON.DIST(0,L20,FALSE)</f>
        <v>5.0040572038416935E-2</v>
      </c>
      <c r="N20" s="5">
        <f t="shared" ref="N20:N83" si="115">_xlfn.POISSON.DIST(1,K20,FALSE) * _xlfn.POISSON.DIST(0,L20,FALSE)</f>
        <v>0.10255617983906604</v>
      </c>
      <c r="O20" s="5">
        <f t="shared" ref="O20:O83" si="116">_xlfn.POISSON.DIST(0,K20,FALSE) * _xlfn.POISSON.DIST(1,L20,FALSE)</f>
        <v>4.7311388308653578E-2</v>
      </c>
      <c r="P20" s="5">
        <f t="shared" ref="P20:P83" si="117">_xlfn.POISSON.DIST(1,K20,FALSE) * _xlfn.POISSON.DIST(1,L20,FALSE)</f>
        <v>9.6962825366847291E-2</v>
      </c>
      <c r="Q20" s="5">
        <f t="shared" ref="Q20:Q83" si="118">_xlfn.POISSON.DIST(2,K20,FALSE) * _xlfn.POISSON.DIST(0,L20,FALSE)</f>
        <v>0.1050924239545883</v>
      </c>
      <c r="R20" s="5">
        <f t="shared" ref="R20:R83" si="119">_xlfn.POISSON.DIST(0,K20,FALSE) * _xlfn.POISSON.DIST(2,L20,FALSE)</f>
        <v>2.2365526337046793E-2</v>
      </c>
      <c r="S20" s="5">
        <f t="shared" ref="S20:S83" si="120">_xlfn.POISSON.DIST(2,K20,FALSE) * _xlfn.POISSON.DIST(2,L20,FALSE)</f>
        <v>4.6970833466411149E-2</v>
      </c>
      <c r="T20" s="5">
        <f t="shared" ref="T20:T83" si="121">_xlfn.POISSON.DIST(2,K20,FALSE) * _xlfn.POISSON.DIST(1,L20,FALSE)</f>
        <v>9.9360744201645812E-2</v>
      </c>
      <c r="U20" s="5">
        <f t="shared" ref="U20:U83" si="122">_xlfn.POISSON.DIST(1,K20,FALSE) * _xlfn.POISSON.DIST(2,L20,FALSE)</f>
        <v>4.5837264599145902E-2</v>
      </c>
      <c r="V20" s="5">
        <f t="shared" ref="V20:V83" si="123">_xlfn.POISSON.DIST(3,K20,FALSE) * _xlfn.POISSON.DIST(3,L20,FALSE)</f>
        <v>1.0112737940464229E-2</v>
      </c>
      <c r="W20" s="5">
        <f t="shared" ref="W20:W83" si="124">_xlfn.POISSON.DIST(3,K20,FALSE) * _xlfn.POISSON.DIST(0,L20,FALSE)</f>
        <v>7.1794260082503863E-2</v>
      </c>
      <c r="X20" s="5">
        <f t="shared" ref="X20:X83" si="125">_xlfn.POISSON.DIST(3,K20,FALSE) * _xlfn.POISSON.DIST(1,L20,FALSE)</f>
        <v>6.7878642843813189E-2</v>
      </c>
      <c r="Y20" s="5">
        <f t="shared" ref="Y20:Y83" si="126">_xlfn.POISSON.DIST(3,K20,FALSE) * _xlfn.POISSON.DIST(2,L20,FALSE)</f>
        <v>3.2088290547344141E-2</v>
      </c>
      <c r="Z20" s="5">
        <f t="shared" ref="Z20:Z83" si="127">_xlfn.POISSON.DIST(0,K20,FALSE) * _xlfn.POISSON.DIST(3,L20,FALSE)</f>
        <v>7.048574507682058E-3</v>
      </c>
      <c r="AA20" s="5">
        <f t="shared" ref="AA20:AA83" si="128">_xlfn.POISSON.DIST(1,K20,FALSE) * _xlfn.POISSON.DIST(3,L20,FALSE)</f>
        <v>1.4445775605121681E-2</v>
      </c>
      <c r="AB20" s="5">
        <f t="shared" ref="AB20:AB83" si="129">_xlfn.POISSON.DIST(2,K20,FALSE) * _xlfn.POISSON.DIST(3,L20,FALSE)</f>
        <v>1.4803023831704794E-2</v>
      </c>
      <c r="AC20" s="5">
        <f t="shared" ref="AC20:AC83" si="130">_xlfn.POISSON.DIST(4,K20,FALSE) * _xlfn.POISSON.DIST(4,L20,FALSE)</f>
        <v>1.2247057774303783E-3</v>
      </c>
      <c r="AD20" s="5">
        <f t="shared" ref="AD20:AD83" si="131">_xlfn.POISSON.DIST(4,K20,FALSE) * _xlfn.POISSON.DIST(0,L20,FALSE)</f>
        <v>3.6784876493724437E-2</v>
      </c>
      <c r="AE20" s="5">
        <f t="shared" ref="AE20:AE83" si="132">_xlfn.POISSON.DIST(4,K20,FALSE) * _xlfn.POISSON.DIST(1,L20,FALSE)</f>
        <v>3.4778650698564575E-2</v>
      </c>
      <c r="AF20" s="5">
        <f t="shared" ref="AF20:AF83" si="133">_xlfn.POISSON.DIST(4,K20,FALSE) * _xlfn.POISSON.DIST(2,L20,FALSE)</f>
        <v>1.6440921646415186E-2</v>
      </c>
      <c r="AG20" s="5">
        <f t="shared" ref="AG20:AG83" si="134">_xlfn.POISSON.DIST(4,K20,FALSE) * _xlfn.POISSON.DIST(3,L20,FALSE)</f>
        <v>5.181414443520849E-3</v>
      </c>
      <c r="AH20" s="5">
        <f t="shared" ref="AH20:AH83" si="135">_xlfn.POISSON.DIST(0,K20,FALSE) * _xlfn.POISSON.DIST(4,L20,FALSE)</f>
        <v>1.6660373371601665E-3</v>
      </c>
      <c r="AI20" s="5">
        <f t="shared" ref="AI20:AI83" si="136">_xlfn.POISSON.DIST(1,K20,FALSE) * _xlfn.POISSON.DIST(4,L20,FALSE)</f>
        <v>3.4144778488387974E-3</v>
      </c>
      <c r="AJ20" s="5">
        <f t="shared" ref="AJ20:AJ83" si="137">_xlfn.POISSON.DIST(2,K20,FALSE) * _xlfn.POISSON.DIST(4,L20,FALSE)</f>
        <v>3.4989188777976373E-3</v>
      </c>
      <c r="AK20" s="5">
        <f t="shared" ref="AK20:AK83" si="138">_xlfn.POISSON.DIST(3,K20,FALSE) * _xlfn.POISSON.DIST(4,L20,FALSE)</f>
        <v>2.3902987719527113E-3</v>
      </c>
      <c r="AL20" s="5">
        <f t="shared" ref="AL20:AL83" si="139">_xlfn.POISSON.DIST(5,K20,FALSE) * _xlfn.POISSON.DIST(5,L20,FALSE)</f>
        <v>9.4923720961130273E-5</v>
      </c>
      <c r="AM20" s="5">
        <f t="shared" ref="AM20:AM83" si="140">_xlfn.POISSON.DIST(5,K20,FALSE) * _xlfn.POISSON.DIST(0,L20,FALSE)</f>
        <v>1.5077830869527284E-2</v>
      </c>
      <c r="AN20" s="5">
        <f t="shared" ref="AN20:AN83" si="141">_xlfn.POISSON.DIST(5,K20,FALSE) * _xlfn.POISSON.DIST(1,L20,FALSE)</f>
        <v>1.4255494732809145E-2</v>
      </c>
      <c r="AO20" s="5">
        <f t="shared" ref="AO20:AO83" si="142">_xlfn.POISSON.DIST(5,K20,FALSE) * _xlfn.POISSON.DIST(2,L20,FALSE)</f>
        <v>6.7390041656409877E-3</v>
      </c>
      <c r="AP20" s="5">
        <f t="shared" ref="AP20:AP83" si="143">_xlfn.POISSON.DIST(5,K20,FALSE) * _xlfn.POISSON.DIST(3,L20,FALSE)</f>
        <v>2.1238209310737079E-3</v>
      </c>
      <c r="AQ20" s="5">
        <f t="shared" ref="AQ20:AQ83" si="144">_xlfn.POISSON.DIST(5,K20,FALSE) * _xlfn.POISSON.DIST(4,L20,FALSE)</f>
        <v>5.0199724281196065E-4</v>
      </c>
      <c r="AR20" s="5">
        <f t="shared" ref="AR20:AR83" si="145">_xlfn.POISSON.DIST(0,K20,FALSE) * _xlfn.POISSON.DIST(5,L20,FALSE)</f>
        <v>3.1503452572279376E-4</v>
      </c>
      <c r="AS20" s="5">
        <f t="shared" ref="AS20:AS83" si="146">_xlfn.POISSON.DIST(1,K20,FALSE) * _xlfn.POISSON.DIST(5,L20,FALSE)</f>
        <v>6.4565084209544578E-4</v>
      </c>
      <c r="AT20" s="5">
        <f t="shared" ref="AT20:AT83" si="147">_xlfn.POISSON.DIST(2,K20,FALSE) * _xlfn.POISSON.DIST(5,L20,FALSE)</f>
        <v>6.6161797495390665E-4</v>
      </c>
      <c r="AU20" s="5">
        <f t="shared" ref="AU20:AU83" si="148">_xlfn.POISSON.DIST(3,K20,FALSE) * _xlfn.POISSON.DIST(5,L20,FALSE)</f>
        <v>4.5198665309714226E-4</v>
      </c>
      <c r="AV20" s="5">
        <f t="shared" ref="AV20:AV83" si="149">_xlfn.POISSON.DIST(4,K20,FALSE) * _xlfn.POISSON.DIST(5,L20,FALSE)</f>
        <v>2.3158220715533274E-4</v>
      </c>
      <c r="AW20" s="5">
        <f t="shared" ref="AW20:AW83" si="150">_xlfn.POISSON.DIST(6,K20,FALSE) * _xlfn.POISSON.DIST(6,L20,FALSE)</f>
        <v>5.1092275970582617E-6</v>
      </c>
      <c r="AX20" s="5">
        <f t="shared" ref="AX20:AX83" si="151">_xlfn.POISSON.DIST(6,K20,FALSE) * _xlfn.POISSON.DIST(0,L20,FALSE)</f>
        <v>5.1502366687945578E-3</v>
      </c>
      <c r="AY20" s="5">
        <f t="shared" ref="AY20:AY83" si="152">_xlfn.POISSON.DIST(6,K20,FALSE) * _xlfn.POISSON.DIST(1,L20,FALSE)</f>
        <v>4.8693457527172251E-3</v>
      </c>
      <c r="AZ20" s="5">
        <f t="shared" ref="AZ20:AZ83" si="153">_xlfn.POISSON.DIST(6,K20,FALSE) * _xlfn.POISSON.DIST(2,L20,FALSE)</f>
        <v>2.3018872320148018E-3</v>
      </c>
      <c r="BA20" s="5">
        <f t="shared" ref="BA20:BA83" si="154">_xlfn.POISSON.DIST(6,K20,FALSE) * _xlfn.POISSON.DIST(3,L20,FALSE)</f>
        <v>7.2544787985887136E-4</v>
      </c>
      <c r="BB20" s="5">
        <f t="shared" ref="BB20:BB83" si="155">_xlfn.POISSON.DIST(6,K20,FALSE) * _xlfn.POISSON.DIST(4,L20,FALSE)</f>
        <v>1.7147059347834309E-4</v>
      </c>
      <c r="BC20" s="5">
        <f t="shared" ref="BC20:BC83" si="156">_xlfn.POISSON.DIST(6,K20,FALSE) * _xlfn.POISSON.DIST(5,L20,FALSE)</f>
        <v>3.2423737383901495E-5</v>
      </c>
      <c r="BD20" s="5">
        <f t="shared" ref="BD20:BD83" si="157">_xlfn.POISSON.DIST(0,K20,FALSE) * _xlfn.POISSON.DIST(6,L20,FALSE)</f>
        <v>4.9642120949580067E-5</v>
      </c>
      <c r="BE20" s="5">
        <f t="shared" ref="BE20:BE83" si="158">_xlfn.POISSON.DIST(1,K20,FALSE) * _xlfn.POISSON.DIST(6,L20,FALSE)</f>
        <v>1.0173957003907307E-4</v>
      </c>
      <c r="BF20" s="5">
        <f t="shared" ref="BF20:BF83" si="159">_xlfn.POISSON.DIST(2,K20,FALSE) * _xlfn.POISSON.DIST(6,L20,FALSE)</f>
        <v>1.0425561915705195E-4</v>
      </c>
      <c r="BG20" s="5">
        <f t="shared" ref="BG20:BG83" si="160">_xlfn.POISSON.DIST(3,K20,FALSE) * _xlfn.POISSON.DIST(6,L20,FALSE)</f>
        <v>7.1222593933680683E-5</v>
      </c>
      <c r="BH20" s="5">
        <f t="shared" ref="BH20:BH83" si="161">_xlfn.POISSON.DIST(4,K20,FALSE) * _xlfn.POISSON.DIST(6,L20,FALSE)</f>
        <v>3.6491974684360593E-5</v>
      </c>
      <c r="BI20" s="5">
        <f t="shared" ref="BI20:BI83" si="162">_xlfn.POISSON.DIST(5,K20,FALSE) * _xlfn.POISSON.DIST(6,L20,FALSE)</f>
        <v>1.4957772727053433E-5</v>
      </c>
      <c r="BJ20" s="8">
        <f t="shared" ref="BJ20:BJ83" si="163">SUM(N20,Q20,T20,W20,X20,Y20,AD20,AE20,AF20,AG20,AM20,AN20,AO20,AP20,AQ20,AX20,AY20,AZ20,BA20,BB20,BC20)</f>
        <v>0.62390536455729717</v>
      </c>
      <c r="BK20" s="8">
        <f t="shared" ref="BK20:BK83" si="164">SUM(M20,P20,S20,V20,AC20,AL20,AY20)</f>
        <v>0.21027594406324832</v>
      </c>
      <c r="BL20" s="8">
        <f t="shared" ref="BL20:BL83" si="165">SUM(O20,R20,U20,AA20,AB20,AH20,AI20,AJ20,AK20,AR20,AS20,AT20,AU20,AV20,BD20,BE20,BF20,BG20,BH20,BI20)</f>
        <v>0.15841689337193746</v>
      </c>
      <c r="BM20" s="8">
        <f t="shared" ref="BM20:BM83" si="166">SUM(S20:BI20)</f>
        <v>0.570453624130426</v>
      </c>
      <c r="BN20" s="8">
        <f t="shared" ref="BN20:BN83" si="167">SUM(M20:R20)</f>
        <v>0.42432891584461896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1.26488706365503</v>
      </c>
      <c r="F21">
        <f>VLOOKUP(B21,home!$B$2:$E$405,3,FALSE)</f>
        <v>1.26</v>
      </c>
      <c r="G21">
        <f>VLOOKUP(C21,away!$B$2:$E$405,4,FALSE)</f>
        <v>1.1299999999999999</v>
      </c>
      <c r="H21">
        <f>VLOOKUP(A21,away!$A$2:$E$405,3,FALSE)</f>
        <v>1.0965092402464101</v>
      </c>
      <c r="I21">
        <f>VLOOKUP(C21,away!$B$2:$E$405,3,FALSE)</f>
        <v>0.87</v>
      </c>
      <c r="J21">
        <f>VLOOKUP(B21,home!$B$2:$E$405,4,FALSE)</f>
        <v>1.05</v>
      </c>
      <c r="K21" s="3">
        <f t="shared" si="112"/>
        <v>1.8009462012320316</v>
      </c>
      <c r="L21" s="3">
        <f t="shared" si="113"/>
        <v>1.0016611909650956</v>
      </c>
      <c r="M21" s="5">
        <f t="shared" si="114"/>
        <v>6.0651713471307628E-2</v>
      </c>
      <c r="N21" s="5">
        <f t="shared" si="115"/>
        <v>0.10923047297436511</v>
      </c>
      <c r="O21" s="5">
        <f t="shared" si="116"/>
        <v>6.075246754974372E-2</v>
      </c>
      <c r="P21" s="5">
        <f t="shared" si="117"/>
        <v>0.10941192564918324</v>
      </c>
      <c r="Q21" s="5">
        <f t="shared" si="118"/>
        <v>9.835910268098047E-2</v>
      </c>
      <c r="R21" s="5">
        <f t="shared" si="119"/>
        <v>3.0426694499972314E-2</v>
      </c>
      <c r="S21" s="5">
        <f t="shared" si="120"/>
        <v>4.9343080306896374E-2</v>
      </c>
      <c r="T21" s="5">
        <f t="shared" si="121"/>
        <v>9.8522495933689017E-2</v>
      </c>
      <c r="U21" s="5">
        <f t="shared" si="122"/>
        <v>5.479683987577269E-2</v>
      </c>
      <c r="V21" s="5">
        <f t="shared" si="123"/>
        <v>9.8902059440923677E-3</v>
      </c>
      <c r="W21" s="5">
        <f t="shared" si="124"/>
        <v>5.9046484109967705E-2</v>
      </c>
      <c r="X21" s="5">
        <f t="shared" si="125"/>
        <v>5.9144571595891836E-2</v>
      </c>
      <c r="Y21" s="5">
        <f t="shared" si="126"/>
        <v>2.9621411011930693E-2</v>
      </c>
      <c r="Z21" s="5">
        <f t="shared" si="127"/>
        <v>1.0159079683324466E-2</v>
      </c>
      <c r="AA21" s="5">
        <f t="shared" si="128"/>
        <v>1.8295955963696708E-2</v>
      </c>
      <c r="AB21" s="5">
        <f t="shared" si="129"/>
        <v>1.647501619536406E-2</v>
      </c>
      <c r="AC21" s="5">
        <f t="shared" si="130"/>
        <v>1.1150823442132155E-3</v>
      </c>
      <c r="AD21" s="5">
        <f t="shared" si="131"/>
        <v>2.6584885313488453E-2</v>
      </c>
      <c r="AE21" s="5">
        <f t="shared" si="132"/>
        <v>2.6629047884779319E-2</v>
      </c>
      <c r="AF21" s="5">
        <f t="shared" si="133"/>
        <v>1.3336641909267307E-2</v>
      </c>
      <c r="AG21" s="5">
        <f t="shared" si="134"/>
        <v>4.4529322061039002E-3</v>
      </c>
      <c r="AH21" s="5">
        <f t="shared" si="135"/>
        <v>2.5439889636770224E-3</v>
      </c>
      <c r="AI21" s="5">
        <f t="shared" si="136"/>
        <v>4.5815872601103463E-3</v>
      </c>
      <c r="AJ21" s="5">
        <f t="shared" si="137"/>
        <v>4.1255960858544004E-3</v>
      </c>
      <c r="AK21" s="5">
        <f t="shared" si="138"/>
        <v>2.4766588662124066E-3</v>
      </c>
      <c r="AL21" s="5">
        <f t="shared" si="139"/>
        <v>8.0461572842778381E-5</v>
      </c>
      <c r="AM21" s="5">
        <f t="shared" si="140"/>
        <v>9.5755896431032658E-3</v>
      </c>
      <c r="AN21" s="5">
        <f t="shared" si="141"/>
        <v>9.5914965261038512E-3</v>
      </c>
      <c r="AO21" s="5">
        <f t="shared" si="142"/>
        <v>4.803714916737381E-3</v>
      </c>
      <c r="AP21" s="5">
        <f t="shared" si="143"/>
        <v>1.6038982681853202E-3</v>
      </c>
      <c r="AQ21" s="5">
        <f t="shared" si="144"/>
        <v>4.0164066237434047E-4</v>
      </c>
      <c r="AR21" s="5">
        <f t="shared" si="145"/>
        <v>5.096430030317573E-4</v>
      </c>
      <c r="AS21" s="5">
        <f t="shared" si="146"/>
        <v>9.178396302945281E-4</v>
      </c>
      <c r="AT21" s="5">
        <f t="shared" si="147"/>
        <v>8.2648989775957135E-4</v>
      </c>
      <c r="AU21" s="5">
        <f t="shared" si="148"/>
        <v>4.9615461390891671E-4</v>
      </c>
      <c r="AV21" s="5">
        <f t="shared" si="149"/>
        <v>2.2338694178575212E-4</v>
      </c>
      <c r="AW21" s="5">
        <f t="shared" si="150"/>
        <v>4.0318800582127668E-6</v>
      </c>
      <c r="AX21" s="5">
        <f t="shared" si="151"/>
        <v>2.8741869653839324E-3</v>
      </c>
      <c r="AY21" s="5">
        <f t="shared" si="152"/>
        <v>2.8789615388028233E-3</v>
      </c>
      <c r="AZ21" s="5">
        <f t="shared" si="153"/>
        <v>1.4418720218499703E-3</v>
      </c>
      <c r="BA21" s="5">
        <f t="shared" si="154"/>
        <v>4.8142241554183061E-4</v>
      </c>
      <c r="BB21" s="5">
        <f t="shared" si="155"/>
        <v>1.2055553752723077E-4</v>
      </c>
      <c r="BC21" s="5">
        <f t="shared" si="156"/>
        <v>2.415116065939266E-5</v>
      </c>
      <c r="BD21" s="5">
        <f t="shared" si="157"/>
        <v>8.5081602897302931E-5</v>
      </c>
      <c r="BE21" s="5">
        <f t="shared" si="158"/>
        <v>1.5322738953262992E-4</v>
      </c>
      <c r="BF21" s="5">
        <f t="shared" si="159"/>
        <v>1.3797714255174532E-4</v>
      </c>
      <c r="BG21" s="5">
        <f t="shared" si="160"/>
        <v>8.2829803578472077E-5</v>
      </c>
      <c r="BH21" s="5">
        <f t="shared" si="161"/>
        <v>3.729300502586114E-5</v>
      </c>
      <c r="BI21" s="5">
        <f t="shared" si="162"/>
        <v>1.3432539146770356E-5</v>
      </c>
      <c r="BJ21" s="8">
        <f t="shared" si="163"/>
        <v>0.55872553527673285</v>
      </c>
      <c r="BK21" s="8">
        <f t="shared" si="164"/>
        <v>0.23337143082733844</v>
      </c>
      <c r="BL21" s="8">
        <f t="shared" si="165"/>
        <v>0.19795816082991691</v>
      </c>
      <c r="BM21" s="8">
        <f t="shared" si="166"/>
        <v>0.52850690013301582</v>
      </c>
      <c r="BN21" s="8">
        <f t="shared" si="167"/>
        <v>0.46883237682555251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1.26488706365503</v>
      </c>
      <c r="F22">
        <f>VLOOKUP(B22,home!$B$2:$E$405,3,FALSE)</f>
        <v>1.17</v>
      </c>
      <c r="G22">
        <f>VLOOKUP(C22,away!$B$2:$E$405,4,FALSE)</f>
        <v>1.02</v>
      </c>
      <c r="H22">
        <f>VLOOKUP(A22,away!$A$2:$E$405,3,FALSE)</f>
        <v>1.0965092402464101</v>
      </c>
      <c r="I22">
        <f>VLOOKUP(C22,away!$B$2:$E$405,3,FALSE)</f>
        <v>0.98</v>
      </c>
      <c r="J22">
        <f>VLOOKUP(B22,home!$B$2:$E$405,4,FALSE)</f>
        <v>1.22</v>
      </c>
      <c r="K22" s="3">
        <f t="shared" si="112"/>
        <v>1.5095162217659128</v>
      </c>
      <c r="L22" s="3">
        <f t="shared" si="113"/>
        <v>1.3109864476386077</v>
      </c>
      <c r="M22" s="5">
        <f t="shared" si="114"/>
        <v>5.9575988154461738E-2</v>
      </c>
      <c r="N22" s="5">
        <f t="shared" si="115"/>
        <v>8.9930920546893861E-2</v>
      </c>
      <c r="O22" s="5">
        <f t="shared" si="116"/>
        <v>7.8103313075177566E-2</v>
      </c>
      <c r="P22" s="5">
        <f t="shared" si="117"/>
        <v>0.11789821806064225</v>
      </c>
      <c r="Q22" s="5">
        <f t="shared" si="118"/>
        <v>6.7876091701938868E-2</v>
      </c>
      <c r="R22" s="5">
        <f t="shared" si="119"/>
        <v>5.119619247861653E-2</v>
      </c>
      <c r="S22" s="5">
        <f t="shared" si="120"/>
        <v>5.8328826144840716E-2</v>
      </c>
      <c r="T22" s="5">
        <f t="shared" si="121"/>
        <v>8.8984636339917211E-2</v>
      </c>
      <c r="U22" s="5">
        <f t="shared" si="122"/>
        <v>7.7281483039121662E-2</v>
      </c>
      <c r="V22" s="5">
        <f t="shared" si="123"/>
        <v>1.2825571131137564E-2</v>
      </c>
      <c r="W22" s="5">
        <f t="shared" si="124"/>
        <v>3.415335383138246E-2</v>
      </c>
      <c r="X22" s="5">
        <f t="shared" si="125"/>
        <v>4.4774584014348529E-2</v>
      </c>
      <c r="Y22" s="5">
        <f t="shared" si="126"/>
        <v>2.9349436420733583E-2</v>
      </c>
      <c r="Z22" s="5">
        <f t="shared" si="127"/>
        <v>2.2372504836721294E-2</v>
      </c>
      <c r="AA22" s="5">
        <f t="shared" si="128"/>
        <v>3.3771658972567141E-2</v>
      </c>
      <c r="AB22" s="5">
        <f t="shared" si="129"/>
        <v>2.5489433527518222E-2</v>
      </c>
      <c r="AC22" s="5">
        <f t="shared" si="130"/>
        <v>1.5863270052385713E-3</v>
      </c>
      <c r="AD22" s="5">
        <f t="shared" si="131"/>
        <v>1.2888760409045701E-2</v>
      </c>
      <c r="AE22" s="5">
        <f t="shared" si="132"/>
        <v>1.689699022311995E-2</v>
      </c>
      <c r="AF22" s="5">
        <f t="shared" si="133"/>
        <v>1.1075862594196155E-2</v>
      </c>
      <c r="AG22" s="5">
        <f t="shared" si="134"/>
        <v>4.8401019189661838E-3</v>
      </c>
      <c r="AH22" s="5">
        <f t="shared" si="135"/>
        <v>7.3325126601677055E-3</v>
      </c>
      <c r="AI22" s="5">
        <f t="shared" si="136"/>
        <v>1.1068546806827078E-2</v>
      </c>
      <c r="AJ22" s="5">
        <f t="shared" si="137"/>
        <v>8.3540754781403857E-3</v>
      </c>
      <c r="AK22" s="5">
        <f t="shared" si="138"/>
        <v>4.2035374840365784E-3</v>
      </c>
      <c r="AL22" s="5">
        <f t="shared" si="139"/>
        <v>1.2557080996740194E-4</v>
      </c>
      <c r="AM22" s="5">
        <f t="shared" si="140"/>
        <v>3.8911585831817508E-3</v>
      </c>
      <c r="AN22" s="5">
        <f t="shared" si="141"/>
        <v>5.1012561681639213E-3</v>
      </c>
      <c r="AO22" s="5">
        <f t="shared" si="142"/>
        <v>3.3438388511978778E-3</v>
      </c>
      <c r="AP22" s="5">
        <f t="shared" si="143"/>
        <v>1.4612424723359561E-3</v>
      </c>
      <c r="AQ22" s="5">
        <f t="shared" si="144"/>
        <v>4.7891726948659296E-4</v>
      </c>
      <c r="AR22" s="5">
        <f t="shared" si="145"/>
        <v>1.9225649449236737E-3</v>
      </c>
      <c r="AS22" s="5">
        <f t="shared" si="146"/>
        <v>2.9021429717607742E-3</v>
      </c>
      <c r="AT22" s="5">
        <f t="shared" si="147"/>
        <v>2.1904159468784114E-3</v>
      </c>
      <c r="AU22" s="5">
        <f t="shared" si="148"/>
        <v>1.102156134742568E-3</v>
      </c>
      <c r="AV22" s="5">
        <f t="shared" si="149"/>
        <v>4.1593064107818079E-4</v>
      </c>
      <c r="AW22" s="5">
        <f t="shared" si="150"/>
        <v>6.9027505852435372E-6</v>
      </c>
      <c r="AX22" s="5">
        <f t="shared" si="151"/>
        <v>9.7896116712942009E-4</v>
      </c>
      <c r="AY22" s="5">
        <f t="shared" si="152"/>
        <v>1.2834048228711438E-3</v>
      </c>
      <c r="AZ22" s="5">
        <f t="shared" si="153"/>
        <v>8.4126316480904865E-4</v>
      </c>
      <c r="BA22" s="5">
        <f t="shared" si="154"/>
        <v>3.6762820265407576E-4</v>
      </c>
      <c r="BB22" s="5">
        <f t="shared" si="155"/>
        <v>1.2048889786230824E-4</v>
      </c>
      <c r="BC22" s="5">
        <f t="shared" si="156"/>
        <v>3.1591862437679672E-5</v>
      </c>
      <c r="BD22" s="5">
        <f t="shared" si="157"/>
        <v>4.2007609791666693E-4</v>
      </c>
      <c r="BE22" s="5">
        <f t="shared" si="158"/>
        <v>6.3411168418133466E-4</v>
      </c>
      <c r="BF22" s="5">
        <f t="shared" si="159"/>
        <v>4.7860093684151412E-4</v>
      </c>
      <c r="BG22" s="5">
        <f t="shared" si="160"/>
        <v>2.4081862597154289E-4</v>
      </c>
      <c r="BH22" s="5">
        <f t="shared" si="161"/>
        <v>9.0879905601855463E-5</v>
      </c>
      <c r="BI22" s="5">
        <f t="shared" si="162"/>
        <v>2.7436938347711144E-5</v>
      </c>
      <c r="BJ22" s="8">
        <f t="shared" si="163"/>
        <v>0.41867048946267221</v>
      </c>
      <c r="BK22" s="8">
        <f t="shared" si="164"/>
        <v>0.25162390612915936</v>
      </c>
      <c r="BL22" s="8">
        <f t="shared" si="165"/>
        <v>0.30722588835041703</v>
      </c>
      <c r="BM22" s="8">
        <f t="shared" si="166"/>
        <v>0.53403556268895336</v>
      </c>
      <c r="BN22" s="8">
        <f t="shared" si="167"/>
        <v>0.46458072401773082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1.26488706365503</v>
      </c>
      <c r="F23">
        <f>VLOOKUP(B23,home!$B$2:$E$405,3,FALSE)</f>
        <v>0.87</v>
      </c>
      <c r="G23">
        <f>VLOOKUP(C23,away!$B$2:$E$405,4,FALSE)</f>
        <v>0.87</v>
      </c>
      <c r="H23">
        <f>VLOOKUP(A23,away!$A$2:$E$405,3,FALSE)</f>
        <v>1.0965092402464101</v>
      </c>
      <c r="I23">
        <f>VLOOKUP(C23,away!$B$2:$E$405,3,FALSE)</f>
        <v>0.79</v>
      </c>
      <c r="J23">
        <f>VLOOKUP(B23,home!$B$2:$E$405,4,FALSE)</f>
        <v>0.78</v>
      </c>
      <c r="K23" s="3">
        <f t="shared" si="112"/>
        <v>0.95739301848049219</v>
      </c>
      <c r="L23" s="3">
        <f t="shared" si="113"/>
        <v>0.67566899383983792</v>
      </c>
      <c r="M23" s="5">
        <f t="shared" si="114"/>
        <v>0.19533055293018908</v>
      </c>
      <c r="N23" s="5">
        <f t="shared" si="115"/>
        <v>0.18700810767129727</v>
      </c>
      <c r="O23" s="5">
        <f t="shared" si="116"/>
        <v>0.13197879816452007</v>
      </c>
      <c r="P23" s="5">
        <f t="shared" si="117"/>
        <v>0.12635557995015753</v>
      </c>
      <c r="Q23" s="5">
        <f t="shared" si="118"/>
        <v>8.9520128341874075E-2</v>
      </c>
      <c r="R23" s="5">
        <f t="shared" si="119"/>
        <v>4.4586990882006156E-2</v>
      </c>
      <c r="S23" s="5">
        <f t="shared" si="120"/>
        <v>2.0434248950094838E-2</v>
      </c>
      <c r="T23" s="5">
        <f t="shared" si="121"/>
        <v>6.0485975045167222E-2</v>
      </c>
      <c r="U23" s="5">
        <f t="shared" si="122"/>
        <v>4.2687273785486063E-2</v>
      </c>
      <c r="V23" s="5">
        <f t="shared" si="123"/>
        <v>1.4687247609542788E-3</v>
      </c>
      <c r="W23" s="5">
        <f t="shared" si="124"/>
        <v>2.8568648629329299E-2</v>
      </c>
      <c r="X23" s="5">
        <f t="shared" si="125"/>
        <v>1.9302950074742795E-2</v>
      </c>
      <c r="Y23" s="5">
        <f t="shared" si="126"/>
        <v>6.5212024275710431E-3</v>
      </c>
      <c r="Z23" s="5">
        <f t="shared" si="127"/>
        <v>1.0042015755863713E-2</v>
      </c>
      <c r="AA23" s="5">
        <f t="shared" si="128"/>
        <v>9.6141557761350218E-3</v>
      </c>
      <c r="AB23" s="5">
        <f t="shared" si="129"/>
        <v>4.6022628093277829E-3</v>
      </c>
      <c r="AC23" s="5">
        <f t="shared" si="130"/>
        <v>5.9380613456776043E-5</v>
      </c>
      <c r="AD23" s="5">
        <f t="shared" si="131"/>
        <v>6.8378561862855363E-3</v>
      </c>
      <c r="AE23" s="5">
        <f t="shared" si="132"/>
        <v>4.6201274094090604E-3</v>
      </c>
      <c r="AF23" s="5">
        <f t="shared" si="133"/>
        <v>1.5608384190636381E-3</v>
      </c>
      <c r="AG23" s="5">
        <f t="shared" si="134"/>
        <v>3.5153670805176403E-4</v>
      </c>
      <c r="AH23" s="5">
        <f t="shared" si="135"/>
        <v>1.6962696704720581E-3</v>
      </c>
      <c r="AI23" s="5">
        <f t="shared" si="136"/>
        <v>1.6239967399701535E-3</v>
      </c>
      <c r="AJ23" s="5">
        <f t="shared" si="137"/>
        <v>7.7740157044125201E-4</v>
      </c>
      <c r="AK23" s="5">
        <f t="shared" si="138"/>
        <v>2.4809294536540846E-4</v>
      </c>
      <c r="AL23" s="5">
        <f t="shared" si="139"/>
        <v>1.536487096068101E-6</v>
      </c>
      <c r="AM23" s="5">
        <f t="shared" si="140"/>
        <v>1.3093031548246838E-3</v>
      </c>
      <c r="AN23" s="5">
        <f t="shared" si="141"/>
        <v>8.8465554525171978E-4</v>
      </c>
      <c r="AO23" s="5">
        <f t="shared" si="142"/>
        <v>2.9886716107753133E-4</v>
      </c>
      <c r="AP23" s="5">
        <f t="shared" si="143"/>
        <v>6.7311758005674809E-5</v>
      </c>
      <c r="AQ23" s="5">
        <f t="shared" si="144"/>
        <v>1.1370116951321235E-5</v>
      </c>
      <c r="AR23" s="5">
        <f t="shared" si="145"/>
        <v>2.2922336430577782E-4</v>
      </c>
      <c r="AS23" s="5">
        <f t="shared" si="146"/>
        <v>2.1945684865896215E-4</v>
      </c>
      <c r="AT23" s="5">
        <f t="shared" si="147"/>
        <v>1.0505322738191013E-4</v>
      </c>
      <c r="AU23" s="5">
        <f t="shared" si="148"/>
        <v>3.3525742154761483E-5</v>
      </c>
      <c r="AV23" s="5">
        <f t="shared" si="149"/>
        <v>8.0243278695864422E-6</v>
      </c>
      <c r="AW23" s="5">
        <f t="shared" si="150"/>
        <v>2.7608999092568557E-8</v>
      </c>
      <c r="AX23" s="5">
        <f t="shared" si="151"/>
        <v>2.0891961658393911E-4</v>
      </c>
      <c r="AY23" s="5">
        <f t="shared" si="152"/>
        <v>1.4116050713067487E-4</v>
      </c>
      <c r="AZ23" s="5">
        <f t="shared" si="153"/>
        <v>4.7688888911452172E-5</v>
      </c>
      <c r="BA23" s="5">
        <f t="shared" si="154"/>
        <v>1.0740634529380233E-5</v>
      </c>
      <c r="BB23" s="5">
        <f t="shared" si="155"/>
        <v>1.8142784314169405E-6</v>
      </c>
      <c r="BC23" s="5">
        <f t="shared" si="156"/>
        <v>2.4517033646016073E-7</v>
      </c>
      <c r="BD23" s="5">
        <f t="shared" si="157"/>
        <v>2.5813186654177918E-5</v>
      </c>
      <c r="BE23" s="5">
        <f t="shared" si="158"/>
        <v>2.4713364687443755E-5</v>
      </c>
      <c r="BF23" s="5">
        <f t="shared" si="159"/>
        <v>1.1830201407460488E-5</v>
      </c>
      <c r="BG23" s="5">
        <f t="shared" si="160"/>
        <v>3.7753840782402553E-6</v>
      </c>
      <c r="BH23" s="5">
        <f t="shared" si="161"/>
        <v>9.0363158964740702E-7</v>
      </c>
      <c r="BI23" s="5">
        <f t="shared" si="162"/>
        <v>1.7302611504137136E-7</v>
      </c>
      <c r="BJ23" s="8">
        <f t="shared" si="163"/>
        <v>0.40775944774482598</v>
      </c>
      <c r="BK23" s="8">
        <f t="shared" si="164"/>
        <v>0.34379118419907928</v>
      </c>
      <c r="BL23" s="8">
        <f t="shared" si="165"/>
        <v>0.23847773464862704</v>
      </c>
      <c r="BM23" s="8">
        <f t="shared" si="166"/>
        <v>0.2251490915102202</v>
      </c>
      <c r="BN23" s="8">
        <f t="shared" si="167"/>
        <v>0.77478015794004418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1.26488706365503</v>
      </c>
      <c r="F24">
        <f>VLOOKUP(B24,home!$B$2:$E$405,3,FALSE)</f>
        <v>1.02</v>
      </c>
      <c r="G24">
        <f>VLOOKUP(C24,away!$B$2:$E$405,4,FALSE)</f>
        <v>1.08</v>
      </c>
      <c r="H24">
        <f>VLOOKUP(A24,away!$A$2:$E$405,3,FALSE)</f>
        <v>1.0965092402464101</v>
      </c>
      <c r="I24">
        <f>VLOOKUP(C24,away!$B$2:$E$405,3,FALSE)</f>
        <v>0.71</v>
      </c>
      <c r="J24">
        <f>VLOOKUP(B24,home!$B$2:$E$405,4,FALSE)</f>
        <v>0.83</v>
      </c>
      <c r="K24" s="3">
        <f t="shared" si="112"/>
        <v>1.3933995893223812</v>
      </c>
      <c r="L24" s="3">
        <f t="shared" si="113"/>
        <v>0.64617289527720945</v>
      </c>
      <c r="M24" s="5">
        <f t="shared" si="114"/>
        <v>0.13008431203915122</v>
      </c>
      <c r="N24" s="5">
        <f t="shared" si="115"/>
        <v>0.18125942697263778</v>
      </c>
      <c r="O24" s="5">
        <f t="shared" si="116"/>
        <v>8.40569565404823E-2</v>
      </c>
      <c r="P24" s="5">
        <f t="shared" si="117"/>
        <v>0.11712492872319727</v>
      </c>
      <c r="Q24" s="5">
        <f t="shared" si="118"/>
        <v>0.12628340555224185</v>
      </c>
      <c r="R24" s="5">
        <f t="shared" si="119"/>
        <v>2.7157663487977005E-2</v>
      </c>
      <c r="S24" s="5">
        <f t="shared" si="120"/>
        <v>2.6364149360849309E-2</v>
      </c>
      <c r="T24" s="5">
        <f t="shared" si="121"/>
        <v>8.1600913791158136E-2</v>
      </c>
      <c r="U24" s="5">
        <f t="shared" si="122"/>
        <v>3.784147715110258E-2</v>
      </c>
      <c r="V24" s="5">
        <f t="shared" si="123"/>
        <v>2.6375194384254796E-3</v>
      </c>
      <c r="W24" s="5">
        <f t="shared" si="124"/>
        <v>5.8654415144908496E-2</v>
      </c>
      <c r="X24" s="5">
        <f t="shared" si="125"/>
        <v>3.7900893254976926E-2</v>
      </c>
      <c r="Y24" s="5">
        <f t="shared" si="126"/>
        <v>1.2245264964080448E-2</v>
      </c>
      <c r="Z24" s="5">
        <f t="shared" si="127"/>
        <v>5.8495153483300874E-3</v>
      </c>
      <c r="AA24" s="5">
        <f t="shared" si="128"/>
        <v>8.1507122840981088E-3</v>
      </c>
      <c r="AB24" s="5">
        <f t="shared" si="129"/>
        <v>5.6785995746735972E-3</v>
      </c>
      <c r="AC24" s="5">
        <f t="shared" si="130"/>
        <v>1.4842262269616373E-4</v>
      </c>
      <c r="AD24" s="5">
        <f t="shared" si="131"/>
        <v>2.043225949371499E-2</v>
      </c>
      <c r="AE24" s="5">
        <f t="shared" si="132"/>
        <v>1.3202772274109063E-2</v>
      </c>
      <c r="AF24" s="5">
        <f t="shared" si="133"/>
        <v>4.2656367930233594E-3</v>
      </c>
      <c r="AG24" s="5">
        <f t="shared" si="134"/>
        <v>9.187796255829652E-4</v>
      </c>
      <c r="AH24" s="5">
        <f t="shared" si="135"/>
        <v>9.4494956714973152E-4</v>
      </c>
      <c r="AI24" s="5">
        <f t="shared" si="136"/>
        <v>1.3166923387967976E-3</v>
      </c>
      <c r="AJ24" s="5">
        <f t="shared" si="137"/>
        <v>9.1733928207169194E-4</v>
      </c>
      <c r="AK24" s="5">
        <f t="shared" si="138"/>
        <v>4.2607339296932783E-4</v>
      </c>
      <c r="AL24" s="5">
        <f t="shared" si="139"/>
        <v>5.3454529087154377E-6</v>
      </c>
      <c r="AM24" s="5">
        <f t="shared" si="140"/>
        <v>5.6940603974941564E-3</v>
      </c>
      <c r="AN24" s="5">
        <f t="shared" si="141"/>
        <v>3.6793474929320974E-3</v>
      </c>
      <c r="AO24" s="5">
        <f t="shared" si="142"/>
        <v>1.1887473111194375E-3</v>
      </c>
      <c r="AP24" s="5">
        <f t="shared" si="143"/>
        <v>2.560454305930149E-4</v>
      </c>
      <c r="AQ24" s="5">
        <f t="shared" si="144"/>
        <v>4.1362404302197049E-5</v>
      </c>
      <c r="AR24" s="5">
        <f t="shared" si="145"/>
        <v>1.2212015953921764E-4</v>
      </c>
      <c r="AS24" s="5">
        <f t="shared" si="146"/>
        <v>1.7016218014992952E-4</v>
      </c>
      <c r="AT24" s="5">
        <f t="shared" si="147"/>
        <v>1.1855195596955644E-4</v>
      </c>
      <c r="AU24" s="5">
        <f t="shared" si="148"/>
        <v>5.5063415587114985E-5</v>
      </c>
      <c r="AV24" s="5">
        <f t="shared" si="149"/>
        <v>1.9181335166443409E-5</v>
      </c>
      <c r="AW24" s="5">
        <f t="shared" si="150"/>
        <v>1.3369230845412322E-7</v>
      </c>
      <c r="AX24" s="5">
        <f t="shared" si="151"/>
        <v>1.3223502365741981E-3</v>
      </c>
      <c r="AY24" s="5">
        <f t="shared" si="152"/>
        <v>8.5446688093765248E-4</v>
      </c>
      <c r="AZ24" s="5">
        <f t="shared" si="153"/>
        <v>2.7606666918698474E-4</v>
      </c>
      <c r="BA24" s="5">
        <f t="shared" si="154"/>
        <v>5.9462266306029841E-5</v>
      </c>
      <c r="BB24" s="5">
        <f t="shared" si="155"/>
        <v>9.6057261946779391E-6</v>
      </c>
      <c r="BC24" s="5">
        <f t="shared" si="156"/>
        <v>1.2413919812910358E-6</v>
      </c>
      <c r="BD24" s="5">
        <f t="shared" si="157"/>
        <v>1.3151789510195156E-5</v>
      </c>
      <c r="BE24" s="5">
        <f t="shared" si="158"/>
        <v>1.8325698102360331E-5</v>
      </c>
      <c r="BF24" s="5">
        <f t="shared" si="159"/>
        <v>1.2767510104937414E-5</v>
      </c>
      <c r="BG24" s="5">
        <f t="shared" si="160"/>
        <v>5.9300811122963814E-6</v>
      </c>
      <c r="BH24" s="5">
        <f t="shared" si="161"/>
        <v>2.065743146630547E-6</v>
      </c>
      <c r="BI24" s="5">
        <f t="shared" si="162"/>
        <v>5.7568113043210539E-7</v>
      </c>
      <c r="BJ24" s="8">
        <f t="shared" si="163"/>
        <v>0.55014652407405573</v>
      </c>
      <c r="BK24" s="8">
        <f t="shared" si="164"/>
        <v>0.27721914451816582</v>
      </c>
      <c r="BL24" s="8">
        <f t="shared" si="165"/>
        <v>0.16702835916884026</v>
      </c>
      <c r="BM24" s="8">
        <f t="shared" si="166"/>
        <v>0.3334225166050751</v>
      </c>
      <c r="BN24" s="8">
        <f t="shared" si="167"/>
        <v>0.66596669331568736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1.26488706365503</v>
      </c>
      <c r="F25">
        <f>VLOOKUP(B25,home!$B$2:$E$405,3,FALSE)</f>
        <v>1.23</v>
      </c>
      <c r="G25">
        <f>VLOOKUP(C25,away!$B$2:$E$405,4,FALSE)</f>
        <v>1.03</v>
      </c>
      <c r="H25">
        <f>VLOOKUP(A25,away!$A$2:$E$405,3,FALSE)</f>
        <v>1.0965092402464101</v>
      </c>
      <c r="I25">
        <f>VLOOKUP(C25,away!$B$2:$E$405,3,FALSE)</f>
        <v>0.43</v>
      </c>
      <c r="J25">
        <f>VLOOKUP(B25,home!$B$2:$E$405,4,FALSE)</f>
        <v>0.87</v>
      </c>
      <c r="K25" s="3">
        <f t="shared" si="112"/>
        <v>1.6024854209445574</v>
      </c>
      <c r="L25" s="3">
        <f t="shared" si="113"/>
        <v>0.41020410677618196</v>
      </c>
      <c r="M25" s="5">
        <f t="shared" si="114"/>
        <v>0.13362879258737087</v>
      </c>
      <c r="N25" s="5">
        <f t="shared" si="115"/>
        <v>0.21413819193968597</v>
      </c>
      <c r="O25" s="5">
        <f t="shared" si="116"/>
        <v>5.4815079502882148E-2</v>
      </c>
      <c r="P25" s="5">
        <f t="shared" si="117"/>
        <v>8.7840365751285482E-2</v>
      </c>
      <c r="Q25" s="5">
        <f t="shared" si="118"/>
        <v>0.1715766653253871</v>
      </c>
      <c r="R25" s="5">
        <f t="shared" si="119"/>
        <v>1.1242685362672587E-2</v>
      </c>
      <c r="S25" s="5">
        <f t="shared" si="120"/>
        <v>1.4435380478115678E-2</v>
      </c>
      <c r="T25" s="5">
        <f t="shared" si="121"/>
        <v>7.0381452743436324E-2</v>
      </c>
      <c r="U25" s="5">
        <f t="shared" si="122"/>
        <v>1.8016239385949595E-2</v>
      </c>
      <c r="V25" s="5">
        <f t="shared" si="123"/>
        <v>1.0543378966338846E-3</v>
      </c>
      <c r="W25" s="5">
        <f t="shared" si="124"/>
        <v>9.1649701586072135E-2</v>
      </c>
      <c r="X25" s="5">
        <f t="shared" si="125"/>
        <v>3.7595083975418345E-2</v>
      </c>
      <c r="Y25" s="5">
        <f t="shared" si="126"/>
        <v>7.710828920656017E-3</v>
      </c>
      <c r="Z25" s="5">
        <f t="shared" si="127"/>
        <v>1.5372652356535881E-3</v>
      </c>
      <c r="AA25" s="5">
        <f t="shared" si="128"/>
        <v>2.4634451282597746E-3</v>
      </c>
      <c r="AB25" s="5">
        <f t="shared" si="129"/>
        <v>1.9738174516665927E-3</v>
      </c>
      <c r="AC25" s="5">
        <f t="shared" si="130"/>
        <v>4.331655657462805E-5</v>
      </c>
      <c r="AD25" s="5">
        <f t="shared" si="131"/>
        <v>3.671682765639997E-2</v>
      </c>
      <c r="AE25" s="5">
        <f t="shared" si="132"/>
        <v>1.5061393492448562E-2</v>
      </c>
      <c r="AF25" s="5">
        <f t="shared" si="133"/>
        <v>3.0891227321872311E-3</v>
      </c>
      <c r="AG25" s="5">
        <f t="shared" si="134"/>
        <v>4.2239027702628741E-4</v>
      </c>
      <c r="AH25" s="5">
        <f t="shared" si="135"/>
        <v>1.576481282173392E-4</v>
      </c>
      <c r="AI25" s="5">
        <f t="shared" si="136"/>
        <v>2.5262882710748436E-4</v>
      </c>
      <c r="AJ25" s="5">
        <f t="shared" si="137"/>
        <v>2.024170061750335E-4</v>
      </c>
      <c r="AK25" s="5">
        <f t="shared" si="138"/>
        <v>1.0812343378224523E-4</v>
      </c>
      <c r="AL25" s="5">
        <f t="shared" si="139"/>
        <v>1.1389587824386824E-6</v>
      </c>
      <c r="AM25" s="5">
        <f t="shared" si="140"/>
        <v>1.1767636204542973E-2</v>
      </c>
      <c r="AN25" s="5">
        <f t="shared" si="141"/>
        <v>4.8271326981516099E-3</v>
      </c>
      <c r="AO25" s="5">
        <f t="shared" si="142"/>
        <v>9.9005482836769126E-4</v>
      </c>
      <c r="AP25" s="5">
        <f t="shared" si="143"/>
        <v>1.3537485217667166E-4</v>
      </c>
      <c r="AQ25" s="5">
        <f t="shared" si="144"/>
        <v>1.3882830079272313E-5</v>
      </c>
      <c r="AR25" s="5">
        <f t="shared" si="145"/>
        <v>1.2933581924066129E-5</v>
      </c>
      <c r="AS25" s="5">
        <f t="shared" si="146"/>
        <v>2.0725876473908031E-5</v>
      </c>
      <c r="AT25" s="5">
        <f t="shared" si="147"/>
        <v>1.660645744286771E-5</v>
      </c>
      <c r="AU25" s="5">
        <f t="shared" si="148"/>
        <v>8.8705353152439145E-6</v>
      </c>
      <c r="AV25" s="5">
        <f t="shared" si="149"/>
        <v>3.5537258796630514E-6</v>
      </c>
      <c r="AW25" s="5">
        <f t="shared" si="150"/>
        <v>2.079694762548169E-8</v>
      </c>
      <c r="AX25" s="5">
        <f t="shared" si="151"/>
        <v>3.1429109094599111E-3</v>
      </c>
      <c r="AY25" s="5">
        <f t="shared" si="152"/>
        <v>1.2892349622921205E-3</v>
      </c>
      <c r="AZ25" s="5">
        <f t="shared" si="153"/>
        <v>2.6442473806583195E-4</v>
      </c>
      <c r="BA25" s="5">
        <f t="shared" si="154"/>
        <v>3.6156037829273504E-5</v>
      </c>
      <c r="BB25" s="5">
        <f t="shared" si="155"/>
        <v>3.707838800580744E-6</v>
      </c>
      <c r="BC25" s="5">
        <f t="shared" si="156"/>
        <v>3.0419414065245885E-7</v>
      </c>
      <c r="BD25" s="5">
        <f t="shared" si="157"/>
        <v>8.8423473676301972E-7</v>
      </c>
      <c r="BE25" s="5">
        <f t="shared" si="158"/>
        <v>1.4169732743554876E-6</v>
      </c>
      <c r="BF25" s="5">
        <f t="shared" si="159"/>
        <v>1.135339507011371E-6</v>
      </c>
      <c r="BG25" s="5">
        <f t="shared" si="160"/>
        <v>6.0645500260270118E-7</v>
      </c>
      <c r="BH25" s="5">
        <f t="shared" si="161"/>
        <v>2.4295882503243053E-7</v>
      </c>
      <c r="BI25" s="5">
        <f t="shared" si="162"/>
        <v>7.7867595000857905E-8</v>
      </c>
      <c r="BJ25" s="8">
        <f t="shared" si="163"/>
        <v>0.67081247874262451</v>
      </c>
      <c r="BK25" s="8">
        <f t="shared" si="164"/>
        <v>0.2382925671910551</v>
      </c>
      <c r="BL25" s="8">
        <f t="shared" si="165"/>
        <v>8.9299138232689299E-2</v>
      </c>
      <c r="BM25" s="8">
        <f t="shared" si="166"/>
        <v>0.32541045476739383</v>
      </c>
      <c r="BN25" s="8">
        <f t="shared" si="167"/>
        <v>0.67324178046928418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1.26488706365503</v>
      </c>
      <c r="F26">
        <f>VLOOKUP(B26,home!$B$2:$E$405,3,FALSE)</f>
        <v>1.07</v>
      </c>
      <c r="G26">
        <f>VLOOKUP(C26,away!$B$2:$E$405,4,FALSE)</f>
        <v>0.87</v>
      </c>
      <c r="H26">
        <f>VLOOKUP(A26,away!$A$2:$E$405,3,FALSE)</f>
        <v>1.0965092402464101</v>
      </c>
      <c r="I26">
        <f>VLOOKUP(C26,away!$B$2:$E$405,3,FALSE)</f>
        <v>0.71</v>
      </c>
      <c r="J26">
        <f>VLOOKUP(B26,home!$B$2:$E$405,4,FALSE)</f>
        <v>1.1399999999999999</v>
      </c>
      <c r="K26" s="3">
        <f t="shared" si="112"/>
        <v>1.1774833675564675</v>
      </c>
      <c r="L26" s="3">
        <f t="shared" si="113"/>
        <v>0.88751457905544417</v>
      </c>
      <c r="M26" s="5">
        <f t="shared" si="114"/>
        <v>0.12681855097542968</v>
      </c>
      <c r="N26" s="5">
        <f t="shared" si="115"/>
        <v>0.14932673447118047</v>
      </c>
      <c r="O26" s="5">
        <f t="shared" si="116"/>
        <v>0.11255331288537987</v>
      </c>
      <c r="P26" s="5">
        <f t="shared" si="117"/>
        <v>0.13252965388591381</v>
      </c>
      <c r="Q26" s="5">
        <f t="shared" si="118"/>
        <v>8.7914873085668047E-2</v>
      </c>
      <c r="R26" s="5">
        <f t="shared" si="119"/>
        <v>4.9946353053381798E-2</v>
      </c>
      <c r="S26" s="5">
        <f t="shared" si="120"/>
        <v>3.462448715906527E-2</v>
      </c>
      <c r="T26" s="5">
        <f t="shared" si="121"/>
        <v>7.802573157933948E-2</v>
      </c>
      <c r="U26" s="5">
        <f t="shared" si="122"/>
        <v>5.8810999990460244E-2</v>
      </c>
      <c r="V26" s="5">
        <f t="shared" si="123"/>
        <v>4.0204171531981704E-3</v>
      </c>
      <c r="W26" s="5">
        <f t="shared" si="124"/>
        <v>3.4506100273070606E-2</v>
      </c>
      <c r="X26" s="5">
        <f t="shared" si="125"/>
        <v>3.0624667058699203E-2</v>
      </c>
      <c r="Y26" s="5">
        <f t="shared" si="126"/>
        <v>1.3589919246657273E-2</v>
      </c>
      <c r="Z26" s="5">
        <f t="shared" si="127"/>
        <v>1.4776038835175583E-2</v>
      </c>
      <c r="AA26" s="5">
        <f t="shared" si="128"/>
        <v>1.7398539966787689E-2</v>
      </c>
      <c r="AB26" s="5">
        <f t="shared" si="129"/>
        <v>1.0243245715329483E-2</v>
      </c>
      <c r="AC26" s="5">
        <f t="shared" si="130"/>
        <v>2.6259195209026243E-4</v>
      </c>
      <c r="AD26" s="5">
        <f t="shared" si="131"/>
        <v>1.0157589787694082E-2</v>
      </c>
      <c r="AE26" s="5">
        <f t="shared" si="132"/>
        <v>9.0150090246431912E-3</v>
      </c>
      <c r="AF26" s="5">
        <f t="shared" si="133"/>
        <v>4.0004759698436159E-3</v>
      </c>
      <c r="AG26" s="5">
        <f t="shared" si="134"/>
        <v>1.1834935821323923E-3</v>
      </c>
      <c r="AH26" s="5">
        <f t="shared" si="135"/>
        <v>3.2784874717269375E-3</v>
      </c>
      <c r="AI26" s="5">
        <f t="shared" si="136"/>
        <v>3.860364468700723E-3</v>
      </c>
      <c r="AJ26" s="5">
        <f t="shared" si="137"/>
        <v>2.2727574773005314E-3</v>
      </c>
      <c r="AK26" s="5">
        <f t="shared" si="138"/>
        <v>8.9204470933699012E-4</v>
      </c>
      <c r="AL26" s="5">
        <f t="shared" si="139"/>
        <v>1.0976697101827466E-5</v>
      </c>
      <c r="AM26" s="5">
        <f t="shared" si="140"/>
        <v>2.3920786058942416E-3</v>
      </c>
      <c r="AN26" s="5">
        <f t="shared" si="141"/>
        <v>2.1230046369777613E-3</v>
      </c>
      <c r="AO26" s="5">
        <f t="shared" si="142"/>
        <v>9.4209878336003693E-4</v>
      </c>
      <c r="AP26" s="5">
        <f t="shared" si="143"/>
        <v>2.7870880171414311E-4</v>
      </c>
      <c r="AQ26" s="5">
        <f t="shared" si="144"/>
        <v>6.1839531208093736E-5</v>
      </c>
      <c r="AR26" s="5">
        <f t="shared" si="145"/>
        <v>5.8194108568165631E-4</v>
      </c>
      <c r="AS26" s="5">
        <f t="shared" si="146"/>
        <v>6.8522594928790341E-4</v>
      </c>
      <c r="AT26" s="5">
        <f t="shared" si="147"/>
        <v>4.0342107915229903E-4</v>
      </c>
      <c r="AU26" s="5">
        <f t="shared" si="148"/>
        <v>1.5834053694117103E-4</v>
      </c>
      <c r="AV26" s="5">
        <f t="shared" si="149"/>
        <v>4.6610837164547336E-5</v>
      </c>
      <c r="AW26" s="5">
        <f t="shared" si="150"/>
        <v>3.1863938598505426E-7</v>
      </c>
      <c r="AX26" s="5">
        <f t="shared" si="151"/>
        <v>4.6943879538802218E-4</v>
      </c>
      <c r="AY26" s="5">
        <f t="shared" si="152"/>
        <v>4.1663377488109529E-4</v>
      </c>
      <c r="AZ26" s="5">
        <f t="shared" si="153"/>
        <v>1.8488427466693797E-4</v>
      </c>
      <c r="BA26" s="5">
        <f t="shared" si="154"/>
        <v>5.469582973499953E-5</v>
      </c>
      <c r="BB26" s="5">
        <f t="shared" si="155"/>
        <v>1.2135836575836586E-5</v>
      </c>
      <c r="BC26" s="5">
        <f t="shared" si="156"/>
        <v>2.1541463780178548E-6</v>
      </c>
      <c r="BD26" s="5">
        <f t="shared" si="157"/>
        <v>8.6080199615637214E-5</v>
      </c>
      <c r="BE26" s="5">
        <f t="shared" si="158"/>
        <v>1.0135800332335343E-4</v>
      </c>
      <c r="BF26" s="5">
        <f t="shared" si="159"/>
        <v>5.9673681540990937E-5</v>
      </c>
      <c r="BG26" s="5">
        <f t="shared" si="160"/>
        <v>2.3421589165126064E-5</v>
      </c>
      <c r="BH26" s="5">
        <f t="shared" si="161"/>
        <v>6.894632920919179E-6</v>
      </c>
      <c r="BI26" s="5">
        <f t="shared" si="162"/>
        <v>1.6236631179579192E-6</v>
      </c>
      <c r="BJ26" s="8">
        <f t="shared" si="163"/>
        <v>0.42528226709570754</v>
      </c>
      <c r="BK26" s="8">
        <f t="shared" si="164"/>
        <v>0.29868331159768013</v>
      </c>
      <c r="BL26" s="8">
        <f t="shared" si="165"/>
        <v>0.26141069699631592</v>
      </c>
      <c r="BM26" s="8">
        <f t="shared" si="166"/>
        <v>0.34064652103243037</v>
      </c>
      <c r="BN26" s="8">
        <f t="shared" si="167"/>
        <v>0.65908947835695375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1.26488706365503</v>
      </c>
      <c r="F27">
        <f>VLOOKUP(B27,home!$B$2:$E$405,3,FALSE)</f>
        <v>1.41</v>
      </c>
      <c r="G27">
        <f>VLOOKUP(C27,away!$B$2:$E$405,4,FALSE)</f>
        <v>0.95</v>
      </c>
      <c r="H27">
        <f>VLOOKUP(A27,away!$A$2:$E$405,3,FALSE)</f>
        <v>1.0965092402464101</v>
      </c>
      <c r="I27">
        <f>VLOOKUP(C27,away!$B$2:$E$405,3,FALSE)</f>
        <v>0.87</v>
      </c>
      <c r="J27">
        <f>VLOOKUP(B27,home!$B$2:$E$405,4,FALSE)</f>
        <v>0.82</v>
      </c>
      <c r="K27" s="3">
        <f t="shared" si="112"/>
        <v>1.6943162217659127</v>
      </c>
      <c r="L27" s="3">
        <f t="shared" si="113"/>
        <v>0.78224969199178884</v>
      </c>
      <c r="M27" s="5">
        <f t="shared" si="114"/>
        <v>8.4031301406578066E-2</v>
      </c>
      <c r="N27" s="5">
        <f t="shared" si="115"/>
        <v>0.14237559710926595</v>
      </c>
      <c r="O27" s="5">
        <f t="shared" si="116"/>
        <v>6.573345964296487E-2</v>
      </c>
      <c r="P27" s="5">
        <f t="shared" si="117"/>
        <v>0.11137326698587031</v>
      </c>
      <c r="Q27" s="5">
        <f t="shared" si="118"/>
        <v>0.12061464188291868</v>
      </c>
      <c r="R27" s="5">
        <f t="shared" si="119"/>
        <v>2.5709989279631973E-2</v>
      </c>
      <c r="S27" s="5">
        <f t="shared" si="120"/>
        <v>3.6902929002284125E-2</v>
      </c>
      <c r="T27" s="5">
        <f t="shared" si="121"/>
        <v>9.4350766462613062E-2</v>
      </c>
      <c r="U27" s="5">
        <f t="shared" si="122"/>
        <v>4.3560851897908155E-2</v>
      </c>
      <c r="V27" s="5">
        <f t="shared" si="123"/>
        <v>5.4344825420683746E-3</v>
      </c>
      <c r="W27" s="5">
        <f t="shared" si="124"/>
        <v>6.8119781441571797E-2</v>
      </c>
      <c r="X27" s="5">
        <f t="shared" si="125"/>
        <v>5.3286678051217513E-2</v>
      </c>
      <c r="Y27" s="5">
        <f t="shared" si="126"/>
        <v>2.0841743746415255E-2</v>
      </c>
      <c r="Z27" s="5">
        <f t="shared" si="127"/>
        <v>6.7038770650347679E-3</v>
      </c>
      <c r="AA27" s="5">
        <f t="shared" si="128"/>
        <v>1.1358487660012861E-2</v>
      </c>
      <c r="AB27" s="5">
        <f t="shared" si="129"/>
        <v>9.6224349485438693E-3</v>
      </c>
      <c r="AC27" s="5">
        <f t="shared" si="130"/>
        <v>4.5017159153539247E-4</v>
      </c>
      <c r="AD27" s="5">
        <f t="shared" si="131"/>
        <v>2.8854112679900908E-2</v>
      </c>
      <c r="AE27" s="5">
        <f t="shared" si="132"/>
        <v>2.2571120756548855E-2</v>
      </c>
      <c r="AF27" s="5">
        <f t="shared" si="133"/>
        <v>8.8281261298599062E-3</v>
      </c>
      <c r="AG27" s="5">
        <f t="shared" si="134"/>
        <v>2.3019329819825248E-3</v>
      </c>
      <c r="AH27" s="5">
        <f t="shared" si="135"/>
        <v>1.311026442318566E-3</v>
      </c>
      <c r="AI27" s="5">
        <f t="shared" si="136"/>
        <v>2.2212933683843986E-3</v>
      </c>
      <c r="AJ27" s="5">
        <f t="shared" si="137"/>
        <v>1.8817866936773665E-3</v>
      </c>
      <c r="AK27" s="5">
        <f t="shared" si="138"/>
        <v>1.0627805736669349E-3</v>
      </c>
      <c r="AL27" s="5">
        <f t="shared" si="139"/>
        <v>2.3865907115226798E-5</v>
      </c>
      <c r="AM27" s="5">
        <f t="shared" si="140"/>
        <v>9.7775982356435327E-3</v>
      </c>
      <c r="AN27" s="5">
        <f t="shared" si="141"/>
        <v>7.6485232082516112E-3</v>
      </c>
      <c r="AO27" s="5">
        <f t="shared" si="142"/>
        <v>2.9915274619234356E-3</v>
      </c>
      <c r="AP27" s="5">
        <f t="shared" si="143"/>
        <v>7.800404785581951E-4</v>
      </c>
      <c r="AQ27" s="5">
        <f t="shared" si="144"/>
        <v>1.5254660602331889E-4</v>
      </c>
      <c r="AR27" s="5">
        <f t="shared" si="145"/>
        <v>2.0511000613935784E-4</v>
      </c>
      <c r="AS27" s="5">
        <f t="shared" si="146"/>
        <v>3.4752121064841987E-4</v>
      </c>
      <c r="AT27" s="5">
        <f t="shared" si="147"/>
        <v>2.9440541230467339E-4</v>
      </c>
      <c r="AU27" s="5">
        <f t="shared" si="148"/>
        <v>1.6627195528116332E-4</v>
      </c>
      <c r="AV27" s="5">
        <f t="shared" si="149"/>
        <v>7.0429317764402844E-5</v>
      </c>
      <c r="AW27" s="5">
        <f t="shared" si="150"/>
        <v>8.7864878937046817E-7</v>
      </c>
      <c r="AX27" s="5">
        <f t="shared" si="151"/>
        <v>2.7610572167600955E-3</v>
      </c>
      <c r="AY27" s="5">
        <f t="shared" si="152"/>
        <v>2.1598361573822904E-3</v>
      </c>
      <c r="AZ27" s="5">
        <f t="shared" si="153"/>
        <v>8.4476558443251262E-4</v>
      </c>
      <c r="BA27" s="5">
        <f t="shared" si="154"/>
        <v>2.2027253940919885E-4</v>
      </c>
      <c r="BB27" s="5">
        <f t="shared" si="155"/>
        <v>4.3077031526773733E-5</v>
      </c>
      <c r="BC27" s="5">
        <f t="shared" si="156"/>
        <v>6.739398928747868E-6</v>
      </c>
      <c r="BD27" s="5">
        <f t="shared" si="157"/>
        <v>2.6741206521157753E-5</v>
      </c>
      <c r="BE27" s="5">
        <f t="shared" si="158"/>
        <v>4.5308059998389978E-5</v>
      </c>
      <c r="BF27" s="5">
        <f t="shared" si="159"/>
        <v>3.8383090516007709E-5</v>
      </c>
      <c r="BG27" s="5">
        <f t="shared" si="160"/>
        <v>2.1677697634260408E-5</v>
      </c>
      <c r="BH27" s="5">
        <f t="shared" si="161"/>
        <v>9.1822186880659872E-6</v>
      </c>
      <c r="BI27" s="5">
        <f t="shared" si="162"/>
        <v>3.1115164149984662E-6</v>
      </c>
      <c r="BJ27" s="8">
        <f t="shared" si="163"/>
        <v>0.58953048516113415</v>
      </c>
      <c r="BK27" s="8">
        <f t="shared" si="164"/>
        <v>0.24037585359283381</v>
      </c>
      <c r="BL27" s="8">
        <f t="shared" si="165"/>
        <v>0.16369025219901984</v>
      </c>
      <c r="BM27" s="8">
        <f t="shared" si="166"/>
        <v>0.44830325420219996</v>
      </c>
      <c r="BN27" s="8">
        <f t="shared" si="167"/>
        <v>0.54983825630722982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1.26488706365503</v>
      </c>
      <c r="F28">
        <f>VLOOKUP(B28,home!$B$2:$E$405,3,FALSE)</f>
        <v>0.55000000000000004</v>
      </c>
      <c r="G28">
        <f>VLOOKUP(C28,away!$B$2:$E$405,4,FALSE)</f>
        <v>0.94</v>
      </c>
      <c r="H28">
        <f>VLOOKUP(A28,away!$A$2:$E$405,3,FALSE)</f>
        <v>1.0965092402464101</v>
      </c>
      <c r="I28">
        <f>VLOOKUP(C28,away!$B$2:$E$405,3,FALSE)</f>
        <v>0.75</v>
      </c>
      <c r="J28">
        <f>VLOOKUP(B28,home!$B$2:$E$405,4,FALSE)</f>
        <v>1.19</v>
      </c>
      <c r="K28" s="3">
        <f t="shared" si="112"/>
        <v>0.65394661190965053</v>
      </c>
      <c r="L28" s="3">
        <f t="shared" si="113"/>
        <v>0.97863449691992088</v>
      </c>
      <c r="M28" s="5">
        <f t="shared" si="114"/>
        <v>0.19542451066543573</v>
      </c>
      <c r="N28" s="5">
        <f t="shared" si="115"/>
        <v>0.12779719663376304</v>
      </c>
      <c r="O28" s="5">
        <f t="shared" si="116"/>
        <v>0.19124916768089037</v>
      </c>
      <c r="P28" s="5">
        <f t="shared" si="117"/>
        <v>0.12506674523545891</v>
      </c>
      <c r="Q28" s="5">
        <f t="shared" si="118"/>
        <v>4.1786271875100367E-2</v>
      </c>
      <c r="R28" s="5">
        <f t="shared" si="119"/>
        <v>9.358151649987087E-2</v>
      </c>
      <c r="S28" s="5">
        <f t="shared" si="120"/>
        <v>2.000988861444504E-2</v>
      </c>
      <c r="T28" s="5">
        <f t="shared" si="121"/>
        <v>4.0893487154647884E-2</v>
      </c>
      <c r="U28" s="5">
        <f t="shared" si="122"/>
        <v>6.1197315652457611E-2</v>
      </c>
      <c r="V28" s="5">
        <f t="shared" si="123"/>
        <v>1.4228691927078568E-3</v>
      </c>
      <c r="W28" s="5">
        <f t="shared" si="124"/>
        <v>9.1086636390191357E-3</v>
      </c>
      <c r="X28" s="5">
        <f t="shared" si="125"/>
        <v>8.9140524579842673E-3</v>
      </c>
      <c r="Y28" s="5">
        <f t="shared" si="126"/>
        <v>4.3617996213686089E-3</v>
      </c>
      <c r="Z28" s="5">
        <f t="shared" si="127"/>
        <v>3.0527366773618139E-2</v>
      </c>
      <c r="AA28" s="5">
        <f t="shared" si="128"/>
        <v>1.9963268072130821E-2</v>
      </c>
      <c r="AB28" s="5">
        <f t="shared" si="129"/>
        <v>6.5274557592070251E-3</v>
      </c>
      <c r="AC28" s="5">
        <f t="shared" si="130"/>
        <v>5.6912519002168187E-5</v>
      </c>
      <c r="AD28" s="5">
        <f t="shared" si="131"/>
        <v>1.4891449314402973E-3</v>
      </c>
      <c r="AE28" s="5">
        <f t="shared" si="132"/>
        <v>1.4573286008209253E-3</v>
      </c>
      <c r="AF28" s="5">
        <f t="shared" si="133"/>
        <v>7.1309602105569926E-4</v>
      </c>
      <c r="AG28" s="5">
        <f t="shared" si="134"/>
        <v>2.3262012194048053E-4</v>
      </c>
      <c r="AH28" s="5">
        <f t="shared" si="135"/>
        <v>7.468783556197422E-3</v>
      </c>
      <c r="AI28" s="5">
        <f t="shared" si="136"/>
        <v>4.8841857016618147E-3</v>
      </c>
      <c r="AJ28" s="5">
        <f t="shared" si="137"/>
        <v>1.5969983457696513E-3</v>
      </c>
      <c r="AK28" s="5">
        <f t="shared" si="138"/>
        <v>3.4811721914712672E-4</v>
      </c>
      <c r="AL28" s="5">
        <f t="shared" si="139"/>
        <v>1.4569029218526391E-6</v>
      </c>
      <c r="AM28" s="5">
        <f t="shared" si="140"/>
        <v>1.9476425651156231E-4</v>
      </c>
      <c r="AN28" s="5">
        <f t="shared" si="141"/>
        <v>1.9060302018917519E-4</v>
      </c>
      <c r="AO28" s="5">
        <f t="shared" si="142"/>
        <v>9.3265345387125485E-5</v>
      </c>
      <c r="AP28" s="5">
        <f t="shared" si="143"/>
        <v>3.0424228120997409E-5</v>
      </c>
      <c r="AQ28" s="5">
        <f t="shared" si="144"/>
        <v>7.4435497953422999E-6</v>
      </c>
      <c r="AR28" s="5">
        <f t="shared" si="145"/>
        <v>1.4618418476246089E-3</v>
      </c>
      <c r="AS28" s="5">
        <f t="shared" si="146"/>
        <v>9.5596652340185662E-4</v>
      </c>
      <c r="AT28" s="5">
        <f t="shared" si="147"/>
        <v>3.1257553453884585E-4</v>
      </c>
      <c r="AU28" s="5">
        <f t="shared" si="148"/>
        <v>6.8135903925842079E-5</v>
      </c>
      <c r="AV28" s="5">
        <f t="shared" si="149"/>
        <v>1.1139310880426465E-5</v>
      </c>
      <c r="AW28" s="5">
        <f t="shared" si="150"/>
        <v>2.5899473058207142E-8</v>
      </c>
      <c r="AX28" s="5">
        <f t="shared" si="151"/>
        <v>2.122757094447304E-5</v>
      </c>
      <c r="AY28" s="5">
        <f t="shared" si="152"/>
        <v>2.0774033212076303E-5</v>
      </c>
      <c r="AZ28" s="5">
        <f t="shared" si="153"/>
        <v>1.0165092770749009E-5</v>
      </c>
      <c r="BA28" s="5">
        <f t="shared" si="154"/>
        <v>3.3159701499487609E-6</v>
      </c>
      <c r="BB28" s="5">
        <f t="shared" si="155"/>
        <v>8.1128069487414491E-7</v>
      </c>
      <c r="BC28" s="5">
        <f t="shared" si="156"/>
        <v>1.5878945493780059E-7</v>
      </c>
      <c r="BD28" s="5">
        <f t="shared" si="157"/>
        <v>2.3843481018776604E-4</v>
      </c>
      <c r="BE28" s="5">
        <f t="shared" si="158"/>
        <v>1.5592363628361022E-4</v>
      </c>
      <c r="BF28" s="5">
        <f t="shared" si="159"/>
        <v>5.0982866832149775E-5</v>
      </c>
      <c r="BG28" s="5">
        <f t="shared" si="160"/>
        <v>1.1113357676775081E-5</v>
      </c>
      <c r="BH28" s="5">
        <f t="shared" si="161"/>
        <v>1.8168856499167917E-6</v>
      </c>
      <c r="BI28" s="5">
        <f t="shared" si="162"/>
        <v>2.3762924299806993E-7</v>
      </c>
      <c r="BJ28" s="8">
        <f t="shared" si="163"/>
        <v>0.23732661419437193</v>
      </c>
      <c r="BK28" s="8">
        <f t="shared" si="164"/>
        <v>0.34200315716318369</v>
      </c>
      <c r="BL28" s="8">
        <f t="shared" si="165"/>
        <v>0.39008497679357751</v>
      </c>
      <c r="BM28" s="8">
        <f t="shared" si="166"/>
        <v>0.22501595820049294</v>
      </c>
      <c r="BN28" s="8">
        <f t="shared" si="167"/>
        <v>0.77490540859051926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1.26488706365503</v>
      </c>
      <c r="F29">
        <f>VLOOKUP(B29,home!$B$2:$E$405,3,FALSE)</f>
        <v>1.1299999999999999</v>
      </c>
      <c r="G29">
        <f>VLOOKUP(C29,away!$B$2:$E$405,4,FALSE)</f>
        <v>0.95</v>
      </c>
      <c r="H29">
        <f>VLOOKUP(A29,away!$A$2:$E$405,3,FALSE)</f>
        <v>1.0965092402464101</v>
      </c>
      <c r="I29">
        <f>VLOOKUP(C29,away!$B$2:$E$405,3,FALSE)</f>
        <v>1.03</v>
      </c>
      <c r="J29">
        <f>VLOOKUP(B29,home!$B$2:$E$405,4,FALSE)</f>
        <v>1.61</v>
      </c>
      <c r="K29" s="3">
        <f t="shared" si="112"/>
        <v>1.3578562628336743</v>
      </c>
      <c r="L29" s="3">
        <f t="shared" si="113"/>
        <v>1.8183412731006219</v>
      </c>
      <c r="M29" s="5">
        <f t="shared" si="114"/>
        <v>4.1744084099779095E-2</v>
      </c>
      <c r="N29" s="5">
        <f t="shared" si="115"/>
        <v>5.6682466031140646E-2</v>
      </c>
      <c r="O29" s="5">
        <f t="shared" si="116"/>
        <v>7.5904991026411739E-2</v>
      </c>
      <c r="P29" s="5">
        <f t="shared" si="117"/>
        <v>0.10306806744554703</v>
      </c>
      <c r="Q29" s="5">
        <f t="shared" si="118"/>
        <v>3.8483320746620676E-2</v>
      </c>
      <c r="R29" s="5">
        <f t="shared" si="119"/>
        <v>6.9010589008828407E-2</v>
      </c>
      <c r="S29" s="5">
        <f t="shared" si="120"/>
        <v>6.3619952120449394E-2</v>
      </c>
      <c r="T29" s="5">
        <f t="shared" si="121"/>
        <v>6.9975810439549813E-2</v>
      </c>
      <c r="U29" s="5">
        <f t="shared" si="122"/>
        <v>9.3706460487478382E-2</v>
      </c>
      <c r="V29" s="5">
        <f t="shared" si="123"/>
        <v>1.7453399305794356E-2</v>
      </c>
      <c r="W29" s="5">
        <f t="shared" si="124"/>
        <v>1.7418272696811982E-2</v>
      </c>
      <c r="X29" s="5">
        <f t="shared" si="125"/>
        <v>3.1672364150734905E-2</v>
      </c>
      <c r="Y29" s="5">
        <f t="shared" si="126"/>
        <v>2.8795583475976903E-2</v>
      </c>
      <c r="Z29" s="5">
        <f t="shared" si="127"/>
        <v>4.1828267425245612E-2</v>
      </c>
      <c r="AA29" s="5">
        <f t="shared" si="128"/>
        <v>5.6796774886851517E-2</v>
      </c>
      <c r="AB29" s="5">
        <f t="shared" si="129"/>
        <v>3.856092824443285E-2</v>
      </c>
      <c r="AC29" s="5">
        <f t="shared" si="130"/>
        <v>2.693327952327137E-3</v>
      </c>
      <c r="AD29" s="5">
        <f t="shared" si="131"/>
        <v>5.9128776672777378E-3</v>
      </c>
      <c r="AE29" s="5">
        <f t="shared" si="132"/>
        <v>1.0751629505206037E-2</v>
      </c>
      <c r="AF29" s="5">
        <f t="shared" si="133"/>
        <v>9.7750658412012782E-3</v>
      </c>
      <c r="AG29" s="5">
        <f t="shared" si="134"/>
        <v>5.9248018887774444E-3</v>
      </c>
      <c r="AH29" s="5">
        <f t="shared" si="135"/>
        <v>1.9014516260403593E-2</v>
      </c>
      <c r="AI29" s="5">
        <f t="shared" si="136"/>
        <v>2.5818979988941754E-2</v>
      </c>
      <c r="AJ29" s="5">
        <f t="shared" si="137"/>
        <v>1.752923183898094E-2</v>
      </c>
      <c r="AK29" s="5">
        <f t="shared" si="138"/>
        <v>7.9340590784079054E-3</v>
      </c>
      <c r="AL29" s="5">
        <f t="shared" si="139"/>
        <v>2.6599803352245454E-4</v>
      </c>
      <c r="AM29" s="5">
        <f t="shared" si="140"/>
        <v>1.605767594376487E-3</v>
      </c>
      <c r="AN29" s="5">
        <f t="shared" si="141"/>
        <v>2.9198334918622642E-3</v>
      </c>
      <c r="AO29" s="5">
        <f t="shared" si="142"/>
        <v>2.6546268744173322E-3</v>
      </c>
      <c r="AP29" s="5">
        <f t="shared" si="143"/>
        <v>1.6090058701450454E-3</v>
      </c>
      <c r="AQ29" s="5">
        <f t="shared" si="144"/>
        <v>7.3143044558647888E-4</v>
      </c>
      <c r="AR29" s="5">
        <f t="shared" si="145"/>
        <v>6.9149759408669463E-3</v>
      </c>
      <c r="AS29" s="5">
        <f t="shared" si="146"/>
        <v>9.3895433886503621E-3</v>
      </c>
      <c r="AT29" s="5">
        <f t="shared" si="147"/>
        <v>6.3748251477137091E-3</v>
      </c>
      <c r="AU29" s="5">
        <f t="shared" si="148"/>
        <v>2.885365417097554E-3</v>
      </c>
      <c r="AV29" s="5">
        <f t="shared" si="149"/>
        <v>9.7947787554240298E-4</v>
      </c>
      <c r="AW29" s="5">
        <f t="shared" si="150"/>
        <v>1.8243372318301425E-5</v>
      </c>
      <c r="AX29" s="5">
        <f t="shared" si="151"/>
        <v>3.634002641132457E-4</v>
      </c>
      <c r="AY29" s="5">
        <f t="shared" si="152"/>
        <v>6.6078569889278143E-4</v>
      </c>
      <c r="AZ29" s="5">
        <f t="shared" si="153"/>
        <v>6.0076695448569217E-4</v>
      </c>
      <c r="BA29" s="5">
        <f t="shared" si="154"/>
        <v>3.6413311628543228E-4</v>
      </c>
      <c r="BB29" s="5">
        <f t="shared" si="155"/>
        <v>1.6552956856113744E-4</v>
      </c>
      <c r="BC29" s="5">
        <f t="shared" si="156"/>
        <v>6.0197849286651036E-5</v>
      </c>
      <c r="BD29" s="5">
        <f t="shared" si="157"/>
        <v>2.0956310259626983E-3</v>
      </c>
      <c r="BE29" s="5">
        <f t="shared" si="158"/>
        <v>2.845565713192008E-3</v>
      </c>
      <c r="BF29" s="5">
        <f t="shared" si="159"/>
        <v>1.9319346124812701E-3</v>
      </c>
      <c r="BG29" s="5">
        <f t="shared" si="160"/>
        <v>8.744298376476133E-4</v>
      </c>
      <c r="BH29" s="5">
        <f t="shared" si="161"/>
        <v>2.968375078646113E-4</v>
      </c>
      <c r="BI29" s="5">
        <f t="shared" si="162"/>
        <v>8.0612533819580411E-5</v>
      </c>
      <c r="BJ29" s="8">
        <f t="shared" si="163"/>
        <v>0.28712767017130991</v>
      </c>
      <c r="BK29" s="8">
        <f t="shared" si="164"/>
        <v>0.22950561465631225</v>
      </c>
      <c r="BL29" s="8">
        <f t="shared" si="165"/>
        <v>0.43894572982157587</v>
      </c>
      <c r="BM29" s="8">
        <f t="shared" si="166"/>
        <v>0.61187122138954186</v>
      </c>
      <c r="BN29" s="8">
        <f t="shared" si="167"/>
        <v>0.38489351835832758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1.26488706365503</v>
      </c>
      <c r="F30">
        <f>VLOOKUP(B30,home!$B$2:$E$405,3,FALSE)</f>
        <v>1.17</v>
      </c>
      <c r="G30">
        <f>VLOOKUP(C30,away!$B$2:$E$405,4,FALSE)</f>
        <v>1.23</v>
      </c>
      <c r="H30">
        <f>VLOOKUP(A30,away!$A$2:$E$405,3,FALSE)</f>
        <v>1.0965092402464101</v>
      </c>
      <c r="I30">
        <f>VLOOKUP(C30,away!$B$2:$E$405,3,FALSE)</f>
        <v>1.1100000000000001</v>
      </c>
      <c r="J30">
        <f>VLOOKUP(B30,home!$B$2:$E$405,4,FALSE)</f>
        <v>0.65</v>
      </c>
      <c r="K30" s="3">
        <f t="shared" si="112"/>
        <v>1.8202989733059536</v>
      </c>
      <c r="L30" s="3">
        <f t="shared" si="113"/>
        <v>0.79113141683778498</v>
      </c>
      <c r="M30" s="5">
        <f t="shared" si="114"/>
        <v>7.3429435867004414E-2</v>
      </c>
      <c r="N30" s="5">
        <f t="shared" si="115"/>
        <v>0.13366352671914347</v>
      </c>
      <c r="O30" s="5">
        <f t="shared" si="116"/>
        <v>5.8092333635062471E-2</v>
      </c>
      <c r="P30" s="5">
        <f t="shared" si="117"/>
        <v>0.10574541527285113</v>
      </c>
      <c r="Q30" s="5">
        <f t="shared" si="118"/>
        <v>0.12165379022765491</v>
      </c>
      <c r="R30" s="5">
        <f t="shared" si="119"/>
        <v>2.2979335108060141E-2</v>
      </c>
      <c r="S30" s="5">
        <f t="shared" si="120"/>
        <v>3.807087961114386E-2</v>
      </c>
      <c r="T30" s="5">
        <f t="shared" si="121"/>
        <v>9.6244135426491309E-2</v>
      </c>
      <c r="U30" s="5">
        <f t="shared" si="122"/>
        <v>4.1829260104455326E-2</v>
      </c>
      <c r="V30" s="5">
        <f t="shared" si="123"/>
        <v>6.0917455827549814E-3</v>
      </c>
      <c r="W30" s="5">
        <f t="shared" si="124"/>
        <v>7.3815423150059373E-2</v>
      </c>
      <c r="X30" s="5">
        <f t="shared" si="125"/>
        <v>5.8397700301187114E-2</v>
      </c>
      <c r="Y30" s="5">
        <f t="shared" si="126"/>
        <v>2.3100127689673251E-2</v>
      </c>
      <c r="Z30" s="5">
        <f t="shared" si="127"/>
        <v>6.0598913140099565E-3</v>
      </c>
      <c r="AA30" s="5">
        <f t="shared" si="128"/>
        <v>1.1030813937237989E-2</v>
      </c>
      <c r="AB30" s="5">
        <f t="shared" si="129"/>
        <v>1.003968964234166E-2</v>
      </c>
      <c r="AC30" s="5">
        <f t="shared" si="130"/>
        <v>5.482935409170511E-4</v>
      </c>
      <c r="AD30" s="5">
        <f t="shared" si="131"/>
        <v>3.3591534743549395E-2</v>
      </c>
      <c r="AE30" s="5">
        <f t="shared" si="132"/>
        <v>2.6575318475419916E-2</v>
      </c>
      <c r="AF30" s="5">
        <f t="shared" si="133"/>
        <v>1.051228467918716E-2</v>
      </c>
      <c r="AG30" s="5">
        <f t="shared" si="134"/>
        <v>2.772199557482492E-3</v>
      </c>
      <c r="AH30" s="5">
        <f t="shared" si="135"/>
        <v>1.1985426002839208E-3</v>
      </c>
      <c r="AI30" s="5">
        <f t="shared" si="136"/>
        <v>2.181705864760269E-3</v>
      </c>
      <c r="AJ30" s="5">
        <f t="shared" si="137"/>
        <v>1.9856784728393478E-3</v>
      </c>
      <c r="AK30" s="5">
        <f t="shared" si="138"/>
        <v>1.2048428284750666E-3</v>
      </c>
      <c r="AL30" s="5">
        <f t="shared" si="139"/>
        <v>3.1583806952137441E-5</v>
      </c>
      <c r="AM30" s="5">
        <f t="shared" si="140"/>
        <v>1.2229327241090854E-2</v>
      </c>
      <c r="AN30" s="5">
        <f t="shared" si="141"/>
        <v>9.6750049872171267E-3</v>
      </c>
      <c r="AO30" s="5">
        <f t="shared" si="142"/>
        <v>3.8271002017248607E-3</v>
      </c>
      <c r="AP30" s="5">
        <f t="shared" si="143"/>
        <v>1.0092464016569203E-3</v>
      </c>
      <c r="AQ30" s="5">
        <f t="shared" si="144"/>
        <v>1.9961163392031889E-4</v>
      </c>
      <c r="AR30" s="5">
        <f t="shared" si="145"/>
        <v>1.8964094110061232E-4</v>
      </c>
      <c r="AS30" s="5">
        <f t="shared" si="146"/>
        <v>3.4520321038221938E-4</v>
      </c>
      <c r="AT30" s="5">
        <f t="shared" si="147"/>
        <v>3.1418652472033656E-4</v>
      </c>
      <c r="AU30" s="5">
        <f t="shared" si="148"/>
        <v>1.9063780279166481E-4</v>
      </c>
      <c r="AV30" s="5">
        <f t="shared" si="149"/>
        <v>8.6754449173742556E-5</v>
      </c>
      <c r="AW30" s="5">
        <f t="shared" si="150"/>
        <v>1.2634362434782771E-6</v>
      </c>
      <c r="AX30" s="5">
        <f t="shared" si="151"/>
        <v>3.7101719701967029E-3</v>
      </c>
      <c r="AY30" s="5">
        <f t="shared" si="152"/>
        <v>2.9352336074935539E-3</v>
      </c>
      <c r="AZ30" s="5">
        <f t="shared" si="153"/>
        <v>1.161077761323129E-3</v>
      </c>
      <c r="BA30" s="5">
        <f t="shared" si="154"/>
        <v>3.0618836479147013E-4</v>
      </c>
      <c r="BB30" s="5">
        <f t="shared" si="155"/>
        <v>6.055880871418008E-5</v>
      </c>
      <c r="BC30" s="5">
        <f t="shared" si="156"/>
        <v>9.5819952280115408E-6</v>
      </c>
      <c r="BD30" s="5">
        <f t="shared" si="157"/>
        <v>2.5005151070563054E-5</v>
      </c>
      <c r="BE30" s="5">
        <f t="shared" si="158"/>
        <v>4.5516850821106191E-5</v>
      </c>
      <c r="BF30" s="5">
        <f t="shared" si="159"/>
        <v>4.1427138408889928E-5</v>
      </c>
      <c r="BG30" s="5">
        <f t="shared" si="160"/>
        <v>2.5136592504235329E-5</v>
      </c>
      <c r="BH30" s="5">
        <f t="shared" si="161"/>
        <v>1.1439028381967424E-5</v>
      </c>
      <c r="BI30" s="5">
        <f t="shared" si="162"/>
        <v>4.1644903238625949E-6</v>
      </c>
      <c r="BJ30" s="8">
        <f t="shared" si="163"/>
        <v>0.61544914394320549</v>
      </c>
      <c r="BK30" s="8">
        <f t="shared" si="164"/>
        <v>0.22685258728911714</v>
      </c>
      <c r="BL30" s="8">
        <f t="shared" si="165"/>
        <v>0.15182131437319543</v>
      </c>
      <c r="BM30" s="8">
        <f t="shared" si="166"/>
        <v>0.48168512991850126</v>
      </c>
      <c r="BN30" s="8">
        <f t="shared" si="167"/>
        <v>0.51556383682977658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1.26488706365503</v>
      </c>
      <c r="F31">
        <f>VLOOKUP(B31,home!$B$2:$E$405,3,FALSE)</f>
        <v>0.91</v>
      </c>
      <c r="G31">
        <f>VLOOKUP(C31,away!$B$2:$E$405,4,FALSE)</f>
        <v>0.9</v>
      </c>
      <c r="H31">
        <f>VLOOKUP(A31,away!$A$2:$E$405,3,FALSE)</f>
        <v>1.0965092402464101</v>
      </c>
      <c r="I31">
        <f>VLOOKUP(C31,away!$B$2:$E$405,3,FALSE)</f>
        <v>0.94</v>
      </c>
      <c r="J31">
        <f>VLOOKUP(B31,home!$B$2:$E$405,4,FALSE)</f>
        <v>0.68</v>
      </c>
      <c r="K31" s="3">
        <f t="shared" si="112"/>
        <v>1.0359425051334696</v>
      </c>
      <c r="L31" s="3">
        <f t="shared" si="113"/>
        <v>0.70088870636550527</v>
      </c>
      <c r="M31" s="5">
        <f t="shared" si="114"/>
        <v>0.17607746979523267</v>
      </c>
      <c r="N31" s="5">
        <f t="shared" si="115"/>
        <v>0.18240613515723617</v>
      </c>
      <c r="O31" s="5">
        <f t="shared" si="116"/>
        <v>0.12341071002489196</v>
      </c>
      <c r="P31" s="5">
        <f t="shared" si="117"/>
        <v>0.12784640010348677</v>
      </c>
      <c r="Q31" s="5">
        <f t="shared" si="118"/>
        <v>9.4481134303250752E-2</v>
      </c>
      <c r="R31" s="5">
        <f t="shared" si="119"/>
        <v>4.3248586450497492E-2</v>
      </c>
      <c r="S31" s="5">
        <f t="shared" si="120"/>
        <v>2.3206691404682133E-2</v>
      </c>
      <c r="T31" s="5">
        <f t="shared" si="121"/>
        <v>6.6220759997750983E-2</v>
      </c>
      <c r="U31" s="5">
        <f t="shared" si="122"/>
        <v>4.4803048991009807E-2</v>
      </c>
      <c r="V31" s="5">
        <f t="shared" si="123"/>
        <v>1.8722137589976438E-3</v>
      </c>
      <c r="W31" s="5">
        <f t="shared" si="124"/>
        <v>3.2625674319320452E-2</v>
      </c>
      <c r="X31" s="5">
        <f t="shared" si="125"/>
        <v>2.2866966667970799E-2</v>
      </c>
      <c r="Y31" s="5">
        <f t="shared" si="126"/>
        <v>8.013599343208588E-3</v>
      </c>
      <c r="Z31" s="5">
        <f t="shared" si="127"/>
        <v>1.0104148603141971E-2</v>
      </c>
      <c r="AA31" s="5">
        <f t="shared" si="128"/>
        <v>1.0467317016179742E-2</v>
      </c>
      <c r="AB31" s="5">
        <f t="shared" si="129"/>
        <v>5.4217693058837184E-3</v>
      </c>
      <c r="AC31" s="5">
        <f t="shared" si="130"/>
        <v>8.4961107456856132E-5</v>
      </c>
      <c r="AD31" s="5">
        <f t="shared" si="131"/>
        <v>8.4495806965063838E-3</v>
      </c>
      <c r="AE31" s="5">
        <f t="shared" si="132"/>
        <v>5.9222156837053048E-3</v>
      </c>
      <c r="AF31" s="5">
        <f t="shared" si="133"/>
        <v>2.0754070446848578E-3</v>
      </c>
      <c r="AG31" s="5">
        <f t="shared" si="134"/>
        <v>4.8487645291034223E-4</v>
      </c>
      <c r="AH31" s="5">
        <f t="shared" si="135"/>
        <v>1.7704709108452503E-3</v>
      </c>
      <c r="AI31" s="5">
        <f t="shared" si="136"/>
        <v>1.8341060706469645E-3</v>
      </c>
      <c r="AJ31" s="5">
        <f t="shared" si="137"/>
        <v>9.5001421875326041E-4</v>
      </c>
      <c r="AK31" s="5">
        <f t="shared" si="138"/>
        <v>3.280533698958895E-4</v>
      </c>
      <c r="AL31" s="5">
        <f t="shared" si="139"/>
        <v>2.4675438032580497E-6</v>
      </c>
      <c r="AM31" s="5">
        <f t="shared" si="140"/>
        <v>1.7506559588132467E-3</v>
      </c>
      <c r="AN31" s="5">
        <f t="shared" si="141"/>
        <v>1.2270149902636797E-3</v>
      </c>
      <c r="AO31" s="5">
        <f t="shared" si="142"/>
        <v>4.3000047460849664E-4</v>
      </c>
      <c r="AP31" s="5">
        <f t="shared" si="143"/>
        <v>1.0046082546163418E-4</v>
      </c>
      <c r="AQ31" s="5">
        <f t="shared" si="144"/>
        <v>1.7602964499553895E-5</v>
      </c>
      <c r="AR31" s="5">
        <f t="shared" si="145"/>
        <v>2.4818061327201718E-4</v>
      </c>
      <c r="AS31" s="5">
        <f t="shared" si="146"/>
        <v>2.5710084623857429E-4</v>
      </c>
      <c r="AT31" s="5">
        <f t="shared" si="147"/>
        <v>1.3317084736216183E-4</v>
      </c>
      <c r="AU31" s="5">
        <f t="shared" si="148"/>
        <v>4.5985780409034936E-5</v>
      </c>
      <c r="AV31" s="5">
        <f t="shared" si="149"/>
        <v>1.190965613936332E-5</v>
      </c>
      <c r="AW31" s="5">
        <f t="shared" si="150"/>
        <v>4.9767644370634134E-8</v>
      </c>
      <c r="AX31" s="5">
        <f t="shared" si="151"/>
        <v>3.0226315326663836E-4</v>
      </c>
      <c r="AY31" s="5">
        <f t="shared" si="152"/>
        <v>2.118528304750126E-4</v>
      </c>
      <c r="AZ31" s="5">
        <f t="shared" si="153"/>
        <v>7.424262814575111E-5</v>
      </c>
      <c r="BA31" s="5">
        <f t="shared" si="154"/>
        <v>1.734527319941692E-5</v>
      </c>
      <c r="BB31" s="5">
        <f t="shared" si="155"/>
        <v>3.0392765235738974E-6</v>
      </c>
      <c r="BC31" s="5">
        <f t="shared" si="156"/>
        <v>4.2603891817895203E-7</v>
      </c>
      <c r="BD31" s="5">
        <f t="shared" si="157"/>
        <v>2.8991164830203622E-5</v>
      </c>
      <c r="BE31" s="5">
        <f t="shared" si="158"/>
        <v>3.0033179920938478E-5</v>
      </c>
      <c r="BF31" s="5">
        <f t="shared" si="159"/>
        <v>1.5556323822210615E-5</v>
      </c>
      <c r="BG31" s="5">
        <f t="shared" si="160"/>
        <v>5.3718190236827781E-6</v>
      </c>
      <c r="BH31" s="5">
        <f t="shared" si="161"/>
        <v>1.3912239141293915E-6</v>
      </c>
      <c r="BI31" s="5">
        <f t="shared" si="162"/>
        <v>2.8824559736095866E-7</v>
      </c>
      <c r="BJ31" s="8">
        <f t="shared" si="163"/>
        <v>0.42768125408071983</v>
      </c>
      <c r="BK31" s="8">
        <f t="shared" si="164"/>
        <v>0.32930205654413436</v>
      </c>
      <c r="BL31" s="8">
        <f t="shared" si="165"/>
        <v>0.23301205605913383</v>
      </c>
      <c r="BM31" s="8">
        <f t="shared" si="166"/>
        <v>0.25241727638970346</v>
      </c>
      <c r="BN31" s="8">
        <f t="shared" si="167"/>
        <v>0.74747043583459583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1.26488706365503</v>
      </c>
      <c r="F32">
        <f>VLOOKUP(B32,home!$B$2:$E$405,3,FALSE)</f>
        <v>1.1499999999999999</v>
      </c>
      <c r="G32">
        <f>VLOOKUP(C32,away!$B$2:$E$405,4,FALSE)</f>
        <v>0.9</v>
      </c>
      <c r="H32">
        <f>VLOOKUP(A32,away!$A$2:$E$405,3,FALSE)</f>
        <v>1.0965092402464101</v>
      </c>
      <c r="I32">
        <f>VLOOKUP(C32,away!$B$2:$E$405,3,FALSE)</f>
        <v>1.0900000000000001</v>
      </c>
      <c r="J32">
        <f>VLOOKUP(B32,home!$B$2:$E$405,4,FALSE)</f>
        <v>1</v>
      </c>
      <c r="K32" s="3">
        <f t="shared" si="112"/>
        <v>1.309158110882956</v>
      </c>
      <c r="L32" s="3">
        <f t="shared" si="113"/>
        <v>1.1951950718685871</v>
      </c>
      <c r="M32" s="5">
        <f t="shared" si="114"/>
        <v>8.1728444259946909E-2</v>
      </c>
      <c r="N32" s="5">
        <f t="shared" si="115"/>
        <v>0.10699545569275505</v>
      </c>
      <c r="O32" s="5">
        <f t="shared" si="116"/>
        <v>9.7681433810975049E-2</v>
      </c>
      <c r="P32" s="5">
        <f t="shared" si="117"/>
        <v>0.1278804413563146</v>
      </c>
      <c r="Q32" s="5">
        <f t="shared" si="118"/>
        <v>7.0036984323894144E-2</v>
      </c>
      <c r="R32" s="5">
        <f t="shared" si="119"/>
        <v>5.8374184151967497E-2</v>
      </c>
      <c r="S32" s="5">
        <f t="shared" si="120"/>
        <v>5.0023609985380059E-2</v>
      </c>
      <c r="T32" s="5">
        <f t="shared" si="121"/>
        <v>8.3707858512455754E-2</v>
      </c>
      <c r="U32" s="5">
        <f t="shared" si="122"/>
        <v>7.6421036648723559E-2</v>
      </c>
      <c r="V32" s="5">
        <f t="shared" si="123"/>
        <v>8.6968787388146101E-3</v>
      </c>
      <c r="W32" s="5">
        <f t="shared" si="124"/>
        <v>3.0563162029802807E-2</v>
      </c>
      <c r="X32" s="5">
        <f t="shared" si="125"/>
        <v>3.6528940638741438E-2</v>
      </c>
      <c r="Y32" s="5">
        <f t="shared" si="126"/>
        <v>2.1829604916001968E-2</v>
      </c>
      <c r="Z32" s="5">
        <f t="shared" si="127"/>
        <v>2.3256179074260305E-2</v>
      </c>
      <c r="AA32" s="5">
        <f t="shared" si="128"/>
        <v>3.0446015463214349E-2</v>
      </c>
      <c r="AB32" s="5">
        <f t="shared" si="129"/>
        <v>1.9929324043867491E-2</v>
      </c>
      <c r="AC32" s="5">
        <f t="shared" si="130"/>
        <v>8.5050001686423594E-4</v>
      </c>
      <c r="AD32" s="5">
        <f t="shared" si="131"/>
        <v>1.000300286638659E-2</v>
      </c>
      <c r="AE32" s="5">
        <f t="shared" si="132"/>
        <v>1.1955539729792602E-2</v>
      </c>
      <c r="AF32" s="5">
        <f t="shared" si="133"/>
        <v>7.1446010832886108E-3</v>
      </c>
      <c r="AG32" s="5">
        <f t="shared" si="134"/>
        <v>2.8463973350711714E-3</v>
      </c>
      <c r="AH32" s="5">
        <f t="shared" si="135"/>
        <v>6.9489176550123193E-3</v>
      </c>
      <c r="AI32" s="5">
        <f t="shared" si="136"/>
        <v>9.0972319099171476E-3</v>
      </c>
      <c r="AJ32" s="5">
        <f t="shared" si="137"/>
        <v>5.9548574707256425E-3</v>
      </c>
      <c r="AK32" s="5">
        <f t="shared" si="138"/>
        <v>2.5986166523174789E-3</v>
      </c>
      <c r="AL32" s="5">
        <f t="shared" si="139"/>
        <v>5.3231072004366112E-5</v>
      </c>
      <c r="AM32" s="5">
        <f t="shared" si="140"/>
        <v>2.619102467143091E-3</v>
      </c>
      <c r="AN32" s="5">
        <f t="shared" si="141"/>
        <v>3.13033836144828E-3</v>
      </c>
      <c r="AO32" s="5">
        <f t="shared" si="142"/>
        <v>1.8706824914420867E-3</v>
      </c>
      <c r="AP32" s="5">
        <f t="shared" si="143"/>
        <v>7.4527683160081058E-4</v>
      </c>
      <c r="AQ32" s="5">
        <f t="shared" si="144"/>
        <v>2.2268779907678096E-4</v>
      </c>
      <c r="AR32" s="5">
        <f t="shared" si="145"/>
        <v>1.6610624272182677E-3</v>
      </c>
      <c r="AS32" s="5">
        <f t="shared" si="146"/>
        <v>2.1745933492757249E-3</v>
      </c>
      <c r="AT32" s="5">
        <f t="shared" si="147"/>
        <v>1.4234432605382246E-3</v>
      </c>
      <c r="AU32" s="5">
        <f t="shared" si="148"/>
        <v>6.2117076330509902E-4</v>
      </c>
      <c r="AV32" s="5">
        <f t="shared" si="149"/>
        <v>2.0330268575605691E-4</v>
      </c>
      <c r="AW32" s="5">
        <f t="shared" si="150"/>
        <v>2.313628397142776E-6</v>
      </c>
      <c r="AX32" s="5">
        <f t="shared" si="151"/>
        <v>5.7146987301565555E-4</v>
      </c>
      <c r="AY32" s="5">
        <f t="shared" si="152"/>
        <v>6.8301797594967867E-4</v>
      </c>
      <c r="AZ32" s="5">
        <f t="shared" si="153"/>
        <v>4.0816985942635669E-4</v>
      </c>
      <c r="BA32" s="5">
        <f t="shared" si="154"/>
        <v>1.6261420149055845E-4</v>
      </c>
      <c r="BB32" s="5">
        <f t="shared" si="155"/>
        <v>4.8588923059340229E-5</v>
      </c>
      <c r="BC32" s="5">
        <f t="shared" si="156"/>
        <v>1.1614648277585074E-5</v>
      </c>
      <c r="BD32" s="5">
        <f t="shared" si="157"/>
        <v>3.3088227117955798E-4</v>
      </c>
      <c r="BE32" s="5">
        <f t="shared" si="158"/>
        <v>4.3317720906209205E-4</v>
      </c>
      <c r="BF32" s="5">
        <f t="shared" si="159"/>
        <v>2.8354872834663995E-4</v>
      </c>
      <c r="BG32" s="5">
        <f t="shared" si="160"/>
        <v>1.2373670584851716E-4</v>
      </c>
      <c r="BH32" s="5">
        <f t="shared" si="161"/>
        <v>4.0497728018881212E-5</v>
      </c>
      <c r="BI32" s="5">
        <f t="shared" si="162"/>
        <v>1.0603585821650052E-5</v>
      </c>
      <c r="BJ32" s="8">
        <f t="shared" si="163"/>
        <v>0.39208511056012046</v>
      </c>
      <c r="BK32" s="8">
        <f t="shared" si="164"/>
        <v>0.26991612340527443</v>
      </c>
      <c r="BL32" s="8">
        <f t="shared" si="165"/>
        <v>0.31475763652109129</v>
      </c>
      <c r="BM32" s="8">
        <f t="shared" si="166"/>
        <v>0.45663740161734062</v>
      </c>
      <c r="BN32" s="8">
        <f t="shared" si="167"/>
        <v>0.5426969435958533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1.41032608695652</v>
      </c>
      <c r="F33">
        <f>VLOOKUP(B33,home!$B$2:$E$405,3,FALSE)</f>
        <v>0.8</v>
      </c>
      <c r="G33">
        <f>VLOOKUP(C33,away!$B$2:$E$405,4,FALSE)</f>
        <v>0.97</v>
      </c>
      <c r="H33">
        <f>VLOOKUP(A33,away!$A$2:$E$405,3,FALSE)</f>
        <v>1.17119565217391</v>
      </c>
      <c r="I33">
        <f>VLOOKUP(C33,away!$B$2:$E$405,3,FALSE)</f>
        <v>0.62</v>
      </c>
      <c r="J33">
        <f>VLOOKUP(B33,home!$B$2:$E$405,4,FALSE)</f>
        <v>0.91</v>
      </c>
      <c r="K33" s="3">
        <f t="shared" si="112"/>
        <v>1.0944130434782595</v>
      </c>
      <c r="L33" s="3">
        <f t="shared" si="113"/>
        <v>0.6607885869565201</v>
      </c>
      <c r="M33" s="5">
        <f t="shared" si="114"/>
        <v>0.1728723824437978</v>
      </c>
      <c r="N33" s="5">
        <f t="shared" si="115"/>
        <v>0.18919379020365437</v>
      </c>
      <c r="O33" s="5">
        <f t="shared" si="116"/>
        <v>0.11423209731884429</v>
      </c>
      <c r="P33" s="5">
        <f t="shared" si="117"/>
        <v>0.1250170972896211</v>
      </c>
      <c r="Q33" s="5">
        <f t="shared" si="118"/>
        <v>0.10352807587198434</v>
      </c>
      <c r="R33" s="5">
        <f t="shared" si="119"/>
        <v>3.7741633086199405E-2</v>
      </c>
      <c r="S33" s="5">
        <f t="shared" si="120"/>
        <v>2.2602330102964519E-2</v>
      </c>
      <c r="T33" s="5">
        <f t="shared" si="121"/>
        <v>6.8410170965775938E-2</v>
      </c>
      <c r="U33" s="5">
        <f t="shared" si="122"/>
        <v>4.1304935531707263E-2</v>
      </c>
      <c r="V33" s="5">
        <f t="shared" si="123"/>
        <v>1.8161616367644291E-3</v>
      </c>
      <c r="W33" s="5">
        <f t="shared" si="124"/>
        <v>3.7767492200168853E-2</v>
      </c>
      <c r="X33" s="5">
        <f t="shared" si="125"/>
        <v>2.495632780384097E-2</v>
      </c>
      <c r="Y33" s="5">
        <f t="shared" si="126"/>
        <v>8.2454282925618957E-3</v>
      </c>
      <c r="Z33" s="5">
        <f t="shared" si="127"/>
        <v>8.3130801321537173E-3</v>
      </c>
      <c r="AA33" s="5">
        <f t="shared" si="128"/>
        <v>9.0979433281090007E-3</v>
      </c>
      <c r="AB33" s="5">
        <f t="shared" si="129"/>
        <v>4.9784539235542477E-3</v>
      </c>
      <c r="AC33" s="5">
        <f t="shared" si="130"/>
        <v>8.2087741845806493E-5</v>
      </c>
      <c r="AD33" s="5">
        <f t="shared" si="131"/>
        <v>1.0333309020832055E-2</v>
      </c>
      <c r="AE33" s="5">
        <f t="shared" si="132"/>
        <v>6.8281326664606764E-3</v>
      </c>
      <c r="AF33" s="5">
        <f t="shared" si="133"/>
        <v>2.2559760681111029E-3</v>
      </c>
      <c r="AG33" s="5">
        <f t="shared" si="134"/>
        <v>4.9690774608495401E-4</v>
      </c>
      <c r="AH33" s="5">
        <f t="shared" si="135"/>
        <v>1.3732971184455436E-3</v>
      </c>
      <c r="AI33" s="5">
        <f t="shared" si="136"/>
        <v>1.5029542789979113E-3</v>
      </c>
      <c r="AJ33" s="5">
        <f t="shared" si="137"/>
        <v>8.2242638334338852E-4</v>
      </c>
      <c r="AK33" s="5">
        <f t="shared" si="138"/>
        <v>3.0002472041055188E-4</v>
      </c>
      <c r="AL33" s="5">
        <f t="shared" si="139"/>
        <v>2.3745542378832843E-6</v>
      </c>
      <c r="AM33" s="5">
        <f t="shared" si="140"/>
        <v>2.2617816349380336E-3</v>
      </c>
      <c r="AN33" s="5">
        <f t="shared" si="141"/>
        <v>1.4945594905549108E-3</v>
      </c>
      <c r="AO33" s="5">
        <f t="shared" si="142"/>
        <v>4.9379392694311804E-4</v>
      </c>
      <c r="AP33" s="5">
        <f t="shared" si="143"/>
        <v>1.0876446374415137E-4</v>
      </c>
      <c r="AQ33" s="5">
        <f t="shared" si="144"/>
        <v>1.7967579077145358E-5</v>
      </c>
      <c r="AR33" s="5">
        <f t="shared" si="145"/>
        <v>1.8149181247381838E-4</v>
      </c>
      <c r="AS33" s="5">
        <f t="shared" si="146"/>
        <v>1.986270068558571E-4</v>
      </c>
      <c r="AT33" s="5">
        <f t="shared" si="147"/>
        <v>1.0868999354504784E-4</v>
      </c>
      <c r="AU33" s="5">
        <f t="shared" si="148"/>
        <v>3.965058221042273E-5</v>
      </c>
      <c r="AV33" s="5">
        <f t="shared" si="149"/>
        <v>1.0848528588148419E-5</v>
      </c>
      <c r="AW33" s="5">
        <f t="shared" si="150"/>
        <v>4.7700550027521001E-8</v>
      </c>
      <c r="AX33" s="5">
        <f t="shared" si="151"/>
        <v>4.1255388712929425E-4</v>
      </c>
      <c r="AY33" s="5">
        <f t="shared" si="152"/>
        <v>2.7261090011958602E-4</v>
      </c>
      <c r="AZ33" s="5">
        <f t="shared" si="153"/>
        <v>9.0069085739483148E-5</v>
      </c>
      <c r="BA33" s="5">
        <f t="shared" si="154"/>
        <v>1.9838874631419575E-5</v>
      </c>
      <c r="BB33" s="5">
        <f t="shared" si="155"/>
        <v>3.2773254836258233E-6</v>
      </c>
      <c r="BC33" s="5">
        <f t="shared" si="156"/>
        <v>4.3312385506434042E-7</v>
      </c>
      <c r="BD33" s="5">
        <f t="shared" si="157"/>
        <v>1.9987953051458689E-5</v>
      </c>
      <c r="BE33" s="5">
        <f t="shared" si="158"/>
        <v>2.1875076531947466E-5</v>
      </c>
      <c r="BF33" s="5">
        <f t="shared" si="159"/>
        <v>1.1970184541824238E-5</v>
      </c>
      <c r="BG33" s="5">
        <f t="shared" si="160"/>
        <v>4.3667753651380932E-6</v>
      </c>
      <c r="BH33" s="5">
        <f t="shared" si="161"/>
        <v>1.194763979386667E-6</v>
      </c>
      <c r="BI33" s="5">
        <f t="shared" si="162"/>
        <v>2.6151305658375185E-7</v>
      </c>
      <c r="BJ33" s="8">
        <f t="shared" si="163"/>
        <v>0.45719126113169101</v>
      </c>
      <c r="BK33" s="8">
        <f t="shared" si="164"/>
        <v>0.32266504466935114</v>
      </c>
      <c r="BL33" s="8">
        <f t="shared" si="165"/>
        <v>0.21195272987981129</v>
      </c>
      <c r="BM33" s="8">
        <f t="shared" si="166"/>
        <v>0.25726447639933625</v>
      </c>
      <c r="BN33" s="8">
        <f t="shared" si="167"/>
        <v>0.74258507621410119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1.41032608695652</v>
      </c>
      <c r="F34">
        <f>VLOOKUP(B34,home!$B$2:$E$405,3,FALSE)</f>
        <v>1.23</v>
      </c>
      <c r="G34">
        <f>VLOOKUP(C34,away!$B$2:$E$405,4,FALSE)</f>
        <v>0.71</v>
      </c>
      <c r="H34">
        <f>VLOOKUP(A34,away!$A$2:$E$405,3,FALSE)</f>
        <v>1.17119565217391</v>
      </c>
      <c r="I34">
        <f>VLOOKUP(C34,away!$B$2:$E$405,3,FALSE)</f>
        <v>0.83</v>
      </c>
      <c r="J34">
        <f>VLOOKUP(B34,home!$B$2:$E$405,4,FALSE)</f>
        <v>1.25</v>
      </c>
      <c r="K34" s="3">
        <f t="shared" si="112"/>
        <v>1.2316377717391289</v>
      </c>
      <c r="L34" s="3">
        <f t="shared" si="113"/>
        <v>1.2151154891304314</v>
      </c>
      <c r="M34" s="5">
        <f t="shared" si="114"/>
        <v>8.6574214579933417E-2</v>
      </c>
      <c r="N34" s="5">
        <f t="shared" si="115"/>
        <v>0.10662807273529439</v>
      </c>
      <c r="O34" s="5">
        <f t="shared" si="116"/>
        <v>0.10519766909537871</v>
      </c>
      <c r="P34" s="5">
        <f t="shared" si="117"/>
        <v>0.12956542275678246</v>
      </c>
      <c r="Q34" s="5">
        <f t="shared" si="118"/>
        <v>6.56635809542679E-2</v>
      </c>
      <c r="R34" s="5">
        <f t="shared" si="119"/>
        <v>6.3913658569106191E-2</v>
      </c>
      <c r="S34" s="5">
        <f t="shared" si="120"/>
        <v>4.8476324202295418E-2</v>
      </c>
      <c r="T34" s="5">
        <f t="shared" si="121"/>
        <v>7.9788834289300919E-2</v>
      </c>
      <c r="U34" s="5">
        <f t="shared" si="122"/>
        <v>7.8718476023749429E-2</v>
      </c>
      <c r="V34" s="5">
        <f t="shared" si="123"/>
        <v>8.0609778551020313E-3</v>
      </c>
      <c r="W34" s="5">
        <f t="shared" si="124"/>
        <v>2.6957915510308805E-2</v>
      </c>
      <c r="X34" s="5">
        <f t="shared" si="125"/>
        <v>3.2756980691245725E-2</v>
      </c>
      <c r="Y34" s="5">
        <f t="shared" si="126"/>
        <v>1.9901757307539576E-2</v>
      </c>
      <c r="Z34" s="5">
        <f t="shared" si="127"/>
        <v>2.5887492164771625E-2</v>
      </c>
      <c r="AA34" s="5">
        <f t="shared" si="128"/>
        <v>3.1884013165733478E-2</v>
      </c>
      <c r="AB34" s="5">
        <f t="shared" si="129"/>
        <v>1.9634777464772522E-2</v>
      </c>
      <c r="AC34" s="5">
        <f t="shared" si="130"/>
        <v>7.5399471474922185E-4</v>
      </c>
      <c r="AD34" s="5">
        <f t="shared" si="131"/>
        <v>8.3005967474621151E-3</v>
      </c>
      <c r="AE34" s="5">
        <f t="shared" si="132"/>
        <v>1.0086183676866896E-2</v>
      </c>
      <c r="AF34" s="5">
        <f t="shared" si="133"/>
        <v>6.1279390059877474E-3</v>
      </c>
      <c r="AG34" s="5">
        <f t="shared" si="134"/>
        <v>2.4820512008740837E-3</v>
      </c>
      <c r="AH34" s="5">
        <f t="shared" si="135"/>
        <v>7.864073176039172E-3</v>
      </c>
      <c r="AI34" s="5">
        <f t="shared" si="136"/>
        <v>9.6856895633303398E-3</v>
      </c>
      <c r="AJ34" s="5">
        <f t="shared" si="137"/>
        <v>5.9646305557685599E-3</v>
      </c>
      <c r="AK34" s="5">
        <f t="shared" si="138"/>
        <v>2.4487547623179705E-3</v>
      </c>
      <c r="AL34" s="5">
        <f t="shared" si="139"/>
        <v>4.5136600752023854E-5</v>
      </c>
      <c r="AM34" s="5">
        <f t="shared" si="140"/>
        <v>2.0446656964298584E-3</v>
      </c>
      <c r="AN34" s="5">
        <f t="shared" si="141"/>
        <v>2.4845049578255812E-3</v>
      </c>
      <c r="AO34" s="5">
        <f t="shared" si="142"/>
        <v>1.5094802285376067E-3</v>
      </c>
      <c r="AP34" s="5">
        <f t="shared" si="143"/>
        <v>6.1139760207739658E-4</v>
      </c>
      <c r="AQ34" s="5">
        <f t="shared" si="144"/>
        <v>1.8572967407536216E-4</v>
      </c>
      <c r="AR34" s="5">
        <f t="shared" si="145"/>
        <v>1.9111514247720685E-3</v>
      </c>
      <c r="AS34" s="5">
        <f t="shared" si="146"/>
        <v>2.3538462822623317E-3</v>
      </c>
      <c r="AT34" s="5">
        <f t="shared" si="147"/>
        <v>1.4495429950510061E-3</v>
      </c>
      <c r="AU34" s="5">
        <f t="shared" si="148"/>
        <v>5.9510396815489473E-4</v>
      </c>
      <c r="AV34" s="5">
        <f t="shared" si="149"/>
        <v>1.8323813132285215E-4</v>
      </c>
      <c r="AW34" s="5">
        <f t="shared" si="150"/>
        <v>1.8764063958226909E-6</v>
      </c>
      <c r="AX34" s="5">
        <f t="shared" si="151"/>
        <v>4.1971458371705051E-4</v>
      </c>
      <c r="AY34" s="5">
        <f t="shared" si="152"/>
        <v>5.1000169168851923E-4</v>
      </c>
      <c r="AZ34" s="5">
        <f t="shared" si="153"/>
        <v>3.0985547752672128E-4</v>
      </c>
      <c r="BA34" s="5">
        <f t="shared" si="154"/>
        <v>1.255033967115418E-4</v>
      </c>
      <c r="BB34" s="5">
        <f t="shared" si="155"/>
        <v>3.8125280320668924E-5</v>
      </c>
      <c r="BC34" s="5">
        <f t="shared" si="156"/>
        <v>9.2653237290168856E-6</v>
      </c>
      <c r="BD34" s="5">
        <f t="shared" si="157"/>
        <v>3.8704494971903878E-4</v>
      </c>
      <c r="BE34" s="5">
        <f t="shared" si="158"/>
        <v>4.7669917943484006E-4</v>
      </c>
      <c r="BF34" s="5">
        <f t="shared" si="159"/>
        <v>2.9356035757449893E-4</v>
      </c>
      <c r="BG34" s="5">
        <f t="shared" si="160"/>
        <v>1.2052000822466592E-4</v>
      </c>
      <c r="BH34" s="5">
        <f t="shared" si="161"/>
        <v>3.7109248594952281E-5</v>
      </c>
      <c r="BI34" s="5">
        <f t="shared" si="162"/>
        <v>9.1410304500800772E-6</v>
      </c>
      <c r="BJ34" s="8">
        <f t="shared" si="163"/>
        <v>0.36694215603178743</v>
      </c>
      <c r="BK34" s="8">
        <f t="shared" si="164"/>
        <v>0.27398607240130307</v>
      </c>
      <c r="BL34" s="8">
        <f t="shared" si="165"/>
        <v>0.33312869995175753</v>
      </c>
      <c r="BM34" s="8">
        <f t="shared" si="166"/>
        <v>0.44189367657356393</v>
      </c>
      <c r="BN34" s="8">
        <f t="shared" si="167"/>
        <v>0.55754261869076305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1.41032608695652</v>
      </c>
      <c r="F35">
        <f>VLOOKUP(B35,home!$B$2:$E$405,3,FALSE)</f>
        <v>0.99</v>
      </c>
      <c r="G35">
        <f>VLOOKUP(C35,away!$B$2:$E$405,4,FALSE)</f>
        <v>0.96</v>
      </c>
      <c r="H35">
        <f>VLOOKUP(A35,away!$A$2:$E$405,3,FALSE)</f>
        <v>1.17119565217391</v>
      </c>
      <c r="I35">
        <f>VLOOKUP(C35,away!$B$2:$E$405,3,FALSE)</f>
        <v>0.63</v>
      </c>
      <c r="J35">
        <f>VLOOKUP(B35,home!$B$2:$E$405,4,FALSE)</f>
        <v>0.74</v>
      </c>
      <c r="K35" s="3">
        <f t="shared" si="112"/>
        <v>1.3403739130434764</v>
      </c>
      <c r="L35" s="3">
        <f t="shared" si="113"/>
        <v>0.54601141304347678</v>
      </c>
      <c r="M35" s="5">
        <f t="shared" si="114"/>
        <v>0.15161887229512025</v>
      </c>
      <c r="N35" s="5">
        <f t="shared" si="115"/>
        <v>0.20322598114944948</v>
      </c>
      <c r="O35" s="5">
        <f t="shared" si="116"/>
        <v>8.2785634705917058E-2</v>
      </c>
      <c r="P35" s="5">
        <f t="shared" si="117"/>
        <v>0.11096370513455787</v>
      </c>
      <c r="Q35" s="5">
        <f t="shared" si="118"/>
        <v>0.13619940179269371</v>
      </c>
      <c r="R35" s="5">
        <f t="shared" si="119"/>
        <v>2.2600950692739437E-2</v>
      </c>
      <c r="S35" s="5">
        <f t="shared" si="120"/>
        <v>2.0302459170818861E-2</v>
      </c>
      <c r="T35" s="5">
        <f t="shared" si="121"/>
        <v>7.436642782850493E-2</v>
      </c>
      <c r="U35" s="5">
        <f t="shared" si="122"/>
        <v>3.0293724718529827E-2</v>
      </c>
      <c r="V35" s="5">
        <f t="shared" si="123"/>
        <v>1.6509496321159267E-3</v>
      </c>
      <c r="W35" s="5">
        <f t="shared" si="124"/>
        <v>6.0852708378351175E-2</v>
      </c>
      <c r="X35" s="5">
        <f t="shared" si="125"/>
        <v>3.3226273289186141E-2</v>
      </c>
      <c r="Y35" s="5">
        <f t="shared" si="126"/>
        <v>9.0709622143986292E-3</v>
      </c>
      <c r="Z35" s="5">
        <f t="shared" si="127"/>
        <v>4.1134590079562015E-3</v>
      </c>
      <c r="AA35" s="5">
        <f t="shared" si="128"/>
        <v>5.5135731466381902E-3</v>
      </c>
      <c r="AB35" s="5">
        <f t="shared" si="129"/>
        <v>3.6951248067054331E-3</v>
      </c>
      <c r="AC35" s="5">
        <f t="shared" si="130"/>
        <v>7.5516443548966463E-5</v>
      </c>
      <c r="AD35" s="5">
        <f t="shared" si="131"/>
        <v>2.0391345712096026E-2</v>
      </c>
      <c r="AE35" s="5">
        <f t="shared" si="132"/>
        <v>1.1133907486119591E-2</v>
      </c>
      <c r="AF35" s="5">
        <f t="shared" si="133"/>
        <v>3.0396202795957518E-3</v>
      </c>
      <c r="AG35" s="5">
        <f t="shared" si="134"/>
        <v>5.5322245465922804E-4</v>
      </c>
      <c r="AH35" s="5">
        <f t="shared" si="135"/>
        <v>5.614988913576458E-4</v>
      </c>
      <c r="AI35" s="5">
        <f t="shared" si="136"/>
        <v>7.5261846617862157E-4</v>
      </c>
      <c r="AJ35" s="5">
        <f t="shared" si="137"/>
        <v>5.0439507927030932E-4</v>
      </c>
      <c r="AK35" s="5">
        <f t="shared" si="138"/>
        <v>2.2535933537380629E-4</v>
      </c>
      <c r="AL35" s="5">
        <f t="shared" si="139"/>
        <v>2.2106969265587122E-6</v>
      </c>
      <c r="AM35" s="5">
        <f t="shared" si="140"/>
        <v>5.4664055688688944E-3</v>
      </c>
      <c r="AN35" s="5">
        <f t="shared" si="141"/>
        <v>2.984719828926835E-3</v>
      </c>
      <c r="AO35" s="5">
        <f t="shared" si="142"/>
        <v>8.1484554566561298E-4</v>
      </c>
      <c r="AP35" s="5">
        <f t="shared" si="143"/>
        <v>1.4830498926702139E-4</v>
      </c>
      <c r="AQ35" s="5">
        <f t="shared" si="144"/>
        <v>2.0244054187770998E-5</v>
      </c>
      <c r="AR35" s="5">
        <f t="shared" si="145"/>
        <v>6.1316960618506799E-5</v>
      </c>
      <c r="AS35" s="5">
        <f t="shared" si="146"/>
        <v>8.2187654440160705E-5</v>
      </c>
      <c r="AT35" s="5">
        <f t="shared" si="147"/>
        <v>5.5081093992911636E-5</v>
      </c>
      <c r="AU35" s="5">
        <f t="shared" si="148"/>
        <v>2.460975382999816E-5</v>
      </c>
      <c r="AV35" s="5">
        <f t="shared" si="149"/>
        <v>8.2465680100378274E-6</v>
      </c>
      <c r="AW35" s="5">
        <f t="shared" si="150"/>
        <v>4.4942206839501573E-8</v>
      </c>
      <c r="AX35" s="5">
        <f t="shared" si="151"/>
        <v>1.2211712371045728E-3</v>
      </c>
      <c r="AY35" s="5">
        <f t="shared" si="152"/>
        <v>6.6677343273951833E-4</v>
      </c>
      <c r="AZ35" s="5">
        <f t="shared" si="153"/>
        <v>1.8203295209497704E-4</v>
      </c>
      <c r="BA35" s="5">
        <f t="shared" si="154"/>
        <v>3.3130689797951312E-5</v>
      </c>
      <c r="BB35" s="5">
        <f t="shared" si="155"/>
        <v>4.5224336879211229E-6</v>
      </c>
      <c r="BC35" s="5">
        <f t="shared" si="156"/>
        <v>4.9386008166744701E-7</v>
      </c>
      <c r="BD35" s="5">
        <f t="shared" si="157"/>
        <v>5.5799600518070157E-6</v>
      </c>
      <c r="BE35" s="5">
        <f t="shared" si="158"/>
        <v>7.4792328892668489E-6</v>
      </c>
      <c r="BF35" s="5">
        <f t="shared" si="159"/>
        <v>5.0124843271750371E-6</v>
      </c>
      <c r="BG35" s="5">
        <f t="shared" si="160"/>
        <v>2.2395344105615672E-6</v>
      </c>
      <c r="BH35" s="5">
        <f t="shared" si="161"/>
        <v>7.5045337531998069E-7</v>
      </c>
      <c r="BI35" s="5">
        <f t="shared" si="162"/>
        <v>2.0117762544686549E-7</v>
      </c>
      <c r="BJ35" s="8">
        <f t="shared" si="163"/>
        <v>0.56360249517747718</v>
      </c>
      <c r="BK35" s="8">
        <f t="shared" si="164"/>
        <v>0.28528048680582796</v>
      </c>
      <c r="BL35" s="8">
        <f t="shared" si="165"/>
        <v>0.14718558471628157</v>
      </c>
      <c r="BM35" s="8">
        <f t="shared" si="166"/>
        <v>0.29212075144653271</v>
      </c>
      <c r="BN35" s="8">
        <f t="shared" si="167"/>
        <v>0.70739454577047789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1.41032608695652</v>
      </c>
      <c r="F36">
        <f>VLOOKUP(B36,home!$B$2:$E$405,3,FALSE)</f>
        <v>1.37</v>
      </c>
      <c r="G36">
        <f>VLOOKUP(C36,away!$B$2:$E$405,4,FALSE)</f>
        <v>0.9</v>
      </c>
      <c r="H36">
        <f>VLOOKUP(A36,away!$A$2:$E$405,3,FALSE)</f>
        <v>1.17119565217391</v>
      </c>
      <c r="I36">
        <f>VLOOKUP(C36,away!$B$2:$E$405,3,FALSE)</f>
        <v>1.0900000000000001</v>
      </c>
      <c r="J36">
        <f>VLOOKUP(B36,home!$B$2:$E$405,4,FALSE)</f>
        <v>0.69</v>
      </c>
      <c r="K36" s="3">
        <f t="shared" si="112"/>
        <v>1.7389320652173894</v>
      </c>
      <c r="L36" s="3">
        <f t="shared" si="113"/>
        <v>0.88085624999999768</v>
      </c>
      <c r="M36" s="5">
        <f t="shared" si="114"/>
        <v>7.2818275716906342E-2</v>
      </c>
      <c r="N36" s="5">
        <f t="shared" si="115"/>
        <v>0.1266260345779692</v>
      </c>
      <c r="O36" s="5">
        <f t="shared" si="116"/>
        <v>6.4142433279460009E-2</v>
      </c>
      <c r="P36" s="5">
        <f t="shared" si="117"/>
        <v>0.11153933397071999</v>
      </c>
      <c r="Q36" s="5">
        <f t="shared" si="118"/>
        <v>0.11009703590947831</v>
      </c>
      <c r="R36" s="5">
        <f t="shared" si="119"/>
        <v>2.8250131622210101E-2</v>
      </c>
      <c r="S36" s="5">
        <f t="shared" si="120"/>
        <v>4.2712570780302626E-2</v>
      </c>
      <c r="T36" s="5">
        <f t="shared" si="121"/>
        <v>9.6979662187338153E-2</v>
      </c>
      <c r="U36" s="5">
        <f t="shared" si="122"/>
        <v>4.9125059724472883E-2</v>
      </c>
      <c r="V36" s="5">
        <f t="shared" si="123"/>
        <v>7.2694383535339396E-3</v>
      </c>
      <c r="W36" s="5">
        <f t="shared" si="124"/>
        <v>6.3817088676127412E-2</v>
      </c>
      <c r="X36" s="5">
        <f t="shared" si="125"/>
        <v>5.621368141717091E-2</v>
      </c>
      <c r="Y36" s="5">
        <f t="shared" si="126"/>
        <v>2.475808630591186E-2</v>
      </c>
      <c r="Z36" s="5">
        <f t="shared" si="127"/>
        <v>8.2947683342487807E-3</v>
      </c>
      <c r="AA36" s="5">
        <f t="shared" si="128"/>
        <v>1.4424038629975038E-2</v>
      </c>
      <c r="AB36" s="5">
        <f t="shared" si="129"/>
        <v>1.2541211641798951E-2</v>
      </c>
      <c r="AC36" s="5">
        <f t="shared" si="130"/>
        <v>6.9593476389654774E-4</v>
      </c>
      <c r="AD36" s="5">
        <f t="shared" si="131"/>
        <v>2.7743395451934879E-2</v>
      </c>
      <c r="AE36" s="5">
        <f t="shared" si="132"/>
        <v>2.4437943280058348E-2</v>
      </c>
      <c r="AF36" s="5">
        <f t="shared" si="133"/>
        <v>1.0763157537692419E-2</v>
      </c>
      <c r="AG36" s="5">
        <f t="shared" si="134"/>
        <v>3.1602648622703184E-3</v>
      </c>
      <c r="AH36" s="5">
        <f t="shared" si="135"/>
        <v>1.8266246323812767E-3</v>
      </c>
      <c r="AI36" s="5">
        <f t="shared" si="136"/>
        <v>3.1763761443637279E-3</v>
      </c>
      <c r="AJ36" s="5">
        <f t="shared" si="137"/>
        <v>2.7617511643128335E-3</v>
      </c>
      <c r="AK36" s="5">
        <f t="shared" si="138"/>
        <v>1.6008325519250154E-3</v>
      </c>
      <c r="AL36" s="5">
        <f t="shared" si="139"/>
        <v>4.2639900100830875E-5</v>
      </c>
      <c r="AM36" s="5">
        <f t="shared" si="140"/>
        <v>9.6487759898751559E-3</v>
      </c>
      <c r="AN36" s="5">
        <f t="shared" si="141"/>
        <v>8.4991846355314451E-3</v>
      </c>
      <c r="AO36" s="5">
        <f t="shared" si="142"/>
        <v>3.7432799530559132E-3</v>
      </c>
      <c r="AP36" s="5">
        <f t="shared" si="143"/>
        <v>1.0990971807163332E-3</v>
      </c>
      <c r="AQ36" s="5">
        <f t="shared" si="144"/>
        <v>2.4203665524783968E-4</v>
      </c>
      <c r="AR36" s="5">
        <f t="shared" si="145"/>
        <v>3.2179874476739921E-4</v>
      </c>
      <c r="AS36" s="5">
        <f t="shared" si="146"/>
        <v>5.5958615582273703E-4</v>
      </c>
      <c r="AT36" s="5">
        <f t="shared" si="147"/>
        <v>4.8654115480594611E-4</v>
      </c>
      <c r="AU36" s="5">
        <f t="shared" si="148"/>
        <v>2.820206717133192E-4</v>
      </c>
      <c r="AV36" s="5">
        <f t="shared" si="149"/>
        <v>1.226036972741094E-4</v>
      </c>
      <c r="AW36" s="5">
        <f t="shared" si="150"/>
        <v>1.8142675535628323E-6</v>
      </c>
      <c r="AX36" s="5">
        <f t="shared" si="151"/>
        <v>2.7964276598155982E-3</v>
      </c>
      <c r="AY36" s="5">
        <f t="shared" si="152"/>
        <v>2.4632507818214372E-3</v>
      </c>
      <c r="AZ36" s="5">
        <f t="shared" si="153"/>
        <v>1.0848849232423967E-3</v>
      </c>
      <c r="BA36" s="5">
        <f t="shared" si="154"/>
        <v>3.1854255505627769E-4</v>
      </c>
      <c r="BB36" s="5">
        <f t="shared" si="155"/>
        <v>7.0147550128072617E-5</v>
      </c>
      <c r="BC36" s="5">
        <f t="shared" si="156"/>
        <v>1.2357981590500185E-5</v>
      </c>
      <c r="BD36" s="5">
        <f t="shared" si="157"/>
        <v>4.7243072595086255E-5</v>
      </c>
      <c r="BE36" s="5">
        <f t="shared" si="158"/>
        <v>8.2152493794988388E-5</v>
      </c>
      <c r="BF36" s="5">
        <f t="shared" si="159"/>
        <v>7.1428802848838972E-5</v>
      </c>
      <c r="BG36" s="5">
        <f t="shared" si="160"/>
        <v>4.1403278551312444E-5</v>
      </c>
      <c r="BH36" s="5">
        <f t="shared" si="161"/>
        <v>1.7999372169501148E-5</v>
      </c>
      <c r="BI36" s="5">
        <f t="shared" si="162"/>
        <v>6.2599370838653982E-6</v>
      </c>
      <c r="BJ36" s="8">
        <f t="shared" si="163"/>
        <v>0.57457433607203257</v>
      </c>
      <c r="BK36" s="8">
        <f t="shared" si="164"/>
        <v>0.23754144426728172</v>
      </c>
      <c r="BL36" s="8">
        <f t="shared" si="165"/>
        <v>0.1798874967723269</v>
      </c>
      <c r="BM36" s="8">
        <f t="shared" si="166"/>
        <v>0.48436336385487838</v>
      </c>
      <c r="BN36" s="8">
        <f t="shared" si="167"/>
        <v>0.51347324507674397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1.41032608695652</v>
      </c>
      <c r="F37">
        <f>VLOOKUP(B37,home!$B$2:$E$405,3,FALSE)</f>
        <v>0.35</v>
      </c>
      <c r="G37">
        <f>VLOOKUP(C37,away!$B$2:$E$405,4,FALSE)</f>
        <v>1.29</v>
      </c>
      <c r="H37">
        <f>VLOOKUP(A37,away!$A$2:$E$405,3,FALSE)</f>
        <v>1.17119565217391</v>
      </c>
      <c r="I37">
        <f>VLOOKUP(C37,away!$B$2:$E$405,3,FALSE)</f>
        <v>0.93</v>
      </c>
      <c r="J37">
        <f>VLOOKUP(B37,home!$B$2:$E$405,4,FALSE)</f>
        <v>1.71</v>
      </c>
      <c r="K37" s="3">
        <f t="shared" si="112"/>
        <v>0.63676222826086881</v>
      </c>
      <c r="L37" s="3">
        <f t="shared" si="113"/>
        <v>1.8625524456521692</v>
      </c>
      <c r="M37" s="5">
        <f t="shared" si="114"/>
        <v>8.2141272895714712E-2</v>
      </c>
      <c r="N37" s="5">
        <f t="shared" si="115"/>
        <v>5.2304459961259403E-2</v>
      </c>
      <c r="O37" s="5">
        <f t="shared" si="116"/>
        <v>0.15299242872089566</v>
      </c>
      <c r="P37" s="5">
        <f t="shared" si="117"/>
        <v>9.7419799819359651E-2</v>
      </c>
      <c r="Q37" s="5">
        <f t="shared" si="118"/>
        <v>1.6652752236456469E-2</v>
      </c>
      <c r="R37" s="5">
        <f t="shared" si="119"/>
        <v>0.14247821114018472</v>
      </c>
      <c r="S37" s="5">
        <f t="shared" si="120"/>
        <v>2.8885044820565576E-2</v>
      </c>
      <c r="T37" s="5">
        <f t="shared" si="121"/>
        <v>3.1016624404851621E-2</v>
      </c>
      <c r="U37" s="5">
        <f t="shared" si="122"/>
        <v>9.0724743204246561E-2</v>
      </c>
      <c r="V37" s="5">
        <f t="shared" si="123"/>
        <v>3.8064167919921598E-3</v>
      </c>
      <c r="W37" s="5">
        <f t="shared" si="124"/>
        <v>3.5346145402540626E-3</v>
      </c>
      <c r="X37" s="5">
        <f t="shared" si="125"/>
        <v>6.5834049563879213E-3</v>
      </c>
      <c r="Y37" s="5">
        <f t="shared" si="126"/>
        <v>6.1309685011194685E-3</v>
      </c>
      <c r="Z37" s="5">
        <f t="shared" si="127"/>
        <v>8.8457713537099053E-2</v>
      </c>
      <c r="AA37" s="5">
        <f t="shared" si="128"/>
        <v>5.6326530778744804E-2</v>
      </c>
      <c r="AB37" s="5">
        <f t="shared" si="129"/>
        <v>1.7933303624438977E-2</v>
      </c>
      <c r="AC37" s="5">
        <f t="shared" si="130"/>
        <v>2.8215136924505761E-4</v>
      </c>
      <c r="AD37" s="5">
        <f t="shared" si="131"/>
        <v>5.626772576738608E-4</v>
      </c>
      <c r="AE37" s="5">
        <f t="shared" si="132"/>
        <v>1.0480159023933051E-3</v>
      </c>
      <c r="AF37" s="5">
        <f t="shared" si="133"/>
        <v>9.7599229104250787E-4</v>
      </c>
      <c r="AG37" s="5">
        <f t="shared" si="134"/>
        <v>6.0594560953962883E-4</v>
      </c>
      <c r="AH37" s="5">
        <f t="shared" si="135"/>
        <v>4.1189282671330721E-2</v>
      </c>
      <c r="AI37" s="5">
        <f t="shared" si="136"/>
        <v>2.6227779414263339E-2</v>
      </c>
      <c r="AJ37" s="5">
        <f t="shared" si="137"/>
        <v>8.3504296310804339E-3</v>
      </c>
      <c r="AK37" s="5">
        <f t="shared" si="138"/>
        <v>1.7724127262741208E-3</v>
      </c>
      <c r="AL37" s="5">
        <f t="shared" si="139"/>
        <v>1.3385295329186816E-5</v>
      </c>
      <c r="AM37" s="5">
        <f t="shared" si="140"/>
        <v>7.1658324877624542E-5</v>
      </c>
      <c r="AN37" s="5">
        <f t="shared" si="141"/>
        <v>1.3346738825215727E-4</v>
      </c>
      <c r="AO37" s="5">
        <f t="shared" si="142"/>
        <v>1.2429500520193157E-4</v>
      </c>
      <c r="AP37" s="5">
        <f t="shared" si="143"/>
        <v>7.7168655307068907E-5</v>
      </c>
      <c r="AQ37" s="5">
        <f t="shared" si="144"/>
        <v>3.5932666917467622E-5</v>
      </c>
      <c r="AR37" s="5">
        <f t="shared" si="145"/>
        <v>1.5343439834829102E-2</v>
      </c>
      <c r="AS37" s="5">
        <f t="shared" si="146"/>
        <v>9.7701229384123556E-3</v>
      </c>
      <c r="AT37" s="5">
        <f t="shared" si="147"/>
        <v>3.1106226263230394E-3</v>
      </c>
      <c r="AU37" s="5">
        <f t="shared" si="148"/>
        <v>6.6024233160537815E-4</v>
      </c>
      <c r="AV37" s="5">
        <f t="shared" si="149"/>
        <v>1.0510434456629801E-4</v>
      </c>
      <c r="AW37" s="5">
        <f t="shared" si="150"/>
        <v>4.4097225072086E-7</v>
      </c>
      <c r="AX37" s="5">
        <f t="shared" si="151"/>
        <v>7.6048857704195723E-6</v>
      </c>
      <c r="AY37" s="5">
        <f t="shared" si="152"/>
        <v>1.4164498590600352E-5</v>
      </c>
      <c r="AZ37" s="5">
        <f t="shared" si="153"/>
        <v>1.3191060745679697E-5</v>
      </c>
      <c r="BA37" s="5">
        <f t="shared" si="154"/>
        <v>8.1896808175373483E-6</v>
      </c>
      <c r="BB37" s="5">
        <f t="shared" si="155"/>
        <v>3.8134275089537121E-6</v>
      </c>
      <c r="BC37" s="5">
        <f t="shared" si="156"/>
        <v>1.4205417466237985E-6</v>
      </c>
      <c r="BD37" s="5">
        <f t="shared" si="157"/>
        <v>4.7629935648463096E-3</v>
      </c>
      <c r="BE37" s="5">
        <f t="shared" si="158"/>
        <v>3.0328943955437145E-3</v>
      </c>
      <c r="BF37" s="5">
        <f t="shared" si="159"/>
        <v>9.6561629669315841E-4</v>
      </c>
      <c r="BG37" s="5">
        <f t="shared" si="160"/>
        <v>2.0495599490911458E-4</v>
      </c>
      <c r="BH37" s="5">
        <f t="shared" si="161"/>
        <v>3.2627059003437767E-5</v>
      </c>
      <c r="BI37" s="5">
        <f t="shared" si="162"/>
        <v>4.155135758525576E-6</v>
      </c>
      <c r="BJ37" s="8">
        <f t="shared" si="163"/>
        <v>0.11990636179671431</v>
      </c>
      <c r="BK37" s="8">
        <f t="shared" si="164"/>
        <v>0.21256223549079697</v>
      </c>
      <c r="BL37" s="8">
        <f t="shared" si="165"/>
        <v>0.57598789643394976</v>
      </c>
      <c r="BM37" s="8">
        <f t="shared" si="166"/>
        <v>0.45291155895834945</v>
      </c>
      <c r="BN37" s="8">
        <f t="shared" si="167"/>
        <v>0.54398892477387062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1.41032608695652</v>
      </c>
      <c r="F38">
        <f>VLOOKUP(B38,home!$B$2:$E$405,3,FALSE)</f>
        <v>1.1299999999999999</v>
      </c>
      <c r="G38">
        <f>VLOOKUP(C38,away!$B$2:$E$405,4,FALSE)</f>
        <v>1</v>
      </c>
      <c r="H38">
        <f>VLOOKUP(A38,away!$A$2:$E$405,3,FALSE)</f>
        <v>1.17119565217391</v>
      </c>
      <c r="I38">
        <f>VLOOKUP(C38,away!$B$2:$E$405,3,FALSE)</f>
        <v>0.83</v>
      </c>
      <c r="J38">
        <f>VLOOKUP(B38,home!$B$2:$E$405,4,FALSE)</f>
        <v>0.63</v>
      </c>
      <c r="K38" s="3">
        <f t="shared" si="112"/>
        <v>1.5936684782608674</v>
      </c>
      <c r="L38" s="3">
        <f t="shared" si="113"/>
        <v>0.61241820652173751</v>
      </c>
      <c r="M38" s="5">
        <f t="shared" si="114"/>
        <v>0.11013078280931979</v>
      </c>
      <c r="N38" s="5">
        <f t="shared" si="115"/>
        <v>0.17551195704940678</v>
      </c>
      <c r="O38" s="5">
        <f t="shared" si="116"/>
        <v>6.7446096490918636E-2</v>
      </c>
      <c r="P38" s="5">
        <f t="shared" si="117"/>
        <v>0.10748671795931794</v>
      </c>
      <c r="Q38" s="5">
        <f t="shared" si="118"/>
        <v>0.13985393675375746</v>
      </c>
      <c r="R38" s="5">
        <f t="shared" si="119"/>
        <v>2.0652608724930219E-2</v>
      </c>
      <c r="S38" s="5">
        <f t="shared" si="120"/>
        <v>2.6226533224751259E-2</v>
      </c>
      <c r="T38" s="5">
        <f t="shared" si="121"/>
        <v>8.5649097121740653E-2</v>
      </c>
      <c r="U38" s="5">
        <f t="shared" si="122"/>
        <v>3.2913411518776657E-2</v>
      </c>
      <c r="V38" s="5">
        <f t="shared" si="123"/>
        <v>2.8440973216567402E-3</v>
      </c>
      <c r="W38" s="5">
        <f t="shared" si="124"/>
        <v>7.4293603521717405E-2</v>
      </c>
      <c r="X38" s="5">
        <f t="shared" si="125"/>
        <v>4.5498755424807226E-2</v>
      </c>
      <c r="Y38" s="5">
        <f t="shared" si="126"/>
        <v>1.3932133098115806E-2</v>
      </c>
      <c r="Z38" s="5">
        <f t="shared" si="127"/>
        <v>4.2160111984389844E-3</v>
      </c>
      <c r="AA38" s="5">
        <f t="shared" si="128"/>
        <v>6.7189241509470329E-3</v>
      </c>
      <c r="AB38" s="5">
        <f t="shared" si="129"/>
        <v>5.3538688135949756E-3</v>
      </c>
      <c r="AC38" s="5">
        <f t="shared" si="130"/>
        <v>1.734884419140233E-4</v>
      </c>
      <c r="AD38" s="5">
        <f t="shared" si="131"/>
        <v>2.9599843517242902E-2</v>
      </c>
      <c r="AE38" s="5">
        <f t="shared" si="132"/>
        <v>1.812748308015398E-2</v>
      </c>
      <c r="AF38" s="5">
        <f t="shared" si="133"/>
        <v>5.5508003383505202E-3</v>
      </c>
      <c r="AG38" s="5">
        <f t="shared" si="134"/>
        <v>1.1331370626576265E-3</v>
      </c>
      <c r="AH38" s="5">
        <f t="shared" si="135"/>
        <v>6.4549050420589088E-4</v>
      </c>
      <c r="AI38" s="5">
        <f t="shared" si="136"/>
        <v>1.0286978695696423E-3</v>
      </c>
      <c r="AJ38" s="5">
        <f t="shared" si="137"/>
        <v>8.1970168419362422E-4</v>
      </c>
      <c r="AK38" s="5">
        <f t="shared" si="138"/>
        <v>4.3544424522557444E-4</v>
      </c>
      <c r="AL38" s="5">
        <f t="shared" si="139"/>
        <v>6.7729304194634629E-6</v>
      </c>
      <c r="AM38" s="5">
        <f t="shared" si="140"/>
        <v>9.43446751497686E-3</v>
      </c>
      <c r="AN38" s="5">
        <f t="shared" si="141"/>
        <v>5.7778396750097234E-3</v>
      </c>
      <c r="AO38" s="5">
        <f t="shared" si="142"/>
        <v>1.7692271056697966E-3</v>
      </c>
      <c r="AP38" s="5">
        <f t="shared" si="143"/>
        <v>3.6116896366131381E-4</v>
      </c>
      <c r="AQ38" s="5">
        <f t="shared" si="144"/>
        <v>5.5296612244194084E-5</v>
      </c>
      <c r="AR38" s="5">
        <f t="shared" si="145"/>
        <v>7.906202738251681E-5</v>
      </c>
      <c r="AS38" s="5">
        <f t="shared" si="146"/>
        <v>1.259986608669146E-4</v>
      </c>
      <c r="AT38" s="5">
        <f t="shared" si="147"/>
        <v>1.0040004706334147E-4</v>
      </c>
      <c r="AU38" s="5">
        <f t="shared" si="148"/>
        <v>5.3334796740251622E-5</v>
      </c>
      <c r="AV38" s="5">
        <f t="shared" si="149"/>
        <v>2.1249496089847369E-5</v>
      </c>
      <c r="AW38" s="5">
        <f t="shared" si="150"/>
        <v>1.8362008715265648E-7</v>
      </c>
      <c r="AX38" s="5">
        <f t="shared" si="151"/>
        <v>2.5059022479657911E-3</v>
      </c>
      <c r="AY38" s="5">
        <f t="shared" si="152"/>
        <v>1.5346601604180003E-3</v>
      </c>
      <c r="AZ38" s="5">
        <f t="shared" si="153"/>
        <v>4.6992691153177683E-4</v>
      </c>
      <c r="BA38" s="5">
        <f t="shared" si="154"/>
        <v>9.5930598785529987E-5</v>
      </c>
      <c r="BB38" s="5">
        <f t="shared" si="155"/>
        <v>1.4687411314697657E-5</v>
      </c>
      <c r="BC38" s="5">
        <f t="shared" si="156"/>
        <v>1.7989676191588441E-6</v>
      </c>
      <c r="BD38" s="5">
        <f t="shared" si="157"/>
        <v>8.0698375022622364E-6</v>
      </c>
      <c r="BE38" s="5">
        <f t="shared" si="158"/>
        <v>1.2860645652042737E-5</v>
      </c>
      <c r="BF38" s="5">
        <f t="shared" si="159"/>
        <v>1.0247802792871598E-5</v>
      </c>
      <c r="BG38" s="5">
        <f t="shared" si="160"/>
        <v>5.4438667608110495E-6</v>
      </c>
      <c r="BH38" s="5">
        <f t="shared" si="161"/>
        <v>2.1689297141391655E-6</v>
      </c>
      <c r="BI38" s="5">
        <f t="shared" si="162"/>
        <v>6.9131098339738856E-7</v>
      </c>
      <c r="BJ38" s="8">
        <f t="shared" si="163"/>
        <v>0.6111716531371475</v>
      </c>
      <c r="BK38" s="8">
        <f t="shared" si="164"/>
        <v>0.24840305284779723</v>
      </c>
      <c r="BL38" s="8">
        <f t="shared" si="165"/>
        <v>0.13643377142391061</v>
      </c>
      <c r="BM38" s="8">
        <f t="shared" si="166"/>
        <v>0.37760791227931245</v>
      </c>
      <c r="BN38" s="8">
        <f t="shared" si="167"/>
        <v>0.62108209978765083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1.41032608695652</v>
      </c>
      <c r="F39">
        <f>VLOOKUP(B39,home!$B$2:$E$405,3,FALSE)</f>
        <v>1.04</v>
      </c>
      <c r="G39">
        <f>VLOOKUP(C39,away!$B$2:$E$405,4,FALSE)</f>
        <v>1.75</v>
      </c>
      <c r="H39">
        <f>VLOOKUP(A39,away!$A$2:$E$405,3,FALSE)</f>
        <v>1.17119565217391</v>
      </c>
      <c r="I39">
        <f>VLOOKUP(C39,away!$B$2:$E$405,3,FALSE)</f>
        <v>0.61</v>
      </c>
      <c r="J39">
        <f>VLOOKUP(B39,home!$B$2:$E$405,4,FALSE)</f>
        <v>0.75</v>
      </c>
      <c r="K39" s="3">
        <f t="shared" si="112"/>
        <v>2.5667934782608661</v>
      </c>
      <c r="L39" s="3">
        <f t="shared" si="113"/>
        <v>0.53582201086956371</v>
      </c>
      <c r="M39" s="5">
        <f t="shared" si="114"/>
        <v>4.4931530646031795E-2</v>
      </c>
      <c r="N39" s="5">
        <f t="shared" si="115"/>
        <v>0.11532995983051267</v>
      </c>
      <c r="O39" s="5">
        <f t="shared" si="116"/>
        <v>2.4075303102204182E-2</v>
      </c>
      <c r="P39" s="5">
        <f t="shared" si="117"/>
        <v>6.1796330989891304E-2</v>
      </c>
      <c r="Q39" s="5">
        <f t="shared" si="118"/>
        <v>0.14801409437052379</v>
      </c>
      <c r="R39" s="5">
        <f t="shared" si="119"/>
        <v>6.4500386602586446E-3</v>
      </c>
      <c r="S39" s="5">
        <f t="shared" si="120"/>
        <v>2.1247810106317079E-2</v>
      </c>
      <c r="T39" s="5">
        <f t="shared" si="121"/>
        <v>7.9309209682651427E-2</v>
      </c>
      <c r="U39" s="5">
        <f t="shared" si="122"/>
        <v>1.6555917167682347E-2</v>
      </c>
      <c r="V39" s="5">
        <f t="shared" si="123"/>
        <v>3.2470063950917304E-3</v>
      </c>
      <c r="W39" s="5">
        <f t="shared" si="124"/>
        <v>0.12664053737364961</v>
      </c>
      <c r="X39" s="5">
        <f t="shared" si="125"/>
        <v>6.7856787393151083E-2</v>
      </c>
      <c r="Y39" s="5">
        <f t="shared" si="126"/>
        <v>1.8179580136073334E-2</v>
      </c>
      <c r="Z39" s="5">
        <f t="shared" si="127"/>
        <v>1.1520242283754047E-3</v>
      </c>
      <c r="AA39" s="5">
        <f t="shared" si="128"/>
        <v>2.9570082761924961E-3</v>
      </c>
      <c r="AB39" s="5">
        <f t="shared" si="129"/>
        <v>3.7950147792471527E-3</v>
      </c>
      <c r="AC39" s="5">
        <f t="shared" si="130"/>
        <v>2.7910951261892868E-4</v>
      </c>
      <c r="AD39" s="5">
        <f t="shared" si="131"/>
        <v>8.1265026353533817E-2</v>
      </c>
      <c r="AE39" s="5">
        <f t="shared" si="132"/>
        <v>4.354358983411858E-2</v>
      </c>
      <c r="AF39" s="5">
        <f t="shared" si="133"/>
        <v>1.1665806932698454E-2</v>
      </c>
      <c r="AG39" s="5">
        <f t="shared" si="134"/>
        <v>2.0835987096981946E-3</v>
      </c>
      <c r="AH39" s="5">
        <f t="shared" si="135"/>
        <v>1.5431998465464169E-4</v>
      </c>
      <c r="AI39" s="5">
        <f t="shared" si="136"/>
        <v>3.9610753017685129E-4</v>
      </c>
      <c r="AJ39" s="5">
        <f t="shared" si="137"/>
        <v>5.0836311257398059E-4</v>
      </c>
      <c r="AK39" s="5">
        <f t="shared" si="138"/>
        <v>4.3495437398109597E-4</v>
      </c>
      <c r="AL39" s="5">
        <f t="shared" si="139"/>
        <v>1.5354868686851512E-5</v>
      </c>
      <c r="AM39" s="5">
        <f t="shared" si="140"/>
        <v>4.1718107930989602E-2</v>
      </c>
      <c r="AN39" s="5">
        <f t="shared" si="141"/>
        <v>2.2353480481256342E-2</v>
      </c>
      <c r="AO39" s="5">
        <f t="shared" si="142"/>
        <v>5.9887434307001582E-3</v>
      </c>
      <c r="AP39" s="5">
        <f t="shared" si="143"/>
        <v>1.0696335158732163E-3</v>
      </c>
      <c r="AQ39" s="5">
        <f t="shared" si="144"/>
        <v>1.43283295342167E-4</v>
      </c>
      <c r="AR39" s="5">
        <f t="shared" si="145"/>
        <v>1.6537608899002075E-5</v>
      </c>
      <c r="AS39" s="5">
        <f t="shared" si="146"/>
        <v>4.244862666798739E-5</v>
      </c>
      <c r="AT39" s="5">
        <f t="shared" si="147"/>
        <v>5.4478429046260165E-5</v>
      </c>
      <c r="AU39" s="5">
        <f t="shared" si="148"/>
        <v>4.6611625460612642E-5</v>
      </c>
      <c r="AV39" s="5">
        <f t="shared" si="149"/>
        <v>2.9910604060859665E-5</v>
      </c>
      <c r="AW39" s="5">
        <f t="shared" si="150"/>
        <v>5.8661759226634082E-7</v>
      </c>
      <c r="AX39" s="5">
        <f t="shared" si="151"/>
        <v>1.7846961227107844E-2</v>
      </c>
      <c r="AY39" s="5">
        <f t="shared" si="152"/>
        <v>9.5627946526200616E-3</v>
      </c>
      <c r="AZ39" s="5">
        <f t="shared" si="153"/>
        <v>2.5619779301497962E-3</v>
      </c>
      <c r="BA39" s="5">
        <f t="shared" si="154"/>
        <v>4.575880554454355E-4</v>
      </c>
      <c r="BB39" s="5">
        <f t="shared" si="155"/>
        <v>6.1296438004666652E-5</v>
      </c>
      <c r="BC39" s="5">
        <f t="shared" si="156"/>
        <v>6.5687961341604114E-6</v>
      </c>
      <c r="BD39" s="5">
        <f t="shared" si="157"/>
        <v>1.4768691425396126E-6</v>
      </c>
      <c r="BE39" s="5">
        <f t="shared" si="158"/>
        <v>3.7908180833153959E-6</v>
      </c>
      <c r="BF39" s="5">
        <f t="shared" si="159"/>
        <v>4.8651235667636582E-6</v>
      </c>
      <c r="BG39" s="5">
        <f t="shared" si="160"/>
        <v>4.1625891473674E-6</v>
      </c>
      <c r="BH39" s="5">
        <f t="shared" si="161"/>
        <v>2.6711266690355252E-6</v>
      </c>
      <c r="BI39" s="5">
        <f t="shared" si="162"/>
        <v>1.3712461027378113E-6</v>
      </c>
      <c r="BJ39" s="8">
        <f t="shared" si="163"/>
        <v>0.79565862637023443</v>
      </c>
      <c r="BK39" s="8">
        <f t="shared" si="164"/>
        <v>0.14107993717125772</v>
      </c>
      <c r="BL39" s="8">
        <f t="shared" si="165"/>
        <v>5.5535351653817872E-2</v>
      </c>
      <c r="BM39" s="8">
        <f t="shared" si="166"/>
        <v>0.58326647378923546</v>
      </c>
      <c r="BN39" s="8">
        <f t="shared" si="167"/>
        <v>0.40059725759942233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1.41032608695652</v>
      </c>
      <c r="F40">
        <f>VLOOKUP(B40,home!$B$2:$E$405,3,FALSE)</f>
        <v>1.37</v>
      </c>
      <c r="G40">
        <f>VLOOKUP(C40,away!$B$2:$E$405,4,FALSE)</f>
        <v>0.71</v>
      </c>
      <c r="H40">
        <f>VLOOKUP(A40,away!$A$2:$E$405,3,FALSE)</f>
        <v>1.17119565217391</v>
      </c>
      <c r="I40">
        <f>VLOOKUP(C40,away!$B$2:$E$405,3,FALSE)</f>
        <v>0.91</v>
      </c>
      <c r="J40">
        <f>VLOOKUP(B40,home!$B$2:$E$405,4,FALSE)</f>
        <v>1.48</v>
      </c>
      <c r="K40" s="3">
        <f t="shared" si="112"/>
        <v>1.3718241847826071</v>
      </c>
      <c r="L40" s="3">
        <f t="shared" si="113"/>
        <v>1.5773663043478219</v>
      </c>
      <c r="M40" s="5">
        <f t="shared" si="114"/>
        <v>5.2382092663246282E-2</v>
      </c>
      <c r="N40" s="5">
        <f t="shared" si="115"/>
        <v>7.185902156496482E-2</v>
      </c>
      <c r="O40" s="5">
        <f t="shared" si="116"/>
        <v>8.262574791822995E-2</v>
      </c>
      <c r="P40" s="5">
        <f t="shared" si="117"/>
        <v>0.11334799927997899</v>
      </c>
      <c r="Q40" s="5">
        <f t="shared" si="118"/>
        <v>4.9288971838816836E-2</v>
      </c>
      <c r="R40" s="5">
        <f t="shared" si="119"/>
        <v>6.5165535318876575E-2</v>
      </c>
      <c r="S40" s="5">
        <f t="shared" si="120"/>
        <v>6.1317562393744911E-2</v>
      </c>
      <c r="T40" s="5">
        <f t="shared" si="121"/>
        <v>7.7746763354498385E-2</v>
      </c>
      <c r="U40" s="5">
        <f t="shared" si="122"/>
        <v>8.9395657364740033E-2</v>
      </c>
      <c r="V40" s="5">
        <f t="shared" si="123"/>
        <v>1.4742576379505653E-2</v>
      </c>
      <c r="W40" s="5">
        <f t="shared" si="124"/>
        <v>2.2538601203852583E-2</v>
      </c>
      <c r="X40" s="5">
        <f t="shared" si="125"/>
        <v>3.5551630086090323E-2</v>
      </c>
      <c r="Y40" s="5">
        <f t="shared" si="126"/>
        <v>2.803897168121857E-2</v>
      </c>
      <c r="Z40" s="5">
        <f t="shared" si="127"/>
        <v>3.4263306538927923E-2</v>
      </c>
      <c r="AA40" s="5">
        <f t="shared" si="128"/>
        <v>4.7003232560721364E-2</v>
      </c>
      <c r="AB40" s="5">
        <f t="shared" si="129"/>
        <v>3.2240085594879453E-2</v>
      </c>
      <c r="AC40" s="5">
        <f t="shared" si="130"/>
        <v>1.9938129758293836E-3</v>
      </c>
      <c r="AD40" s="5">
        <f t="shared" si="131"/>
        <v>7.7297495556538408E-3</v>
      </c>
      <c r="AE40" s="5">
        <f t="shared" si="132"/>
        <v>1.2192646490135919E-2</v>
      </c>
      <c r="AF40" s="5">
        <f t="shared" si="133"/>
        <v>9.6161348671825707E-3</v>
      </c>
      <c r="AG40" s="5">
        <f t="shared" si="134"/>
        <v>5.0560557058526665E-3</v>
      </c>
      <c r="AH40" s="5">
        <f t="shared" si="135"/>
        <v>1.351144630251132E-2</v>
      </c>
      <c r="AI40" s="5">
        <f t="shared" si="136"/>
        <v>1.8535328809176559E-2</v>
      </c>
      <c r="AJ40" s="5">
        <f t="shared" si="137"/>
        <v>1.2713606166663107E-2</v>
      </c>
      <c r="AK40" s="5">
        <f t="shared" si="138"/>
        <v>5.8136108050765786E-3</v>
      </c>
      <c r="AL40" s="5">
        <f t="shared" si="139"/>
        <v>1.7257402311251309E-4</v>
      </c>
      <c r="AM40" s="5">
        <f t="shared" si="140"/>
        <v>2.1207714765517096E-3</v>
      </c>
      <c r="AN40" s="5">
        <f t="shared" si="141"/>
        <v>3.3452334663346436E-3</v>
      </c>
      <c r="AO40" s="5">
        <f t="shared" si="142"/>
        <v>2.6383292749864659E-3</v>
      </c>
      <c r="AP40" s="5">
        <f t="shared" si="143"/>
        <v>1.3872038993793562E-3</v>
      </c>
      <c r="AQ40" s="5">
        <f t="shared" si="144"/>
        <v>5.4703217203522551E-4</v>
      </c>
      <c r="AR40" s="5">
        <f t="shared" si="145"/>
        <v>4.2625000241172635E-3</v>
      </c>
      <c r="AS40" s="5">
        <f t="shared" si="146"/>
        <v>5.847400620720508E-3</v>
      </c>
      <c r="AT40" s="5">
        <f t="shared" si="147"/>
        <v>4.0108027948086121E-3</v>
      </c>
      <c r="AU40" s="5">
        <f t="shared" si="148"/>
        <v>1.8340387581040414E-3</v>
      </c>
      <c r="AV40" s="5">
        <f t="shared" si="149"/>
        <v>6.2899468104894555E-4</v>
      </c>
      <c r="AW40" s="5">
        <f t="shared" si="150"/>
        <v>1.037298947289178E-5</v>
      </c>
      <c r="AX40" s="5">
        <f t="shared" si="151"/>
        <v>4.8488760032179275E-4</v>
      </c>
      <c r="AY40" s="5">
        <f t="shared" si="152"/>
        <v>7.6484536214367009E-4</v>
      </c>
      <c r="AZ40" s="5">
        <f t="shared" si="153"/>
        <v>6.0322065114106632E-4</v>
      </c>
      <c r="BA40" s="5">
        <f t="shared" si="154"/>
        <v>3.1716664306555672E-4</v>
      </c>
      <c r="BB40" s="5">
        <f t="shared" si="155"/>
        <v>1.2507199390868044E-4</v>
      </c>
      <c r="BC40" s="5">
        <f t="shared" si="156"/>
        <v>3.94568697618297E-5</v>
      </c>
      <c r="BD40" s="5">
        <f t="shared" si="157"/>
        <v>1.1205873183873923E-3</v>
      </c>
      <c r="BE40" s="5">
        <f t="shared" si="158"/>
        <v>1.5372487845245122E-3</v>
      </c>
      <c r="BF40" s="5">
        <f t="shared" si="159"/>
        <v>1.0544175303191967E-3</v>
      </c>
      <c r="BG40" s="5">
        <f t="shared" si="160"/>
        <v>4.8215848965020705E-4</v>
      </c>
      <c r="BH40" s="5">
        <f t="shared" si="161"/>
        <v>1.6535916925010215E-4</v>
      </c>
      <c r="BI40" s="5">
        <f t="shared" si="162"/>
        <v>4.5368741510570092E-5</v>
      </c>
      <c r="BJ40" s="8">
        <f t="shared" si="163"/>
        <v>0.33199176575789641</v>
      </c>
      <c r="BK40" s="8">
        <f t="shared" si="164"/>
        <v>0.2447214630775614</v>
      </c>
      <c r="BL40" s="8">
        <f t="shared" si="165"/>
        <v>0.38799312775331629</v>
      </c>
      <c r="BM40" s="8">
        <f t="shared" si="166"/>
        <v>0.56354582217091798</v>
      </c>
      <c r="BN40" s="8">
        <f t="shared" si="167"/>
        <v>0.43466936858411354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1.32075471698113</v>
      </c>
      <c r="F41">
        <f>VLOOKUP(B41,home!$B$2:$E$405,3,FALSE)</f>
        <v>0.71</v>
      </c>
      <c r="G41">
        <f>VLOOKUP(C41,away!$B$2:$E$405,4,FALSE)</f>
        <v>0.99</v>
      </c>
      <c r="H41">
        <f>VLOOKUP(A41,away!$A$2:$E$405,3,FALSE)</f>
        <v>1.0314465408805</v>
      </c>
      <c r="I41">
        <f>VLOOKUP(C41,away!$B$2:$E$405,3,FALSE)</f>
        <v>0.62</v>
      </c>
      <c r="J41">
        <f>VLOOKUP(B41,home!$B$2:$E$405,4,FALSE)</f>
        <v>0.85</v>
      </c>
      <c r="K41" s="3">
        <f t="shared" si="112"/>
        <v>0.92835849056603625</v>
      </c>
      <c r="L41" s="3">
        <f t="shared" si="113"/>
        <v>0.54357232704402358</v>
      </c>
      <c r="M41" s="5">
        <f t="shared" si="114"/>
        <v>0.2294819693228316</v>
      </c>
      <c r="N41" s="5">
        <f t="shared" si="115"/>
        <v>0.2130415346526654</v>
      </c>
      <c r="O41" s="5">
        <f t="shared" si="116"/>
        <v>0.12474004807945681</v>
      </c>
      <c r="P41" s="5">
        <f t="shared" si="117"/>
        <v>0.11580348274817932</v>
      </c>
      <c r="Q41" s="5">
        <f t="shared" si="118"/>
        <v>9.8889458769010175E-2</v>
      </c>
      <c r="R41" s="5">
        <f t="shared" si="119"/>
        <v>3.390261910506686E-2</v>
      </c>
      <c r="S41" s="5">
        <f t="shared" si="120"/>
        <v>1.4609477441931678E-2</v>
      </c>
      <c r="T41" s="5">
        <f t="shared" si="121"/>
        <v>5.3753573223194885E-2</v>
      </c>
      <c r="U41" s="5">
        <f t="shared" si="122"/>
        <v>3.1473784298615137E-2</v>
      </c>
      <c r="V41" s="5">
        <f t="shared" si="123"/>
        <v>8.1915337589799088E-4</v>
      </c>
      <c r="W41" s="5">
        <f t="shared" si="124"/>
        <v>3.0601622891896853E-2</v>
      </c>
      <c r="X41" s="5">
        <f t="shared" si="125"/>
        <v>1.6634195366672034E-2</v>
      </c>
      <c r="Y41" s="5">
        <f t="shared" si="126"/>
        <v>4.5209441419834162E-3</v>
      </c>
      <c r="Z41" s="5">
        <f t="shared" si="127"/>
        <v>6.1428418532761221E-3</v>
      </c>
      <c r="AA41" s="5">
        <f t="shared" si="128"/>
        <v>5.7027593906932945E-3</v>
      </c>
      <c r="AB41" s="5">
        <f t="shared" si="129"/>
        <v>2.6471025500026573E-3</v>
      </c>
      <c r="AC41" s="5">
        <f t="shared" si="130"/>
        <v>2.58355847394668E-5</v>
      </c>
      <c r="AD41" s="5">
        <f t="shared" si="131"/>
        <v>7.1023191091981047E-3</v>
      </c>
      <c r="AE41" s="5">
        <f t="shared" si="132"/>
        <v>3.8606241255960505E-3</v>
      </c>
      <c r="AF41" s="5">
        <f t="shared" si="133"/>
        <v>1.0492642198962718E-3</v>
      </c>
      <c r="AG41" s="5">
        <f t="shared" si="134"/>
        <v>1.9011699789768288E-4</v>
      </c>
      <c r="AH41" s="5">
        <f t="shared" si="135"/>
        <v>8.3476971021218091E-4</v>
      </c>
      <c r="AI41" s="5">
        <f t="shared" si="136"/>
        <v>7.7496554814282775E-4</v>
      </c>
      <c r="AJ41" s="5">
        <f t="shared" si="137"/>
        <v>3.5972292325727823E-4</v>
      </c>
      <c r="AK41" s="5">
        <f t="shared" si="138"/>
        <v>1.1131727668570964E-4</v>
      </c>
      <c r="AL41" s="5">
        <f t="shared" si="139"/>
        <v>5.2149642963139855E-7</v>
      </c>
      <c r="AM41" s="5">
        <f t="shared" si="140"/>
        <v>1.318699649546694E-3</v>
      </c>
      <c r="AN41" s="5">
        <f t="shared" si="141"/>
        <v>7.1680863717623483E-4</v>
      </c>
      <c r="AO41" s="5">
        <f t="shared" si="142"/>
        <v>1.9481866947757055E-4</v>
      </c>
      <c r="AP41" s="5">
        <f t="shared" si="143"/>
        <v>3.5299345839847844E-5</v>
      </c>
      <c r="AQ41" s="5">
        <f t="shared" si="144"/>
        <v>4.7969368903244648E-6</v>
      </c>
      <c r="AR41" s="5">
        <f t="shared" si="145"/>
        <v>9.0751542785180109E-5</v>
      </c>
      <c r="AS41" s="5">
        <f t="shared" si="146"/>
        <v>8.424996527658887E-5</v>
      </c>
      <c r="AT41" s="5">
        <f t="shared" si="147"/>
        <v>3.9107085297207499E-5</v>
      </c>
      <c r="AU41" s="5">
        <f t="shared" si="148"/>
        <v>1.2101798225650928E-5</v>
      </c>
      <c r="AV41" s="5">
        <f t="shared" si="149"/>
        <v>2.8087017834750077E-6</v>
      </c>
      <c r="AW41" s="5">
        <f t="shared" si="150"/>
        <v>7.3100759857641075E-9</v>
      </c>
      <c r="AX41" s="5">
        <f t="shared" si="151"/>
        <v>2.0403766936052158E-4</v>
      </c>
      <c r="AY41" s="5">
        <f t="shared" si="152"/>
        <v>1.1090923073893779E-4</v>
      </c>
      <c r="AZ41" s="5">
        <f t="shared" si="153"/>
        <v>3.0143594321713482E-5</v>
      </c>
      <c r="BA41" s="5">
        <f t="shared" si="154"/>
        <v>5.4617412369749381E-6</v>
      </c>
      <c r="BB41" s="5">
        <f t="shared" si="155"/>
        <v>7.4221284847369257E-7</v>
      </c>
      <c r="BC41" s="5">
        <f t="shared" si="156"/>
        <v>8.0689273041363702E-8</v>
      </c>
      <c r="BD41" s="5">
        <f t="shared" si="157"/>
        <v>8.2216712157626006E-6</v>
      </c>
      <c r="BE41" s="5">
        <f t="shared" si="158"/>
        <v>7.6326582797955966E-6</v>
      </c>
      <c r="BF41" s="5">
        <f t="shared" si="159"/>
        <v>3.5429215598186988E-6</v>
      </c>
      <c r="BG41" s="5">
        <f t="shared" si="160"/>
        <v>1.0963671038223847E-6</v>
      </c>
      <c r="BH41" s="5">
        <f t="shared" si="161"/>
        <v>2.5445542740270143E-7</v>
      </c>
      <c r="BI41" s="5">
        <f t="shared" si="162"/>
        <v>4.7245171299981511E-8</v>
      </c>
      <c r="BJ41" s="8">
        <f t="shared" si="163"/>
        <v>0.43226545187472115</v>
      </c>
      <c r="BK41" s="8">
        <f t="shared" si="164"/>
        <v>0.36085134920074863</v>
      </c>
      <c r="BL41" s="8">
        <f t="shared" si="165"/>
        <v>0.20079690329425873</v>
      </c>
      <c r="BM41" s="8">
        <f t="shared" si="166"/>
        <v>0.18408653162513156</v>
      </c>
      <c r="BN41" s="8">
        <f t="shared" si="167"/>
        <v>0.81585911267721012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1.32075471698113</v>
      </c>
      <c r="F42">
        <f>VLOOKUP(B42,home!$B$2:$E$405,3,FALSE)</f>
        <v>0.56999999999999995</v>
      </c>
      <c r="G42">
        <f>VLOOKUP(C42,away!$B$2:$E$405,4,FALSE)</f>
        <v>0.95</v>
      </c>
      <c r="H42">
        <f>VLOOKUP(A42,away!$A$2:$E$405,3,FALSE)</f>
        <v>1.0314465408805</v>
      </c>
      <c r="I42">
        <f>VLOOKUP(C42,away!$B$2:$E$405,3,FALSE)</f>
        <v>1.0900000000000001</v>
      </c>
      <c r="J42">
        <f>VLOOKUP(B42,home!$B$2:$E$405,4,FALSE)</f>
        <v>0.48</v>
      </c>
      <c r="K42" s="3">
        <f t="shared" si="112"/>
        <v>0.71518867924528173</v>
      </c>
      <c r="L42" s="3">
        <f t="shared" si="113"/>
        <v>0.5396528301886776</v>
      </c>
      <c r="M42" s="5">
        <f t="shared" si="114"/>
        <v>0.28512103363763946</v>
      </c>
      <c r="N42" s="5">
        <f t="shared" si="115"/>
        <v>0.20391533547235291</v>
      </c>
      <c r="O42" s="5">
        <f t="shared" si="116"/>
        <v>0.15386637274887327</v>
      </c>
      <c r="P42" s="5">
        <f t="shared" si="117"/>
        <v>0.11004348790652888</v>
      </c>
      <c r="Q42" s="5">
        <f t="shared" si="118"/>
        <v>7.29189697271653E-2</v>
      </c>
      <c r="R42" s="5">
        <f t="shared" si="119"/>
        <v>4.151721176239774E-2</v>
      </c>
      <c r="S42" s="5">
        <f t="shared" si="120"/>
        <v>1.0617919937489098E-2</v>
      </c>
      <c r="T42" s="5">
        <f t="shared" si="121"/>
        <v>3.9350928387707255E-2</v>
      </c>
      <c r="U42" s="5">
        <f t="shared" si="122"/>
        <v>2.9692639846295915E-2</v>
      </c>
      <c r="V42" s="5">
        <f t="shared" si="123"/>
        <v>4.553360411060208E-4</v>
      </c>
      <c r="W42" s="5">
        <f t="shared" si="124"/>
        <v>1.7383607217032686E-2</v>
      </c>
      <c r="X42" s="5">
        <f t="shared" si="125"/>
        <v>9.381112833560008E-3</v>
      </c>
      <c r="Y42" s="5">
        <f t="shared" si="126"/>
        <v>2.531272045474992E-3</v>
      </c>
      <c r="Z42" s="5">
        <f t="shared" si="127"/>
        <v>7.4682936097068657E-3</v>
      </c>
      <c r="AA42" s="5">
        <f t="shared" si="128"/>
        <v>5.3412390429422307E-3</v>
      </c>
      <c r="AB42" s="5">
        <f t="shared" si="129"/>
        <v>1.9099968483275932E-3</v>
      </c>
      <c r="AC42" s="5">
        <f t="shared" si="130"/>
        <v>1.0983661371274403E-5</v>
      </c>
      <c r="AD42" s="5">
        <f t="shared" si="131"/>
        <v>3.1081397715170874E-3</v>
      </c>
      <c r="AE42" s="5">
        <f t="shared" si="132"/>
        <v>1.6773164243211857E-3</v>
      </c>
      <c r="AF42" s="5">
        <f t="shared" si="133"/>
        <v>4.5258427775344038E-4</v>
      </c>
      <c r="AG42" s="5">
        <f t="shared" si="134"/>
        <v>8.1412795462847555E-5</v>
      </c>
      <c r="AH42" s="5">
        <f t="shared" si="135"/>
        <v>1.0075714457895813E-3</v>
      </c>
      <c r="AI42" s="5">
        <f t="shared" si="136"/>
        <v>7.2060369155950953E-4</v>
      </c>
      <c r="AJ42" s="5">
        <f t="shared" si="137"/>
        <v>2.5768380121285998E-4</v>
      </c>
      <c r="AK42" s="5">
        <f t="shared" si="138"/>
        <v>6.1430845817443035E-5</v>
      </c>
      <c r="AL42" s="5">
        <f t="shared" si="139"/>
        <v>1.6956734364471436E-7</v>
      </c>
      <c r="AM42" s="5">
        <f t="shared" si="140"/>
        <v>4.4458127562020758E-4</v>
      </c>
      <c r="AN42" s="5">
        <f t="shared" si="141"/>
        <v>2.3991954363733752E-4</v>
      </c>
      <c r="AO42" s="5">
        <f t="shared" si="142"/>
        <v>6.4736630370732567E-5</v>
      </c>
      <c r="AP42" s="5">
        <f t="shared" si="143"/>
        <v>1.1645101932148045E-5</v>
      </c>
      <c r="AQ42" s="5">
        <f t="shared" si="144"/>
        <v>1.5710780538798324E-6</v>
      </c>
      <c r="AR42" s="5">
        <f t="shared" si="145"/>
        <v>1.0874775646752911E-4</v>
      </c>
      <c r="AS42" s="5">
        <f t="shared" si="146"/>
        <v>7.7775164318899694E-5</v>
      </c>
      <c r="AT42" s="5">
        <f t="shared" si="147"/>
        <v>2.7811958523659315E-5</v>
      </c>
      <c r="AU42" s="5">
        <f t="shared" si="148"/>
        <v>6.6302659612534885E-6</v>
      </c>
      <c r="AV42" s="5">
        <f t="shared" si="149"/>
        <v>1.1854727889684573E-6</v>
      </c>
      <c r="AW42" s="5">
        <f t="shared" si="150"/>
        <v>1.817920162579103E-9</v>
      </c>
      <c r="AX42" s="5">
        <f t="shared" si="151"/>
        <v>5.2993249221333138E-5</v>
      </c>
      <c r="AY42" s="5">
        <f t="shared" si="152"/>
        <v>2.8597956923186358E-5</v>
      </c>
      <c r="AZ42" s="5">
        <f t="shared" si="153"/>
        <v>7.7164841956057023E-6</v>
      </c>
      <c r="BA42" s="5">
        <f t="shared" si="154"/>
        <v>1.3880741784216064E-6</v>
      </c>
      <c r="BB42" s="5">
        <f t="shared" si="155"/>
        <v>1.8726953972426082E-7</v>
      </c>
      <c r="BC42" s="5">
        <f t="shared" si="156"/>
        <v>2.0212107424065679E-8</v>
      </c>
      <c r="BD42" s="5">
        <f t="shared" si="157"/>
        <v>9.7810057590618523E-6</v>
      </c>
      <c r="BE42" s="5">
        <f t="shared" si="158"/>
        <v>6.99526459051394E-6</v>
      </c>
      <c r="BF42" s="5">
        <f t="shared" si="159"/>
        <v>2.5014670217304755E-6</v>
      </c>
      <c r="BG42" s="5">
        <f t="shared" si="160"/>
        <v>5.9634029848234934E-7</v>
      </c>
      <c r="BH42" s="5">
        <f t="shared" si="161"/>
        <v>1.0662395761308208E-7</v>
      </c>
      <c r="BI42" s="5">
        <f t="shared" si="162"/>
        <v>1.5251249484241019E-8</v>
      </c>
      <c r="BJ42" s="8">
        <f t="shared" si="163"/>
        <v>0.35165403582812771</v>
      </c>
      <c r="BK42" s="8">
        <f t="shared" si="164"/>
        <v>0.40627752870840161</v>
      </c>
      <c r="BL42" s="8">
        <f t="shared" si="165"/>
        <v>0.23461689660415339</v>
      </c>
      <c r="BM42" s="8">
        <f t="shared" si="166"/>
        <v>0.13260574735642899</v>
      </c>
      <c r="BN42" s="8">
        <f t="shared" si="167"/>
        <v>0.86738241125495752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1.32075471698113</v>
      </c>
      <c r="F43">
        <f>VLOOKUP(B43,home!$B$2:$E$405,3,FALSE)</f>
        <v>0.8</v>
      </c>
      <c r="G43">
        <f>VLOOKUP(C43,away!$B$2:$E$405,4,FALSE)</f>
        <v>0.8</v>
      </c>
      <c r="H43">
        <f>VLOOKUP(A43,away!$A$2:$E$405,3,FALSE)</f>
        <v>1.0314465408805</v>
      </c>
      <c r="I43">
        <f>VLOOKUP(C43,away!$B$2:$E$405,3,FALSE)</f>
        <v>0.99</v>
      </c>
      <c r="J43">
        <f>VLOOKUP(B43,home!$B$2:$E$405,4,FALSE)</f>
        <v>1.58</v>
      </c>
      <c r="K43" s="3">
        <f t="shared" si="112"/>
        <v>0.84528301886792334</v>
      </c>
      <c r="L43" s="3">
        <f t="shared" si="113"/>
        <v>1.6133886792452783</v>
      </c>
      <c r="M43" s="5">
        <f t="shared" si="114"/>
        <v>8.554850977738368E-2</v>
      </c>
      <c r="N43" s="5">
        <f t="shared" si="115"/>
        <v>7.2312702604278939E-2</v>
      </c>
      <c r="O43" s="5">
        <f t="shared" si="116"/>
        <v>0.13802299720113484</v>
      </c>
      <c r="P43" s="5">
        <f t="shared" si="117"/>
        <v>0.11666849574737419</v>
      </c>
      <c r="Q43" s="5">
        <f t="shared" si="118"/>
        <v>3.0562349779921619E-2</v>
      </c>
      <c r="R43" s="5">
        <f t="shared" si="119"/>
        <v>0.11134237057990687</v>
      </c>
      <c r="S43" s="5">
        <f t="shared" si="120"/>
        <v>3.977725016886715E-2</v>
      </c>
      <c r="T43" s="5">
        <f t="shared" si="121"/>
        <v>4.930894914605996E-2</v>
      </c>
      <c r="U43" s="5">
        <f t="shared" si="122"/>
        <v>9.411581513169473E-2</v>
      </c>
      <c r="V43" s="5">
        <f t="shared" si="123"/>
        <v>6.0274469540991544E-3</v>
      </c>
      <c r="W43" s="5">
        <f t="shared" si="124"/>
        <v>8.6112784285565201E-3</v>
      </c>
      <c r="X43" s="5">
        <f t="shared" si="125"/>
        <v>1.389333913046216E-2</v>
      </c>
      <c r="Y43" s="5">
        <f t="shared" si="126"/>
        <v>1.1207678035001547E-2</v>
      </c>
      <c r="Z43" s="5">
        <f t="shared" si="127"/>
        <v>5.9879506737984763E-2</v>
      </c>
      <c r="AA43" s="5">
        <f t="shared" si="128"/>
        <v>5.0615130223805919E-2</v>
      </c>
      <c r="AB43" s="5">
        <f t="shared" si="129"/>
        <v>2.1392055037985865E-2</v>
      </c>
      <c r="AC43" s="5">
        <f t="shared" si="130"/>
        <v>5.1375322840350925E-4</v>
      </c>
      <c r="AD43" s="5">
        <f t="shared" si="131"/>
        <v>1.8197418566006202E-3</v>
      </c>
      <c r="AE43" s="5">
        <f t="shared" si="132"/>
        <v>2.9359509105882252E-3</v>
      </c>
      <c r="AF43" s="5">
        <f t="shared" si="133"/>
        <v>2.368414980981455E-3</v>
      </c>
      <c r="AG43" s="5">
        <f t="shared" si="134"/>
        <v>1.2737246393568003E-3</v>
      </c>
      <c r="AH43" s="5">
        <f t="shared" si="135"/>
        <v>2.4152229572464001E-2</v>
      </c>
      <c r="AI43" s="5">
        <f t="shared" si="136"/>
        <v>2.0415469525403504E-2</v>
      </c>
      <c r="AJ43" s="5">
        <f t="shared" si="137"/>
        <v>8.6284248560195807E-3</v>
      </c>
      <c r="AK43" s="5">
        <f t="shared" si="138"/>
        <v>2.4311536701237531E-3</v>
      </c>
      <c r="AL43" s="5">
        <f t="shared" si="139"/>
        <v>2.8025650709366541E-5</v>
      </c>
      <c r="AM43" s="5">
        <f t="shared" si="140"/>
        <v>3.0763937802153846E-4</v>
      </c>
      <c r="AN43" s="5">
        <f t="shared" si="141"/>
        <v>4.963418897900089E-4</v>
      </c>
      <c r="AO43" s="5">
        <f t="shared" si="142"/>
        <v>4.0039619301120404E-4</v>
      </c>
      <c r="AP43" s="5">
        <f t="shared" si="143"/>
        <v>2.1533156167239469E-4</v>
      </c>
      <c r="AQ43" s="5">
        <f t="shared" si="144"/>
        <v>8.6853375971612028E-5</v>
      </c>
      <c r="AR43" s="5">
        <f t="shared" si="145"/>
        <v>7.7933867541492875E-3</v>
      </c>
      <c r="AS43" s="5">
        <f t="shared" si="146"/>
        <v>6.5876174827525962E-3</v>
      </c>
      <c r="AT43" s="5">
        <f t="shared" si="147"/>
        <v>2.7842005964841118E-3</v>
      </c>
      <c r="AU43" s="5">
        <f t="shared" si="148"/>
        <v>7.8447916177665439E-4</v>
      </c>
      <c r="AV43" s="5">
        <f t="shared" si="149"/>
        <v>1.6577672852638708E-4</v>
      </c>
      <c r="AW43" s="5">
        <f t="shared" si="150"/>
        <v>1.0616817545687875E-6</v>
      </c>
      <c r="AX43" s="5">
        <f t="shared" si="151"/>
        <v>4.3340390362782702E-5</v>
      </c>
      <c r="AY43" s="5">
        <f t="shared" si="152"/>
        <v>6.9924895165384774E-5</v>
      </c>
      <c r="AZ43" s="5">
        <f t="shared" si="153"/>
        <v>5.6408017128622366E-5</v>
      </c>
      <c r="BA43" s="5">
        <f t="shared" si="154"/>
        <v>3.0336018751331026E-5</v>
      </c>
      <c r="BB43" s="5">
        <f t="shared" si="155"/>
        <v>1.2235947306692491E-5</v>
      </c>
      <c r="BC43" s="5">
        <f t="shared" si="156"/>
        <v>3.9482677728918829E-6</v>
      </c>
      <c r="BD43" s="5">
        <f t="shared" si="157"/>
        <v>2.0956269936874251E-3</v>
      </c>
      <c r="BE43" s="5">
        <f t="shared" si="158"/>
        <v>1.7713979116452173E-3</v>
      </c>
      <c r="BF43" s="5">
        <f t="shared" si="159"/>
        <v>7.4866628718590206E-4</v>
      </c>
      <c r="BG43" s="5">
        <f t="shared" si="160"/>
        <v>2.1094496645237968E-4</v>
      </c>
      <c r="BH43" s="5">
        <f t="shared" si="161"/>
        <v>4.4577049514465069E-5</v>
      </c>
      <c r="BI43" s="5">
        <f t="shared" si="162"/>
        <v>7.5360445971623883E-6</v>
      </c>
      <c r="BJ43" s="8">
        <f t="shared" si="163"/>
        <v>0.19601688544676227</v>
      </c>
      <c r="BK43" s="8">
        <f t="shared" si="164"/>
        <v>0.24863340642200241</v>
      </c>
      <c r="BL43" s="8">
        <f t="shared" si="165"/>
        <v>0.49410985577531064</v>
      </c>
      <c r="BM43" s="8">
        <f t="shared" si="166"/>
        <v>0.44411336547864927</v>
      </c>
      <c r="BN43" s="8">
        <f t="shared" si="167"/>
        <v>0.55445742569000012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1.32075471698113</v>
      </c>
      <c r="F44">
        <f>VLOOKUP(B44,home!$B$2:$E$405,3,FALSE)</f>
        <v>0.76</v>
      </c>
      <c r="G44">
        <f>VLOOKUP(C44,away!$B$2:$E$405,4,FALSE)</f>
        <v>0.62</v>
      </c>
      <c r="H44">
        <f>VLOOKUP(A44,away!$A$2:$E$405,3,FALSE)</f>
        <v>1.0314465408805</v>
      </c>
      <c r="I44">
        <f>VLOOKUP(C44,away!$B$2:$E$405,3,FALSE)</f>
        <v>0.95</v>
      </c>
      <c r="J44">
        <f>VLOOKUP(B44,home!$B$2:$E$405,4,FALSE)</f>
        <v>1.39</v>
      </c>
      <c r="K44" s="3">
        <f t="shared" si="112"/>
        <v>0.62233962264150844</v>
      </c>
      <c r="L44" s="3">
        <f t="shared" si="113"/>
        <v>1.3620251572327002</v>
      </c>
      <c r="M44" s="5">
        <f t="shared" si="114"/>
        <v>0.13746790877066004</v>
      </c>
      <c r="N44" s="5">
        <f t="shared" si="115"/>
        <v>8.5551726469649883E-2</v>
      </c>
      <c r="O44" s="5">
        <f t="shared" si="116"/>
        <v>0.18723475005780874</v>
      </c>
      <c r="P44" s="5">
        <f t="shared" si="117"/>
        <v>0.11652360369635385</v>
      </c>
      <c r="Q44" s="5">
        <f t="shared" si="118"/>
        <v>2.6621114583725725E-2</v>
      </c>
      <c r="R44" s="5">
        <f t="shared" si="119"/>
        <v>0.12750921994345618</v>
      </c>
      <c r="S44" s="5">
        <f t="shared" si="120"/>
        <v>2.4692581599238754E-2</v>
      </c>
      <c r="T44" s="5">
        <f t="shared" si="121"/>
        <v>3.6258627776608758E-2</v>
      </c>
      <c r="U44" s="5">
        <f t="shared" si="122"/>
        <v>7.9354039822923619E-2</v>
      </c>
      <c r="V44" s="5">
        <f t="shared" si="123"/>
        <v>2.325608304787678E-3</v>
      </c>
      <c r="W44" s="5">
        <f t="shared" si="124"/>
        <v>5.5224581347774089E-3</v>
      </c>
      <c r="X44" s="5">
        <f t="shared" si="125"/>
        <v>7.5217269093312044E-3</v>
      </c>
      <c r="Y44" s="5">
        <f t="shared" si="126"/>
        <v>5.1223906381716346E-3</v>
      </c>
      <c r="Z44" s="5">
        <f t="shared" si="127"/>
        <v>5.7890255114034964E-2</v>
      </c>
      <c r="AA44" s="5">
        <f t="shared" si="128"/>
        <v>3.6027399522289179E-2</v>
      </c>
      <c r="AB44" s="5">
        <f t="shared" si="129"/>
        <v>1.1210639111728151E-2</v>
      </c>
      <c r="AC44" s="5">
        <f t="shared" si="130"/>
        <v>1.232052369910396E-4</v>
      </c>
      <c r="AD44" s="5">
        <f t="shared" si="131"/>
        <v>8.5921112791272503E-4</v>
      </c>
      <c r="AE44" s="5">
        <f t="shared" si="132"/>
        <v>1.1702671715914151E-3</v>
      </c>
      <c r="AF44" s="5">
        <f t="shared" si="133"/>
        <v>7.9696666419553242E-4</v>
      </c>
      <c r="AG44" s="5">
        <f t="shared" si="134"/>
        <v>3.6182954870338029E-4</v>
      </c>
      <c r="AH44" s="5">
        <f t="shared" si="135"/>
        <v>1.9711995955983646E-2</v>
      </c>
      <c r="AI44" s="5">
        <f t="shared" si="136"/>
        <v>1.2267556124757802E-2</v>
      </c>
      <c r="AJ44" s="5">
        <f t="shared" si="137"/>
        <v>3.8172931247076477E-3</v>
      </c>
      <c r="AK44" s="5">
        <f t="shared" si="138"/>
        <v>7.9188425424752741E-4</v>
      </c>
      <c r="AL44" s="5">
        <f t="shared" si="139"/>
        <v>4.1773584356797466E-6</v>
      </c>
      <c r="AM44" s="5">
        <f t="shared" si="140"/>
        <v>1.0694422582291808E-4</v>
      </c>
      <c r="AN44" s="5">
        <f t="shared" si="141"/>
        <v>1.4566072599158939E-4</v>
      </c>
      <c r="AO44" s="5">
        <f t="shared" si="142"/>
        <v>9.9196786610661932E-5</v>
      </c>
      <c r="AP44" s="5">
        <f t="shared" si="143"/>
        <v>4.5036172960121825E-5</v>
      </c>
      <c r="AQ44" s="5">
        <f t="shared" si="144"/>
        <v>1.5335100139292249E-5</v>
      </c>
      <c r="AR44" s="5">
        <f t="shared" si="145"/>
        <v>5.3696468782637964E-3</v>
      </c>
      <c r="AS44" s="5">
        <f t="shared" si="146"/>
        <v>3.341744011936845E-3</v>
      </c>
      <c r="AT44" s="5">
        <f t="shared" si="147"/>
        <v>1.0398498536766481E-3</v>
      </c>
      <c r="AU44" s="5">
        <f t="shared" si="148"/>
        <v>2.1571325518031769E-4</v>
      </c>
      <c r="AV44" s="5">
        <f t="shared" si="149"/>
        <v>3.3561726456922571E-5</v>
      </c>
      <c r="AW44" s="5">
        <f t="shared" si="150"/>
        <v>9.8358483002757004E-8</v>
      </c>
      <c r="AX44" s="5">
        <f t="shared" si="151"/>
        <v>1.1092604857053847E-5</v>
      </c>
      <c r="AY44" s="5">
        <f t="shared" si="152"/>
        <v>1.5108406874548979E-5</v>
      </c>
      <c r="AZ44" s="5">
        <f t="shared" si="153"/>
        <v>1.0289015124421595E-5</v>
      </c>
      <c r="BA44" s="5">
        <f t="shared" si="154"/>
        <v>4.6712991475366522E-6</v>
      </c>
      <c r="BB44" s="5">
        <f t="shared" si="155"/>
        <v>1.5906067389761463E-6</v>
      </c>
      <c r="BC44" s="5">
        <f t="shared" si="156"/>
        <v>4.3328927874987579E-7</v>
      </c>
      <c r="BD44" s="5">
        <f t="shared" si="157"/>
        <v>1.2189323556085526E-3</v>
      </c>
      <c r="BE44" s="5">
        <f t="shared" si="158"/>
        <v>7.5858990221495167E-4</v>
      </c>
      <c r="BF44" s="5">
        <f t="shared" si="159"/>
        <v>2.3605027674205586E-4</v>
      </c>
      <c r="BG44" s="5">
        <f t="shared" si="160"/>
        <v>4.8967813384024895E-5</v>
      </c>
      <c r="BH44" s="5">
        <f t="shared" si="161"/>
        <v>7.6186526257484629E-6</v>
      </c>
      <c r="BI44" s="5">
        <f t="shared" si="162"/>
        <v>9.4827788002900771E-7</v>
      </c>
      <c r="BJ44" s="8">
        <f t="shared" si="163"/>
        <v>0.17024167725821354</v>
      </c>
      <c r="BK44" s="8">
        <f t="shared" si="164"/>
        <v>0.28115219337334163</v>
      </c>
      <c r="BL44" s="8">
        <f t="shared" si="165"/>
        <v>0.49019640092187244</v>
      </c>
      <c r="BM44" s="8">
        <f t="shared" si="166"/>
        <v>0.31855719309741665</v>
      </c>
      <c r="BN44" s="8">
        <f t="shared" si="167"/>
        <v>0.68090832352165442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1.32075471698113</v>
      </c>
      <c r="F45">
        <f>VLOOKUP(B45,home!$B$2:$E$405,3,FALSE)</f>
        <v>0.52</v>
      </c>
      <c r="G45">
        <f>VLOOKUP(C45,away!$B$2:$E$405,4,FALSE)</f>
        <v>0.76</v>
      </c>
      <c r="H45">
        <f>VLOOKUP(A45,away!$A$2:$E$405,3,FALSE)</f>
        <v>1.0314465408805</v>
      </c>
      <c r="I45">
        <f>VLOOKUP(C45,away!$B$2:$E$405,3,FALSE)</f>
        <v>0.62</v>
      </c>
      <c r="J45">
        <f>VLOOKUP(B45,home!$B$2:$E$405,4,FALSE)</f>
        <v>0.97</v>
      </c>
      <c r="K45" s="3">
        <f t="shared" si="112"/>
        <v>0.5219622641509426</v>
      </c>
      <c r="L45" s="3">
        <f t="shared" si="113"/>
        <v>0.62031194968553272</v>
      </c>
      <c r="M45" s="5">
        <f t="shared" si="114"/>
        <v>0.31909251140486522</v>
      </c>
      <c r="N45" s="5">
        <f t="shared" si="115"/>
        <v>0.16655424972649391</v>
      </c>
      <c r="O45" s="5">
        <f t="shared" si="116"/>
        <v>0.197936897879605</v>
      </c>
      <c r="P45" s="5">
        <f t="shared" si="117"/>
        <v>0.10331559137625253</v>
      </c>
      <c r="Q45" s="5">
        <f t="shared" si="118"/>
        <v>4.3467516645601133E-2</v>
      </c>
      <c r="R45" s="5">
        <f t="shared" si="119"/>
        <v>6.1391311519201977E-2</v>
      </c>
      <c r="S45" s="5">
        <f t="shared" si="120"/>
        <v>8.3628658147052622E-3</v>
      </c>
      <c r="T45" s="5">
        <f t="shared" si="121"/>
        <v>2.6963419998421181E-2</v>
      </c>
      <c r="U45" s="5">
        <f t="shared" si="122"/>
        <v>3.2043947959758505E-2</v>
      </c>
      <c r="V45" s="5">
        <f t="shared" si="123"/>
        <v>3.0085821382872928E-4</v>
      </c>
      <c r="W45" s="5">
        <f t="shared" si="124"/>
        <v>7.5628011351189179E-3</v>
      </c>
      <c r="X45" s="5">
        <f t="shared" si="125"/>
        <v>4.6912959172095755E-3</v>
      </c>
      <c r="Y45" s="5">
        <f t="shared" si="126"/>
        <v>1.4550334584780256E-3</v>
      </c>
      <c r="Z45" s="5">
        <f t="shared" si="127"/>
        <v>1.2693921380742696E-2</v>
      </c>
      <c r="AA45" s="5">
        <f t="shared" si="128"/>
        <v>6.6257479448465174E-3</v>
      </c>
      <c r="AB45" s="5">
        <f t="shared" si="129"/>
        <v>1.7291951994927713E-3</v>
      </c>
      <c r="AC45" s="5">
        <f t="shared" si="130"/>
        <v>6.0882313065864283E-6</v>
      </c>
      <c r="AD45" s="5">
        <f t="shared" si="131"/>
        <v>9.8687420095249726E-4</v>
      </c>
      <c r="AE45" s="5">
        <f t="shared" si="132"/>
        <v>6.1216985968719575E-4</v>
      </c>
      <c r="AF45" s="5">
        <f t="shared" si="133"/>
        <v>1.8986813960064167E-4</v>
      </c>
      <c r="AG45" s="5">
        <f t="shared" si="134"/>
        <v>3.9259158619612987E-5</v>
      </c>
      <c r="AH45" s="5">
        <f t="shared" si="135"/>
        <v>1.9685477802108423E-3</v>
      </c>
      <c r="AI45" s="5">
        <f t="shared" si="136"/>
        <v>1.0275076564481634E-3</v>
      </c>
      <c r="AJ45" s="5">
        <f t="shared" si="137"/>
        <v>2.681601113960561E-4</v>
      </c>
      <c r="AK45" s="5">
        <f t="shared" si="138"/>
        <v>4.6656486299751473E-5</v>
      </c>
      <c r="AL45" s="5">
        <f t="shared" si="139"/>
        <v>7.8849762422321977E-8</v>
      </c>
      <c r="AM45" s="5">
        <f t="shared" si="140"/>
        <v>1.0302221847226361E-4</v>
      </c>
      <c r="AN45" s="5">
        <f t="shared" si="141"/>
        <v>6.3905913201458739E-5</v>
      </c>
      <c r="AO45" s="5">
        <f t="shared" si="142"/>
        <v>1.9820800807215645E-5</v>
      </c>
      <c r="AP45" s="5">
        <f t="shared" si="143"/>
        <v>4.0983598643508399E-6</v>
      </c>
      <c r="AQ45" s="5">
        <f t="shared" si="144"/>
        <v>6.35565399492101E-7</v>
      </c>
      <c r="AR45" s="5">
        <f t="shared" si="145"/>
        <v>2.4422274231834313E-4</v>
      </c>
      <c r="AS45" s="5">
        <f t="shared" si="146"/>
        <v>1.274750555376346E-4</v>
      </c>
      <c r="AT45" s="5">
        <f t="shared" si="147"/>
        <v>3.3268584305595452E-5</v>
      </c>
      <c r="AU45" s="5">
        <f t="shared" si="148"/>
        <v>5.78831519641504E-6</v>
      </c>
      <c r="AV45" s="5">
        <f t="shared" si="149"/>
        <v>7.5532052638502552E-7</v>
      </c>
      <c r="AW45" s="5">
        <f t="shared" si="150"/>
        <v>7.0916475311267095E-10</v>
      </c>
      <c r="AX45" s="5">
        <f t="shared" si="151"/>
        <v>8.9622850686059566E-6</v>
      </c>
      <c r="AY45" s="5">
        <f t="shared" si="152"/>
        <v>5.5594125245444988E-6</v>
      </c>
      <c r="AZ45" s="5">
        <f t="shared" si="153"/>
        <v>1.7242850111031838E-6</v>
      </c>
      <c r="BA45" s="5">
        <f t="shared" si="154"/>
        <v>3.5653153235031883E-7</v>
      </c>
      <c r="BB45" s="5">
        <f t="shared" si="155"/>
        <v>5.5290192489149201E-8</v>
      </c>
      <c r="BC45" s="5">
        <f t="shared" si="156"/>
        <v>6.8594334202865106E-9</v>
      </c>
      <c r="BD45" s="5">
        <f t="shared" si="157"/>
        <v>2.5249047574173139E-5</v>
      </c>
      <c r="BE45" s="5">
        <f t="shared" si="158"/>
        <v>1.3179050039470276E-5</v>
      </c>
      <c r="BF45" s="5">
        <f t="shared" si="159"/>
        <v>3.4394833989802369E-6</v>
      </c>
      <c r="BG45" s="5">
        <f t="shared" si="160"/>
        <v>5.984268474804348E-7</v>
      </c>
      <c r="BH45" s="5">
        <f t="shared" si="161"/>
        <v>7.8089058059899633E-8</v>
      </c>
      <c r="BI45" s="5">
        <f t="shared" si="162"/>
        <v>8.1519083100719295E-9</v>
      </c>
      <c r="BJ45" s="8">
        <f t="shared" si="163"/>
        <v>0.25273063576168997</v>
      </c>
      <c r="BK45" s="8">
        <f t="shared" si="164"/>
        <v>0.43108355330324533</v>
      </c>
      <c r="BL45" s="8">
        <f t="shared" si="165"/>
        <v>0.30349203480397036</v>
      </c>
      <c r="BM45" s="8">
        <f t="shared" si="166"/>
        <v>0.10823650799426891</v>
      </c>
      <c r="BN45" s="8">
        <f t="shared" si="167"/>
        <v>0.89175807855201972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1.32075471698113</v>
      </c>
      <c r="F46">
        <f>VLOOKUP(B46,home!$B$2:$E$405,3,FALSE)</f>
        <v>1.0900000000000001</v>
      </c>
      <c r="G46">
        <f>VLOOKUP(C46,away!$B$2:$E$405,4,FALSE)</f>
        <v>1.18</v>
      </c>
      <c r="H46">
        <f>VLOOKUP(A46,away!$A$2:$E$405,3,FALSE)</f>
        <v>1.0314465408805</v>
      </c>
      <c r="I46">
        <f>VLOOKUP(C46,away!$B$2:$E$405,3,FALSE)</f>
        <v>0.8</v>
      </c>
      <c r="J46">
        <f>VLOOKUP(B46,home!$B$2:$E$405,4,FALSE)</f>
        <v>1.39</v>
      </c>
      <c r="K46" s="3">
        <f t="shared" si="112"/>
        <v>1.6987547169811295</v>
      </c>
      <c r="L46" s="3">
        <f t="shared" si="113"/>
        <v>1.1469685534591161</v>
      </c>
      <c r="M46" s="5">
        <f t="shared" si="114"/>
        <v>5.8092235145060539E-2</v>
      </c>
      <c r="N46" s="5">
        <f t="shared" si="115"/>
        <v>9.8684458472648534E-2</v>
      </c>
      <c r="O46" s="5">
        <f t="shared" si="116"/>
        <v>6.6629966911536914E-2</v>
      </c>
      <c r="P46" s="5">
        <f t="shared" si="117"/>
        <v>0.1131879705832699</v>
      </c>
      <c r="Q46" s="5">
        <f t="shared" si="118"/>
        <v>8.3820344661570068E-2</v>
      </c>
      <c r="R46" s="5">
        <f t="shared" si="119"/>
        <v>3.8211238382777131E-2</v>
      </c>
      <c r="S46" s="5">
        <f t="shared" si="120"/>
        <v>5.5134376620076198E-2</v>
      </c>
      <c r="T46" s="5">
        <f t="shared" si="121"/>
        <v>9.6139299466925565E-2</v>
      </c>
      <c r="U46" s="5">
        <f t="shared" si="122"/>
        <v>6.4911521444433046E-2</v>
      </c>
      <c r="V46" s="5">
        <f t="shared" si="123"/>
        <v>1.1936091675623936E-2</v>
      </c>
      <c r="W46" s="5">
        <f t="shared" si="124"/>
        <v>4.7463401957608731E-2</v>
      </c>
      <c r="X46" s="5">
        <f t="shared" si="125"/>
        <v>5.4439029485567066E-2</v>
      </c>
      <c r="Y46" s="5">
        <f t="shared" si="126"/>
        <v>3.1219927450389515E-2</v>
      </c>
      <c r="Z46" s="5">
        <f t="shared" si="127"/>
        <v>1.4609029604591778E-2</v>
      </c>
      <c r="AA46" s="5">
        <f t="shared" si="128"/>
        <v>2.4817157951317247E-2</v>
      </c>
      <c r="AB46" s="5">
        <f t="shared" si="129"/>
        <v>2.1079132065932964E-2</v>
      </c>
      <c r="AC46" s="5">
        <f t="shared" si="130"/>
        <v>1.4535311712552193E-3</v>
      </c>
      <c r="AD46" s="5">
        <f t="shared" si="131"/>
        <v>2.0157169489864801E-2</v>
      </c>
      <c r="AE46" s="5">
        <f t="shared" si="132"/>
        <v>2.311963953162046E-2</v>
      </c>
      <c r="AF46" s="5">
        <f t="shared" si="133"/>
        <v>1.3258749755039458E-2</v>
      </c>
      <c r="AG46" s="5">
        <f t="shared" si="134"/>
        <v>5.0691230090713383E-3</v>
      </c>
      <c r="AH46" s="5">
        <f t="shared" si="135"/>
        <v>4.1890243882550101E-3</v>
      </c>
      <c r="AI46" s="5">
        <f t="shared" si="136"/>
        <v>7.1161249390971886E-3</v>
      </c>
      <c r="AJ46" s="5">
        <f t="shared" si="137"/>
        <v>6.0442754034592027E-3</v>
      </c>
      <c r="AK46" s="5">
        <f t="shared" si="138"/>
        <v>3.422580450786447E-3</v>
      </c>
      <c r="AL46" s="5">
        <f t="shared" si="139"/>
        <v>1.1328346588357452E-4</v>
      </c>
      <c r="AM46" s="5">
        <f t="shared" si="140"/>
        <v>6.8484173503791795E-3</v>
      </c>
      <c r="AN46" s="5">
        <f t="shared" si="141"/>
        <v>7.8549193418487196E-3</v>
      </c>
      <c r="AO46" s="5">
        <f t="shared" si="142"/>
        <v>4.5046727375291301E-3</v>
      </c>
      <c r="AP46" s="5">
        <f t="shared" si="143"/>
        <v>1.7222393245235005E-3</v>
      </c>
      <c r="AQ46" s="5">
        <f t="shared" si="144"/>
        <v>4.9383858668978131E-4</v>
      </c>
      <c r="AR46" s="5">
        <f t="shared" si="145"/>
        <v>9.6093584860036121E-4</v>
      </c>
      <c r="AS46" s="5">
        <f t="shared" si="146"/>
        <v>1.632394305526128E-3</v>
      </c>
      <c r="AT46" s="5">
        <f t="shared" si="147"/>
        <v>1.3865187632428229E-3</v>
      </c>
      <c r="AU46" s="5">
        <f t="shared" si="148"/>
        <v>7.8511842974719585E-4</v>
      </c>
      <c r="AV46" s="5">
        <f t="shared" si="149"/>
        <v>3.3343090898046659E-4</v>
      </c>
      <c r="AW46" s="5">
        <f t="shared" si="150"/>
        <v>6.1312103129247922E-6</v>
      </c>
      <c r="AX46" s="5">
        <f t="shared" si="151"/>
        <v>1.9389635463020064E-3</v>
      </c>
      <c r="AY46" s="5">
        <f t="shared" si="152"/>
        <v>2.2239302139119704E-3</v>
      </c>
      <c r="AZ46" s="5">
        <f t="shared" si="153"/>
        <v>1.2753890102223176E-3</v>
      </c>
      <c r="BA46" s="5">
        <f t="shared" si="154"/>
        <v>4.8761036271744845E-4</v>
      </c>
      <c r="BB46" s="5">
        <f t="shared" si="155"/>
        <v>1.3981843809442672E-4</v>
      </c>
      <c r="BC46" s="5">
        <f t="shared" si="156"/>
        <v>3.207347033761551E-5</v>
      </c>
      <c r="BD46" s="5">
        <f t="shared" si="157"/>
        <v>1.8369386670602752E-4</v>
      </c>
      <c r="BE46" s="5">
        <f t="shared" si="158"/>
        <v>3.120508225473671E-4</v>
      </c>
      <c r="BF46" s="5">
        <f t="shared" si="159"/>
        <v>2.6504890337009069E-4</v>
      </c>
      <c r="BG46" s="5">
        <f t="shared" si="160"/>
        <v>1.500843582768724E-4</v>
      </c>
      <c r="BH46" s="5">
        <f t="shared" si="161"/>
        <v>6.3739127891980705E-5</v>
      </c>
      <c r="BI46" s="5">
        <f t="shared" si="162"/>
        <v>2.1655428832553111E-5</v>
      </c>
      <c r="BJ46" s="8">
        <f t="shared" si="163"/>
        <v>0.5008930156628616</v>
      </c>
      <c r="BK46" s="8">
        <f t="shared" si="164"/>
        <v>0.24214141887508134</v>
      </c>
      <c r="BL46" s="8">
        <f t="shared" si="165"/>
        <v>0.24251569270131701</v>
      </c>
      <c r="BM46" s="8">
        <f t="shared" si="166"/>
        <v>0.53931514368338951</v>
      </c>
      <c r="BN46" s="8">
        <f t="shared" si="167"/>
        <v>0.45862621415686305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1.32075471698113</v>
      </c>
      <c r="F47">
        <f>VLOOKUP(B47,home!$B$2:$E$405,3,FALSE)</f>
        <v>0.81</v>
      </c>
      <c r="G47">
        <f>VLOOKUP(C47,away!$B$2:$E$405,4,FALSE)</f>
        <v>0.43</v>
      </c>
      <c r="H47">
        <f>VLOOKUP(A47,away!$A$2:$E$405,3,FALSE)</f>
        <v>1.0314465408805</v>
      </c>
      <c r="I47">
        <f>VLOOKUP(C47,away!$B$2:$E$405,3,FALSE)</f>
        <v>0.95</v>
      </c>
      <c r="J47">
        <f>VLOOKUP(B47,home!$B$2:$E$405,4,FALSE)</f>
        <v>1.03</v>
      </c>
      <c r="K47" s="3">
        <f t="shared" si="112"/>
        <v>0.46001886792452756</v>
      </c>
      <c r="L47" s="3">
        <f t="shared" si="113"/>
        <v>1.0092704402515693</v>
      </c>
      <c r="M47" s="5">
        <f t="shared" si="114"/>
        <v>0.23008894942862287</v>
      </c>
      <c r="N47" s="5">
        <f t="shared" si="115"/>
        <v>0.10584525803809895</v>
      </c>
      <c r="O47" s="5">
        <f t="shared" si="116"/>
        <v>0.23222197528684727</v>
      </c>
      <c r="P47" s="5">
        <f t="shared" si="117"/>
        <v>0.10682649017865309</v>
      </c>
      <c r="Q47" s="5">
        <f t="shared" si="118"/>
        <v>2.4345407888932892E-2</v>
      </c>
      <c r="R47" s="5">
        <f t="shared" si="119"/>
        <v>0.11718738761692268</v>
      </c>
      <c r="S47" s="5">
        <f t="shared" si="120"/>
        <v>1.2399442728810854E-2</v>
      </c>
      <c r="T47" s="5">
        <f t="shared" si="121"/>
        <v>2.4571100538167329E-2</v>
      </c>
      <c r="U47" s="5">
        <f t="shared" si="122"/>
        <v>5.3908409386569565E-2</v>
      </c>
      <c r="V47" s="5">
        <f t="shared" si="123"/>
        <v>6.3965066562273246E-4</v>
      </c>
      <c r="W47" s="5">
        <f t="shared" si="124"/>
        <v>3.7331156587425908E-3</v>
      </c>
      <c r="X47" s="5">
        <f t="shared" si="125"/>
        <v>3.7677232844091618E-3</v>
      </c>
      <c r="Y47" s="5">
        <f t="shared" si="126"/>
        <v>1.9013258690008614E-3</v>
      </c>
      <c r="Z47" s="5">
        <f t="shared" si="127"/>
        <v>3.9424588764020961E-2</v>
      </c>
      <c r="AA47" s="5">
        <f t="shared" si="128"/>
        <v>1.8136054691614969E-2</v>
      </c>
      <c r="AB47" s="5">
        <f t="shared" si="129"/>
        <v>4.1714636739270177E-3</v>
      </c>
      <c r="AC47" s="5">
        <f t="shared" si="130"/>
        <v>1.8561200928652498E-5</v>
      </c>
      <c r="AD47" s="5">
        <f t="shared" si="131"/>
        <v>4.2932590979152325E-4</v>
      </c>
      <c r="AE47" s="5">
        <f t="shared" si="132"/>
        <v>4.3330594998669623E-4</v>
      </c>
      <c r="AF47" s="5">
        <f t="shared" si="133"/>
        <v>2.1866144345334865E-4</v>
      </c>
      <c r="AG47" s="5">
        <f t="shared" si="134"/>
        <v>7.3562843766734946E-5</v>
      </c>
      <c r="AH47" s="5">
        <f t="shared" si="135"/>
        <v>9.9475180146501255E-3</v>
      </c>
      <c r="AI47" s="5">
        <f t="shared" si="136"/>
        <v>4.5760459757581947E-3</v>
      </c>
      <c r="AJ47" s="5">
        <f t="shared" si="137"/>
        <v>1.0525337446694375E-3</v>
      </c>
      <c r="AK47" s="5">
        <f t="shared" si="138"/>
        <v>1.6139512722506612E-4</v>
      </c>
      <c r="AL47" s="5">
        <f t="shared" si="139"/>
        <v>3.4470633268266663E-7</v>
      </c>
      <c r="AM47" s="5">
        <f t="shared" si="140"/>
        <v>3.9499603798592887E-5</v>
      </c>
      <c r="AN47" s="5">
        <f t="shared" si="141"/>
        <v>3.98657825155684E-5</v>
      </c>
      <c r="AO47" s="5">
        <f t="shared" si="142"/>
        <v>2.0117677935230513E-5</v>
      </c>
      <c r="AP47" s="5">
        <f t="shared" si="143"/>
        <v>6.7680592221764617E-6</v>
      </c>
      <c r="AQ47" s="5">
        <f t="shared" si="144"/>
        <v>1.7077005277036829E-6</v>
      </c>
      <c r="AR47" s="5">
        <f t="shared" si="145"/>
        <v>2.0079471772112699E-3</v>
      </c>
      <c r="AS47" s="5">
        <f t="shared" si="146"/>
        <v>9.2369358731297902E-4</v>
      </c>
      <c r="AT47" s="5">
        <f t="shared" si="147"/>
        <v>2.1245823917243119E-4</v>
      </c>
      <c r="AU47" s="5">
        <f t="shared" si="148"/>
        <v>3.2578266221780107E-5</v>
      </c>
      <c r="AV47" s="5">
        <f t="shared" si="149"/>
        <v>3.7466542865717888E-6</v>
      </c>
      <c r="AW47" s="5">
        <f t="shared" si="150"/>
        <v>4.4455956603701424E-9</v>
      </c>
      <c r="AX47" s="5">
        <f t="shared" si="151"/>
        <v>3.0284271704826768E-6</v>
      </c>
      <c r="AY47" s="5">
        <f t="shared" si="152"/>
        <v>3.0565020236228658E-6</v>
      </c>
      <c r="AZ47" s="5">
        <f t="shared" si="153"/>
        <v>1.5424185715058309E-6</v>
      </c>
      <c r="BA47" s="5">
        <f t="shared" si="154"/>
        <v>5.1890582357196225E-7</v>
      </c>
      <c r="BB47" s="5">
        <f t="shared" si="155"/>
        <v>1.3092907725139436E-7</v>
      </c>
      <c r="BC47" s="5">
        <f t="shared" si="156"/>
        <v>2.6428569487849307E-8</v>
      </c>
      <c r="BD47" s="5">
        <f t="shared" si="157"/>
        <v>3.3776028859098563E-4</v>
      </c>
      <c r="BE47" s="5">
        <f t="shared" si="158"/>
        <v>1.553761055874869E-4</v>
      </c>
      <c r="BF47" s="5">
        <f t="shared" si="159"/>
        <v>3.5737970097438795E-5</v>
      </c>
      <c r="BG47" s="5">
        <f t="shared" si="160"/>
        <v>5.4800468487148049E-6</v>
      </c>
      <c r="BH47" s="5">
        <f t="shared" si="161"/>
        <v>6.3023123687978965E-7</v>
      </c>
      <c r="BI47" s="5">
        <f t="shared" si="162"/>
        <v>5.7983652024023131E-8</v>
      </c>
      <c r="BJ47" s="8">
        <f t="shared" si="163"/>
        <v>0.16543504985958526</v>
      </c>
      <c r="BK47" s="8">
        <f t="shared" si="164"/>
        <v>0.34997649541099451</v>
      </c>
      <c r="BL47" s="8">
        <f t="shared" si="165"/>
        <v>0.44507825006840279</v>
      </c>
      <c r="BM47" s="8">
        <f t="shared" si="166"/>
        <v>0.18339586360849794</v>
      </c>
      <c r="BN47" s="8">
        <f t="shared" si="167"/>
        <v>0.81651546843807776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1.32075471698113</v>
      </c>
      <c r="F48">
        <f>VLOOKUP(B48,home!$B$2:$E$405,3,FALSE)</f>
        <v>1.18</v>
      </c>
      <c r="G48">
        <f>VLOOKUP(C48,away!$B$2:$E$405,4,FALSE)</f>
        <v>1.1399999999999999</v>
      </c>
      <c r="H48">
        <f>VLOOKUP(A48,away!$A$2:$E$405,3,FALSE)</f>
        <v>1.0314465408805</v>
      </c>
      <c r="I48">
        <f>VLOOKUP(C48,away!$B$2:$E$405,3,FALSE)</f>
        <v>0.47</v>
      </c>
      <c r="J48">
        <f>VLOOKUP(B48,home!$B$2:$E$405,4,FALSE)</f>
        <v>0.97</v>
      </c>
      <c r="K48" s="3">
        <f t="shared" si="112"/>
        <v>1.7766792452830158</v>
      </c>
      <c r="L48" s="3">
        <f t="shared" si="113"/>
        <v>0.47023647798741997</v>
      </c>
      <c r="M48" s="5">
        <f t="shared" si="114"/>
        <v>0.10572480677221327</v>
      </c>
      <c r="N48" s="5">
        <f t="shared" si="115"/>
        <v>0.18783906990374852</v>
      </c>
      <c r="O48" s="5">
        <f t="shared" si="116"/>
        <v>4.9715660772466093E-2</v>
      </c>
      <c r="P48" s="5">
        <f t="shared" si="117"/>
        <v>8.8328782659971475E-2</v>
      </c>
      <c r="Q48" s="5">
        <f t="shared" si="118"/>
        <v>0.1668648884756278</v>
      </c>
      <c r="R48" s="5">
        <f t="shared" si="119"/>
        <v>1.1689058611230893E-2</v>
      </c>
      <c r="S48" s="5">
        <f t="shared" si="120"/>
        <v>1.8448777738137717E-2</v>
      </c>
      <c r="T48" s="5">
        <f t="shared" si="121"/>
        <v>7.8465957456542834E-2</v>
      </c>
      <c r="U48" s="5">
        <f t="shared" si="122"/>
        <v>2.0767707831470635E-2</v>
      </c>
      <c r="V48" s="5">
        <f t="shared" si="123"/>
        <v>1.7125782900433517E-3</v>
      </c>
      <c r="W48" s="5">
        <f t="shared" si="124"/>
        <v>9.8821794707037683E-2</v>
      </c>
      <c r="X48" s="5">
        <f t="shared" si="125"/>
        <v>4.6469612691433258E-2</v>
      </c>
      <c r="Y48" s="5">
        <f t="shared" si="126"/>
        <v>1.0925853502729541E-2</v>
      </c>
      <c r="Z48" s="5">
        <f t="shared" si="127"/>
        <v>1.8322072507779125E-3</v>
      </c>
      <c r="AA48" s="5">
        <f t="shared" si="128"/>
        <v>3.2552445955141701E-3</v>
      </c>
      <c r="AB48" s="5">
        <f t="shared" si="129"/>
        <v>2.8917627555848668E-3</v>
      </c>
      <c r="AC48" s="5">
        <f t="shared" si="130"/>
        <v>8.942435093268828E-5</v>
      </c>
      <c r="AD48" s="5">
        <f t="shared" si="131"/>
        <v>4.3893657909403229E-2</v>
      </c>
      <c r="AE48" s="5">
        <f t="shared" si="132"/>
        <v>2.0640399101302432E-2</v>
      </c>
      <c r="AF48" s="5">
        <f t="shared" si="133"/>
        <v>4.8529342888255812E-3</v>
      </c>
      <c r="AG48" s="5">
        <f t="shared" si="134"/>
        <v>7.6067557596057528E-4</v>
      </c>
      <c r="AH48" s="5">
        <f t="shared" si="135"/>
        <v>2.1539267113720477E-4</v>
      </c>
      <c r="AI48" s="5">
        <f t="shared" si="136"/>
        <v>3.8268368839554172E-4</v>
      </c>
      <c r="AJ48" s="5">
        <f t="shared" si="137"/>
        <v>3.3995308334035604E-4</v>
      </c>
      <c r="AK48" s="5">
        <f t="shared" si="138"/>
        <v>2.0132919584692598E-4</v>
      </c>
      <c r="AL48" s="5">
        <f t="shared" si="139"/>
        <v>2.9884165501708531E-6</v>
      </c>
      <c r="AM48" s="5">
        <f t="shared" si="140"/>
        <v>1.5596990201437871E-2</v>
      </c>
      <c r="AN48" s="5">
        <f t="shared" si="141"/>
        <v>7.3342737395284442E-3</v>
      </c>
      <c r="AO48" s="5">
        <f t="shared" si="142"/>
        <v>1.7244215259357397E-3</v>
      </c>
      <c r="AP48" s="5">
        <f t="shared" si="143"/>
        <v>2.702953016405715E-4</v>
      </c>
      <c r="AQ48" s="5">
        <f t="shared" si="144"/>
        <v>3.1775677665002414E-5</v>
      </c>
      <c r="AR48" s="5">
        <f t="shared" si="145"/>
        <v>2.0257098211972364E-5</v>
      </c>
      <c r="AS48" s="5">
        <f t="shared" si="146"/>
        <v>3.5990365962870982E-5</v>
      </c>
      <c r="AT48" s="5">
        <f t="shared" si="147"/>
        <v>3.1971668118186585E-5</v>
      </c>
      <c r="AU48" s="5">
        <f t="shared" si="148"/>
        <v>1.8934466394219603E-5</v>
      </c>
      <c r="AV48" s="5">
        <f t="shared" si="149"/>
        <v>8.4101183657796809E-6</v>
      </c>
      <c r="AW48" s="5">
        <f t="shared" si="150"/>
        <v>6.9352796402997259E-8</v>
      </c>
      <c r="AX48" s="5">
        <f t="shared" si="151"/>
        <v>4.6184747966295436E-3</v>
      </c>
      <c r="AY48" s="5">
        <f t="shared" si="152"/>
        <v>2.1717753220407425E-3</v>
      </c>
      <c r="AZ48" s="5">
        <f t="shared" si="153"/>
        <v>5.1062398920821662E-4</v>
      </c>
      <c r="BA48" s="5">
        <f t="shared" si="154"/>
        <v>8.0038008753719383E-5</v>
      </c>
      <c r="BB48" s="5">
        <f t="shared" si="155"/>
        <v>9.4091978353688222E-6</v>
      </c>
      <c r="BC48" s="5">
        <f t="shared" si="156"/>
        <v>8.8490961015813853E-7</v>
      </c>
      <c r="BD48" s="5">
        <f t="shared" si="157"/>
        <v>1.5876044195738564E-6</v>
      </c>
      <c r="BE48" s="5">
        <f t="shared" si="158"/>
        <v>2.820663821976459E-6</v>
      </c>
      <c r="BF48" s="5">
        <f t="shared" si="159"/>
        <v>2.5057074352131215E-6</v>
      </c>
      <c r="BG48" s="5">
        <f t="shared" si="160"/>
        <v>1.4839461316314968E-6</v>
      </c>
      <c r="BH48" s="5">
        <f t="shared" si="161"/>
        <v>6.5912407329692501E-7</v>
      </c>
      <c r="BI48" s="5">
        <f t="shared" si="162"/>
        <v>2.3421041221860945E-7</v>
      </c>
      <c r="BJ48" s="8">
        <f t="shared" si="163"/>
        <v>0.69188380628289681</v>
      </c>
      <c r="BK48" s="8">
        <f t="shared" si="164"/>
        <v>0.2164791335498894</v>
      </c>
      <c r="BL48" s="8">
        <f t="shared" si="165"/>
        <v>8.95836481783336E-2</v>
      </c>
      <c r="BM48" s="8">
        <f t="shared" si="166"/>
        <v>0.3874448220973955</v>
      </c>
      <c r="BN48" s="8">
        <f t="shared" si="167"/>
        <v>0.61016226719525812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1.32075471698113</v>
      </c>
      <c r="F49">
        <f>VLOOKUP(B49,home!$B$2:$E$405,3,FALSE)</f>
        <v>0.9</v>
      </c>
      <c r="G49">
        <f>VLOOKUP(C49,away!$B$2:$E$405,4,FALSE)</f>
        <v>1.04</v>
      </c>
      <c r="H49">
        <f>VLOOKUP(A49,away!$A$2:$E$405,3,FALSE)</f>
        <v>1.0314465408805</v>
      </c>
      <c r="I49">
        <f>VLOOKUP(C49,away!$B$2:$E$405,3,FALSE)</f>
        <v>0.47</v>
      </c>
      <c r="J49">
        <f>VLOOKUP(B49,home!$B$2:$E$405,4,FALSE)</f>
        <v>0.97</v>
      </c>
      <c r="K49" s="3">
        <f t="shared" si="112"/>
        <v>1.2362264150943378</v>
      </c>
      <c r="L49" s="3">
        <f t="shared" si="113"/>
        <v>0.47023647798741997</v>
      </c>
      <c r="M49" s="5">
        <f t="shared" si="114"/>
        <v>0.18150666701592483</v>
      </c>
      <c r="N49" s="5">
        <f t="shared" si="115"/>
        <v>0.22438333628081841</v>
      </c>
      <c r="O49" s="5">
        <f t="shared" si="116"/>
        <v>8.5351055828803896E-2</v>
      </c>
      <c r="P49" s="5">
        <f t="shared" si="117"/>
        <v>0.10551322977175891</v>
      </c>
      <c r="Q49" s="5">
        <f t="shared" si="118"/>
        <v>0.13869430370867175</v>
      </c>
      <c r="R49" s="5">
        <f t="shared" si="119"/>
        <v>2.0067589942722196E-2</v>
      </c>
      <c r="S49" s="5">
        <f t="shared" si="120"/>
        <v>1.5334204853052612E-2</v>
      </c>
      <c r="T49" s="5">
        <f t="shared" si="121"/>
        <v>6.5219120892883356E-2</v>
      </c>
      <c r="U49" s="5">
        <f t="shared" si="122"/>
        <v>2.4808084774474645E-2</v>
      </c>
      <c r="V49" s="5">
        <f t="shared" si="123"/>
        <v>9.9045120896327837E-4</v>
      </c>
      <c r="W49" s="5">
        <f t="shared" si="124"/>
        <v>5.7152520622592219E-2</v>
      </c>
      <c r="X49" s="5">
        <f t="shared" si="125"/>
        <v>2.6875200005671149E-2</v>
      </c>
      <c r="Y49" s="5">
        <f t="shared" si="126"/>
        <v>6.3188496979371444E-3</v>
      </c>
      <c r="Z49" s="5">
        <f t="shared" si="127"/>
        <v>3.1455042721204849E-3</v>
      </c>
      <c r="AA49" s="5">
        <f t="shared" si="128"/>
        <v>3.8885554699874315E-3</v>
      </c>
      <c r="AB49" s="5">
        <f t="shared" si="129"/>
        <v>2.403567494279021E-3</v>
      </c>
      <c r="AC49" s="5">
        <f t="shared" si="130"/>
        <v>3.5985491506728569E-5</v>
      </c>
      <c r="AD49" s="5">
        <f t="shared" si="131"/>
        <v>1.766336392071809E-2</v>
      </c>
      <c r="AE49" s="5">
        <f t="shared" si="132"/>
        <v>8.3059580394885396E-3</v>
      </c>
      <c r="AF49" s="5">
        <f t="shared" si="133"/>
        <v>1.952882227400193E-3</v>
      </c>
      <c r="AG49" s="5">
        <f t="shared" si="134"/>
        <v>3.061054868456315E-4</v>
      </c>
      <c r="AH49" s="5">
        <f t="shared" si="135"/>
        <v>3.6978271260408E-4</v>
      </c>
      <c r="AI49" s="5">
        <f t="shared" si="136"/>
        <v>4.5713515716640159E-4</v>
      </c>
      <c r="AJ49" s="5">
        <f t="shared" si="137"/>
        <v>2.8256127827870376E-4</v>
      </c>
      <c r="AK49" s="5">
        <f t="shared" si="138"/>
        <v>1.1643657203031855E-4</v>
      </c>
      <c r="AL49" s="5">
        <f t="shared" si="139"/>
        <v>8.367616454476573E-7</v>
      </c>
      <c r="AM49" s="5">
        <f t="shared" si="140"/>
        <v>4.367183411643198E-3</v>
      </c>
      <c r="AN49" s="5">
        <f t="shared" si="141"/>
        <v>2.053608946216182E-3</v>
      </c>
      <c r="AO49" s="5">
        <f t="shared" si="142"/>
        <v>4.8284091901607717E-4</v>
      </c>
      <c r="AP49" s="5">
        <f t="shared" si="143"/>
        <v>7.5683137728776396E-5</v>
      </c>
      <c r="AQ49" s="5">
        <f t="shared" si="144"/>
        <v>8.8972430321541595E-6</v>
      </c>
      <c r="AR49" s="5">
        <f t="shared" si="145"/>
        <v>3.4777064079115396E-5</v>
      </c>
      <c r="AS49" s="5">
        <f t="shared" si="146"/>
        <v>4.2992325254030887E-5</v>
      </c>
      <c r="AT49" s="5">
        <f t="shared" si="147"/>
        <v>2.6574124062680197E-5</v>
      </c>
      <c r="AU49" s="5">
        <f t="shared" si="148"/>
        <v>1.095054470809311E-5</v>
      </c>
      <c r="AV49" s="5">
        <f t="shared" si="149"/>
        <v>3.3843381569540529E-6</v>
      </c>
      <c r="AW49" s="5">
        <f t="shared" si="150"/>
        <v>1.3511812175620375E-8</v>
      </c>
      <c r="AX49" s="5">
        <f t="shared" si="151"/>
        <v>8.998045821725217E-4</v>
      </c>
      <c r="AY49" s="5">
        <f t="shared" si="152"/>
        <v>4.231209375977486E-4</v>
      </c>
      <c r="AZ49" s="5">
        <f t="shared" si="153"/>
        <v>9.9483449729350097E-5</v>
      </c>
      <c r="BA49" s="5">
        <f t="shared" si="154"/>
        <v>1.5593582339589376E-5</v>
      </c>
      <c r="BB49" s="5">
        <f t="shared" si="155"/>
        <v>1.8331678096438353E-6</v>
      </c>
      <c r="BC49" s="5">
        <f t="shared" si="156"/>
        <v>1.724044748733661E-7</v>
      </c>
      <c r="BD49" s="5">
        <f t="shared" si="157"/>
        <v>2.7255740212176708E-6</v>
      </c>
      <c r="BE49" s="5">
        <f t="shared" si="158"/>
        <v>3.3694266013241795E-6</v>
      </c>
      <c r="BF49" s="5">
        <f t="shared" si="159"/>
        <v>2.0826870841392452E-6</v>
      </c>
      <c r="BG49" s="5">
        <f t="shared" si="160"/>
        <v>8.5822426259624652E-7</v>
      </c>
      <c r="BH49" s="5">
        <f t="shared" si="161"/>
        <v>2.6523987587408473E-7</v>
      </c>
      <c r="BI49" s="5">
        <f t="shared" si="162"/>
        <v>6.5579308178377383E-8</v>
      </c>
      <c r="BJ49" s="8">
        <f t="shared" si="163"/>
        <v>0.5552998626647867</v>
      </c>
      <c r="BK49" s="8">
        <f t="shared" si="164"/>
        <v>0.30380449604044962</v>
      </c>
      <c r="BL49" s="8">
        <f t="shared" si="165"/>
        <v>0.13787281435776086</v>
      </c>
      <c r="BM49" s="8">
        <f t="shared" si="166"/>
        <v>0.24418338736063183</v>
      </c>
      <c r="BN49" s="8">
        <f t="shared" si="167"/>
        <v>0.75551618254870001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1.32075471698113</v>
      </c>
      <c r="F50">
        <f>VLOOKUP(B50,home!$B$2:$E$405,3,FALSE)</f>
        <v>0.95</v>
      </c>
      <c r="G50">
        <f>VLOOKUP(C50,away!$B$2:$E$405,4,FALSE)</f>
        <v>0.85</v>
      </c>
      <c r="H50">
        <f>VLOOKUP(A50,away!$A$2:$E$405,3,FALSE)</f>
        <v>1.0314465408805</v>
      </c>
      <c r="I50">
        <f>VLOOKUP(C50,away!$B$2:$E$405,3,FALSE)</f>
        <v>1.04</v>
      </c>
      <c r="J50">
        <f>VLOOKUP(B50,home!$B$2:$E$405,4,FALSE)</f>
        <v>0.97</v>
      </c>
      <c r="K50" s="3">
        <f t="shared" si="112"/>
        <v>1.0665094339622625</v>
      </c>
      <c r="L50" s="3">
        <f t="shared" si="113"/>
        <v>1.0405232704402483</v>
      </c>
      <c r="M50" s="5">
        <f t="shared" si="114"/>
        <v>0.12159824958638184</v>
      </c>
      <c r="N50" s="5">
        <f t="shared" si="115"/>
        <v>0.12968568033717401</v>
      </c>
      <c r="O50" s="5">
        <f t="shared" si="116"/>
        <v>0.12652580833943158</v>
      </c>
      <c r="P50" s="5">
        <f t="shared" si="117"/>
        <v>0.13494096823370488</v>
      </c>
      <c r="Q50" s="5">
        <f t="shared" si="118"/>
        <v>6.9155500764705183E-2</v>
      </c>
      <c r="R50" s="5">
        <f t="shared" si="119"/>
        <v>6.58265239442207E-2</v>
      </c>
      <c r="S50" s="5">
        <f t="shared" si="120"/>
        <v>3.7436938791857909E-2</v>
      </c>
      <c r="T50" s="5">
        <f t="shared" si="121"/>
        <v>7.195790782462412E-2</v>
      </c>
      <c r="U50" s="5">
        <f t="shared" si="122"/>
        <v>7.020460879145414E-2</v>
      </c>
      <c r="V50" s="5">
        <f t="shared" si="123"/>
        <v>4.6160905417479683E-3</v>
      </c>
      <c r="W50" s="5">
        <f t="shared" si="124"/>
        <v>2.4584997991980849E-2</v>
      </c>
      <c r="X50" s="5">
        <f t="shared" si="125"/>
        <v>2.5581262514382849E-2</v>
      </c>
      <c r="Y50" s="5">
        <f t="shared" si="126"/>
        <v>1.3308949466728085E-2</v>
      </c>
      <c r="Z50" s="5">
        <f t="shared" si="127"/>
        <v>2.2831343325384612E-2</v>
      </c>
      <c r="AA50" s="5">
        <f t="shared" si="128"/>
        <v>2.4349843046554024E-2</v>
      </c>
      <c r="AB50" s="5">
        <f t="shared" si="129"/>
        <v>1.298466866232513E-2</v>
      </c>
      <c r="AC50" s="5">
        <f t="shared" si="130"/>
        <v>3.2016277438034693E-4</v>
      </c>
      <c r="AD50" s="5">
        <f t="shared" si="131"/>
        <v>6.5550330730977128E-3</v>
      </c>
      <c r="AE50" s="5">
        <f t="shared" si="132"/>
        <v>6.8206644510636228E-3</v>
      </c>
      <c r="AF50" s="5">
        <f t="shared" si="133"/>
        <v>3.5485300405981306E-3</v>
      </c>
      <c r="AG50" s="5">
        <f t="shared" si="134"/>
        <v>1.2307760276995447E-3</v>
      </c>
      <c r="AH50" s="5">
        <f t="shared" si="135"/>
        <v>5.9391360063683315E-3</v>
      </c>
      <c r="AI50" s="5">
        <f t="shared" si="136"/>
        <v>6.3341445803767812E-3</v>
      </c>
      <c r="AJ50" s="5">
        <f t="shared" si="137"/>
        <v>3.3777124755263867E-3</v>
      </c>
      <c r="AK50" s="5">
        <f t="shared" si="138"/>
        <v>1.2007874067869733E-3</v>
      </c>
      <c r="AL50" s="5">
        <f t="shared" si="139"/>
        <v>1.4211742328274994E-5</v>
      </c>
      <c r="AM50" s="5">
        <f t="shared" si="140"/>
        <v>1.3982009224786708E-3</v>
      </c>
      <c r="AN50" s="5">
        <f t="shared" si="141"/>
        <v>1.4548605965900784E-3</v>
      </c>
      <c r="AO50" s="5">
        <f t="shared" si="142"/>
        <v>7.5690815299927963E-4</v>
      </c>
      <c r="AP50" s="5">
        <f t="shared" si="143"/>
        <v>2.6252684892723272E-4</v>
      </c>
      <c r="AQ50" s="5">
        <f t="shared" si="144"/>
        <v>6.8291323856034289E-5</v>
      </c>
      <c r="AR50" s="5">
        <f t="shared" si="145"/>
        <v>1.2359618441871629E-3</v>
      </c>
      <c r="AS50" s="5">
        <f t="shared" si="146"/>
        <v>1.3181649668430051E-3</v>
      </c>
      <c r="AT50" s="5">
        <f t="shared" si="147"/>
        <v>7.0291768632830881E-4</v>
      </c>
      <c r="AU50" s="5">
        <f t="shared" si="148"/>
        <v>2.4988944792268933E-4</v>
      </c>
      <c r="AV50" s="5">
        <f t="shared" si="149"/>
        <v>6.6627363414292404E-5</v>
      </c>
      <c r="AW50" s="5">
        <f t="shared" si="150"/>
        <v>4.3808796512481666E-7</v>
      </c>
      <c r="AX50" s="5">
        <f t="shared" si="151"/>
        <v>2.4853241239970665E-4</v>
      </c>
      <c r="AY50" s="5">
        <f t="shared" si="152"/>
        <v>2.5860375856054727E-4</v>
      </c>
      <c r="AZ50" s="5">
        <f t="shared" si="153"/>
        <v>1.345416143027805E-4</v>
      </c>
      <c r="BA50" s="5">
        <f t="shared" si="154"/>
        <v>4.6664560174879884E-5</v>
      </c>
      <c r="BB50" s="5">
        <f t="shared" si="155"/>
        <v>1.2138890191705443E-5</v>
      </c>
      <c r="BC50" s="5">
        <f t="shared" si="156"/>
        <v>2.5261595443576811E-6</v>
      </c>
      <c r="BD50" s="5">
        <f t="shared" si="157"/>
        <v>2.1434117670883108E-4</v>
      </c>
      <c r="BE50" s="5">
        <f t="shared" si="158"/>
        <v>2.285968870465407E-4</v>
      </c>
      <c r="BF50" s="5">
        <f t="shared" si="159"/>
        <v>1.2190036830477068E-4</v>
      </c>
      <c r="BG50" s="5">
        <f t="shared" si="160"/>
        <v>4.3335964266837443E-5</v>
      </c>
      <c r="BH50" s="5">
        <f t="shared" si="161"/>
        <v>1.1554553680108407E-5</v>
      </c>
      <c r="BI50" s="5">
        <f t="shared" si="162"/>
        <v>2.4646081010117997E-6</v>
      </c>
      <c r="BJ50" s="8">
        <f t="shared" si="163"/>
        <v>0.3570730977320794</v>
      </c>
      <c r="BK50" s="8">
        <f t="shared" si="164"/>
        <v>0.29918522542896175</v>
      </c>
      <c r="BL50" s="8">
        <f t="shared" si="165"/>
        <v>0.3209389881198475</v>
      </c>
      <c r="BM50" s="8">
        <f t="shared" si="166"/>
        <v>0.35203775773005969</v>
      </c>
      <c r="BN50" s="8">
        <f t="shared" si="167"/>
        <v>0.64773273120561825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1.5819397993311</v>
      </c>
      <c r="F51">
        <f>VLOOKUP(B51,home!$B$2:$E$405,3,FALSE)</f>
        <v>1.04</v>
      </c>
      <c r="G51">
        <f>VLOOKUP(C51,away!$B$2:$E$405,4,FALSE)</f>
        <v>1.1399999999999999</v>
      </c>
      <c r="H51">
        <f>VLOOKUP(A51,away!$A$2:$E$405,3,FALSE)</f>
        <v>1.41471571906355</v>
      </c>
      <c r="I51">
        <f>VLOOKUP(C51,away!$B$2:$E$405,3,FALSE)</f>
        <v>0.93</v>
      </c>
      <c r="J51">
        <f>VLOOKUP(B51,home!$B$2:$E$405,4,FALSE)</f>
        <v>0.86</v>
      </c>
      <c r="K51" s="3">
        <f t="shared" si="112"/>
        <v>1.875547826086952</v>
      </c>
      <c r="L51" s="3">
        <f t="shared" si="113"/>
        <v>1.1314896321070274</v>
      </c>
      <c r="M51" s="5">
        <f t="shared" si="114"/>
        <v>4.9437923941248046E-2</v>
      </c>
      <c r="N51" s="5">
        <f t="shared" si="115"/>
        <v>9.2723190774259834E-2</v>
      </c>
      <c r="O51" s="5">
        <f t="shared" si="116"/>
        <v>5.593849837241794E-2</v>
      </c>
      <c r="P51" s="5">
        <f t="shared" si="117"/>
        <v>0.10491532901695697</v>
      </c>
      <c r="Q51" s="5">
        <f t="shared" si="118"/>
        <v>8.6953389442254406E-2</v>
      </c>
      <c r="R51" s="5">
        <f t="shared" si="119"/>
        <v>3.1646915472013371E-2</v>
      </c>
      <c r="S51" s="5">
        <f t="shared" si="120"/>
        <v>5.5661855237981436E-2</v>
      </c>
      <c r="T51" s="5">
        <f t="shared" si="121"/>
        <v>9.8386858630475499E-2</v>
      </c>
      <c r="U51" s="5">
        <f t="shared" si="122"/>
        <v>5.9355303515892202E-2</v>
      </c>
      <c r="V51" s="5">
        <f t="shared" si="123"/>
        <v>1.3124836136653677E-2</v>
      </c>
      <c r="W51" s="5">
        <f t="shared" si="124"/>
        <v>5.4361746846437471E-2</v>
      </c>
      <c r="X51" s="5">
        <f t="shared" si="125"/>
        <v>6.150975293997088E-2</v>
      </c>
      <c r="Y51" s="5">
        <f t="shared" si="126"/>
        <v>3.4798823862520908E-2</v>
      </c>
      <c r="Z51" s="5">
        <f t="shared" si="127"/>
        <v>1.1936052248250202E-2</v>
      </c>
      <c r="AA51" s="5">
        <f t="shared" si="128"/>
        <v>2.2386636846265941E-2</v>
      </c>
      <c r="AB51" s="5">
        <f t="shared" si="129"/>
        <v>2.0993604035206077E-2</v>
      </c>
      <c r="AC51" s="5">
        <f t="shared" si="130"/>
        <v>1.7408150360529492E-3</v>
      </c>
      <c r="AD51" s="5">
        <f t="shared" si="131"/>
        <v>2.548951403003126E-2</v>
      </c>
      <c r="AE51" s="5">
        <f t="shared" si="132"/>
        <v>2.8841120852426978E-2</v>
      </c>
      <c r="AF51" s="5">
        <f t="shared" si="133"/>
        <v>1.6316714611433462E-2</v>
      </c>
      <c r="AG51" s="5">
        <f t="shared" si="134"/>
        <v>6.1540644709620696E-3</v>
      </c>
      <c r="AH51" s="5">
        <f t="shared" si="135"/>
        <v>3.3763798417957183E-3</v>
      </c>
      <c r="AI51" s="5">
        <f t="shared" si="136"/>
        <v>6.3325618723237649E-3</v>
      </c>
      <c r="AJ51" s="5">
        <f t="shared" si="137"/>
        <v>5.9385113265989801E-3</v>
      </c>
      <c r="AK51" s="5">
        <f t="shared" si="138"/>
        <v>3.7126540029318203E-3</v>
      </c>
      <c r="AL51" s="5">
        <f t="shared" si="139"/>
        <v>1.4777172478537567E-4</v>
      </c>
      <c r="AM51" s="5">
        <f t="shared" si="140"/>
        <v>9.5613605254076008E-3</v>
      </c>
      <c r="AN51" s="5">
        <f t="shared" si="141"/>
        <v>1.0818580303336099E-2</v>
      </c>
      <c r="AO51" s="5">
        <f t="shared" si="142"/>
        <v>6.120555723671049E-3</v>
      </c>
      <c r="AP51" s="5">
        <f t="shared" si="143"/>
        <v>2.3084484480223721E-3</v>
      </c>
      <c r="AQ51" s="5">
        <f t="shared" si="144"/>
        <v>6.5299637129771781E-4</v>
      </c>
      <c r="AR51" s="5">
        <f t="shared" si="145"/>
        <v>7.6406775700940384E-4</v>
      </c>
      <c r="AS51" s="5">
        <f t="shared" si="146"/>
        <v>1.4330456206421208E-3</v>
      </c>
      <c r="AT51" s="5">
        <f t="shared" si="147"/>
        <v>1.3438727992393785E-3</v>
      </c>
      <c r="AU51" s="5">
        <f t="shared" si="148"/>
        <v>8.4016590238360136E-4</v>
      </c>
      <c r="AV51" s="5">
        <f t="shared" si="149"/>
        <v>3.9394283294198653E-4</v>
      </c>
      <c r="AW51" s="5">
        <f t="shared" si="150"/>
        <v>8.7109909701469985E-6</v>
      </c>
      <c r="AX51" s="5">
        <f t="shared" si="151"/>
        <v>2.98879815797697E-3</v>
      </c>
      <c r="AY51" s="5">
        <f t="shared" si="152"/>
        <v>3.3817941282115226E-3</v>
      </c>
      <c r="AZ51" s="5">
        <f t="shared" si="153"/>
        <v>1.913232496995881E-3</v>
      </c>
      <c r="BA51" s="5">
        <f t="shared" si="154"/>
        <v>7.2160091138702637E-4</v>
      </c>
      <c r="BB51" s="5">
        <f t="shared" si="155"/>
        <v>2.0412098743835042E-4</v>
      </c>
      <c r="BC51" s="5">
        <f t="shared" si="156"/>
        <v>4.6192156196388445E-5</v>
      </c>
      <c r="BD51" s="5">
        <f t="shared" si="157"/>
        <v>1.4408912421390223E-4</v>
      </c>
      <c r="BE51" s="5">
        <f t="shared" si="158"/>
        <v>2.7024604368215709E-4</v>
      </c>
      <c r="BF51" s="5">
        <f t="shared" si="159"/>
        <v>2.5342968986833466E-4</v>
      </c>
      <c r="BG51" s="5">
        <f t="shared" si="160"/>
        <v>1.5843983463281522E-4</v>
      </c>
      <c r="BH51" s="5">
        <f t="shared" si="161"/>
        <v>7.4290371852788194E-5</v>
      </c>
      <c r="BI51" s="5">
        <f t="shared" si="162"/>
        <v>2.7867029085537648E-5</v>
      </c>
      <c r="BJ51" s="8">
        <f t="shared" si="163"/>
        <v>0.54425285667071366</v>
      </c>
      <c r="BK51" s="8">
        <f t="shared" si="164"/>
        <v>0.22841032522189</v>
      </c>
      <c r="BL51" s="8">
        <f t="shared" si="165"/>
        <v>0.21538452229099778</v>
      </c>
      <c r="BM51" s="8">
        <f t="shared" si="166"/>
        <v>0.57499542627545996</v>
      </c>
      <c r="BN51" s="8">
        <f t="shared" si="167"/>
        <v>0.42161524701915054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1.5819397993311</v>
      </c>
      <c r="F52">
        <f>VLOOKUP(B52,home!$B$2:$E$405,3,FALSE)</f>
        <v>1.34</v>
      </c>
      <c r="G52">
        <f>VLOOKUP(C52,away!$B$2:$E$405,4,FALSE)</f>
        <v>1.26</v>
      </c>
      <c r="H52">
        <f>VLOOKUP(A52,away!$A$2:$E$405,3,FALSE)</f>
        <v>1.41471571906355</v>
      </c>
      <c r="I52">
        <f>VLOOKUP(C52,away!$B$2:$E$405,3,FALSE)</f>
        <v>0.84</v>
      </c>
      <c r="J52">
        <f>VLOOKUP(B52,home!$B$2:$E$405,4,FALSE)</f>
        <v>0.53</v>
      </c>
      <c r="K52" s="3">
        <f t="shared" si="112"/>
        <v>2.6709471571906294</v>
      </c>
      <c r="L52" s="3">
        <f t="shared" si="113"/>
        <v>0.62983143812709252</v>
      </c>
      <c r="M52" s="5">
        <f t="shared" si="114"/>
        <v>3.6854461516382567E-2</v>
      </c>
      <c r="N52" s="5">
        <f t="shared" si="115"/>
        <v>9.8436319216973461E-2</v>
      </c>
      <c r="O52" s="5">
        <f t="shared" si="116"/>
        <v>2.321209849826282E-2</v>
      </c>
      <c r="P52" s="5">
        <f t="shared" si="117"/>
        <v>6.1998288496363949E-2</v>
      </c>
      <c r="Q52" s="5">
        <f t="shared" si="118"/>
        <v>0.13145910348844236</v>
      </c>
      <c r="R52" s="5">
        <f t="shared" si="119"/>
        <v>7.3098546895542975E-3</v>
      </c>
      <c r="S52" s="5">
        <f t="shared" si="120"/>
        <v>2.6074100789464344E-2</v>
      </c>
      <c r="T52" s="5">
        <f t="shared" si="121"/>
        <v>8.2797076205023939E-2</v>
      </c>
      <c r="U52" s="5">
        <f t="shared" si="122"/>
        <v>1.9524235602541639E-2</v>
      </c>
      <c r="V52" s="5">
        <f t="shared" si="123"/>
        <v>4.8736738346074893E-3</v>
      </c>
      <c r="W52" s="5">
        <f t="shared" si="124"/>
        <v>0.11704010624976126</v>
      </c>
      <c r="X52" s="5">
        <f t="shared" si="125"/>
        <v>7.3715538437834835E-2</v>
      </c>
      <c r="Y52" s="5">
        <f t="shared" si="126"/>
        <v>2.321418179330724E-2</v>
      </c>
      <c r="Z52" s="5">
        <f t="shared" si="127"/>
        <v>1.5346587638740185E-3</v>
      </c>
      <c r="AA52" s="5">
        <f t="shared" si="128"/>
        <v>4.0989924626269941E-3</v>
      </c>
      <c r="AB52" s="5">
        <f t="shared" si="129"/>
        <v>5.4740961326996962E-3</v>
      </c>
      <c r="AC52" s="5">
        <f t="shared" si="130"/>
        <v>5.1242004360323417E-4</v>
      </c>
      <c r="AD52" s="5">
        <f t="shared" si="131"/>
        <v>7.8151984766272262E-2</v>
      </c>
      <c r="AE52" s="5">
        <f t="shared" si="132"/>
        <v>4.922257695782789E-2</v>
      </c>
      <c r="AF52" s="5">
        <f t="shared" si="133"/>
        <v>1.5500963216835112E-2</v>
      </c>
      <c r="AG52" s="5">
        <f t="shared" si="134"/>
        <v>3.2543313184048074E-3</v>
      </c>
      <c r="AH52" s="5">
        <f t="shared" si="135"/>
        <v>2.4164408407127978E-4</v>
      </c>
      <c r="AI52" s="5">
        <f t="shared" si="136"/>
        <v>6.4541857940211801E-4</v>
      </c>
      <c r="AJ52" s="5">
        <f t="shared" si="137"/>
        <v>8.6193945992605128E-4</v>
      </c>
      <c r="AK52" s="5">
        <f t="shared" si="138"/>
        <v>7.6739825005330421E-4</v>
      </c>
      <c r="AL52" s="5">
        <f t="shared" si="139"/>
        <v>3.4480672773374454E-5</v>
      </c>
      <c r="AM52" s="5">
        <f t="shared" si="140"/>
        <v>4.1747964308056065E-2</v>
      </c>
      <c r="AN52" s="5">
        <f t="shared" si="141"/>
        <v>2.6294180399021479E-2</v>
      </c>
      <c r="AO52" s="5">
        <f t="shared" si="142"/>
        <v>8.2804507275444517E-3</v>
      </c>
      <c r="AP52" s="5">
        <f t="shared" si="143"/>
        <v>1.7384293966899507E-3</v>
      </c>
      <c r="AQ52" s="5">
        <f t="shared" si="144"/>
        <v>2.7372937174991135E-4</v>
      </c>
      <c r="AR52" s="5">
        <f t="shared" si="145"/>
        <v>3.0439008197103652E-5</v>
      </c>
      <c r="AS52" s="5">
        <f t="shared" si="146"/>
        <v>8.1300982411756245E-5</v>
      </c>
      <c r="AT52" s="5">
        <f t="shared" si="147"/>
        <v>1.0857531392474291E-4</v>
      </c>
      <c r="AU52" s="5">
        <f t="shared" si="148"/>
        <v>9.666630868945739E-5</v>
      </c>
      <c r="AV52" s="5">
        <f t="shared" si="149"/>
        <v>6.4547650597554512E-5</v>
      </c>
      <c r="AW52" s="5">
        <f t="shared" si="150"/>
        <v>1.6112497421498818E-6</v>
      </c>
      <c r="AX52" s="5">
        <f t="shared" si="151"/>
        <v>1.8584434431183024E-2</v>
      </c>
      <c r="AY52" s="5">
        <f t="shared" si="152"/>
        <v>1.1705061064570659E-2</v>
      </c>
      <c r="AZ52" s="5">
        <f t="shared" si="153"/>
        <v>3.6861077218319871E-3</v>
      </c>
      <c r="BA52" s="5">
        <f t="shared" si="154"/>
        <v>7.7387550917760713E-4</v>
      </c>
      <c r="BB52" s="5">
        <f t="shared" si="155"/>
        <v>1.2185278121916706E-4</v>
      </c>
      <c r="BC52" s="5">
        <f t="shared" si="156"/>
        <v>1.5349342487010799E-5</v>
      </c>
      <c r="BD52" s="5">
        <f t="shared" si="157"/>
        <v>3.1952407179906903E-6</v>
      </c>
      <c r="BE52" s="5">
        <f t="shared" si="158"/>
        <v>8.5343191122569793E-6</v>
      </c>
      <c r="BF52" s="5">
        <f t="shared" si="159"/>
        <v>1.1397357685720221E-5</v>
      </c>
      <c r="BG52" s="5">
        <f t="shared" si="160"/>
        <v>1.0147246703386396E-5</v>
      </c>
      <c r="BH52" s="5">
        <f t="shared" si="161"/>
        <v>6.7756899339304708E-6</v>
      </c>
      <c r="BI52" s="5">
        <f t="shared" si="162"/>
        <v>3.6195019534073513E-6</v>
      </c>
      <c r="BJ52" s="8">
        <f t="shared" si="163"/>
        <v>0.78601361670421455</v>
      </c>
      <c r="BK52" s="8">
        <f t="shared" si="164"/>
        <v>0.14205248641776563</v>
      </c>
      <c r="BL52" s="8">
        <f t="shared" si="165"/>
        <v>6.2560876379065503E-2</v>
      </c>
      <c r="BM52" s="8">
        <f t="shared" si="166"/>
        <v>0.62118806254411196</v>
      </c>
      <c r="BN52" s="8">
        <f t="shared" si="167"/>
        <v>0.35927012590597951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1.25</v>
      </c>
      <c r="F53">
        <f>VLOOKUP(B53,home!$B$2:$E$405,3,FALSE)</f>
        <v>0.56000000000000005</v>
      </c>
      <c r="G53">
        <f>VLOOKUP(C53,away!$B$2:$E$405,4,FALSE)</f>
        <v>0.75</v>
      </c>
      <c r="H53">
        <f>VLOOKUP(A53,away!$A$2:$E$405,3,FALSE)</f>
        <v>1.0762195121951199</v>
      </c>
      <c r="I53">
        <f>VLOOKUP(C53,away!$B$2:$E$405,3,FALSE)</f>
        <v>0.85</v>
      </c>
      <c r="J53">
        <f>VLOOKUP(B53,home!$B$2:$E$405,4,FALSE)</f>
        <v>1.04</v>
      </c>
      <c r="K53" s="3">
        <f t="shared" si="112"/>
        <v>0.52500000000000002</v>
      </c>
      <c r="L53" s="3">
        <f t="shared" si="113"/>
        <v>0.95137804878048604</v>
      </c>
      <c r="M53" s="5">
        <f t="shared" si="114"/>
        <v>0.22846367592717845</v>
      </c>
      <c r="N53" s="5">
        <f t="shared" si="115"/>
        <v>0.11994342986176867</v>
      </c>
      <c r="O53" s="5">
        <f t="shared" si="116"/>
        <v>0.21735532622081635</v>
      </c>
      <c r="P53" s="5">
        <f t="shared" si="117"/>
        <v>0.11411154626592858</v>
      </c>
      <c r="Q53" s="5">
        <f t="shared" si="118"/>
        <v>3.1485150338714282E-2</v>
      </c>
      <c r="R53" s="5">
        <f t="shared" si="119"/>
        <v>0.10339354307600312</v>
      </c>
      <c r="S53" s="5">
        <f t="shared" si="120"/>
        <v>1.4248922655161681E-2</v>
      </c>
      <c r="T53" s="5">
        <f t="shared" si="121"/>
        <v>2.9954280894806253E-2</v>
      </c>
      <c r="U53" s="5">
        <f t="shared" si="122"/>
        <v>5.4281610114901638E-2</v>
      </c>
      <c r="V53" s="5">
        <f t="shared" si="123"/>
        <v>7.9077321358535409E-4</v>
      </c>
      <c r="W53" s="5">
        <f t="shared" si="124"/>
        <v>5.5099013092749999E-3</v>
      </c>
      <c r="X53" s="5">
        <f t="shared" si="125"/>
        <v>5.2419991565910958E-3</v>
      </c>
      <c r="Y53" s="5">
        <f t="shared" si="126"/>
        <v>2.4935614646532946E-3</v>
      </c>
      <c r="Z53" s="5">
        <f t="shared" si="127"/>
        <v>3.278878242271633E-2</v>
      </c>
      <c r="AA53" s="5">
        <f t="shared" si="128"/>
        <v>1.7214110771926073E-2</v>
      </c>
      <c r="AB53" s="5">
        <f t="shared" si="129"/>
        <v>4.5187040776305939E-3</v>
      </c>
      <c r="AC53" s="5">
        <f t="shared" si="130"/>
        <v>2.4685640338035751E-5</v>
      </c>
      <c r="AD53" s="5">
        <f t="shared" si="131"/>
        <v>7.2317454684234369E-4</v>
      </c>
      <c r="AE53" s="5">
        <f t="shared" si="132"/>
        <v>6.8801238930258127E-4</v>
      </c>
      <c r="AF53" s="5">
        <f t="shared" si="133"/>
        <v>3.2727994223574487E-4</v>
      </c>
      <c r="AG53" s="5">
        <f t="shared" si="134"/>
        <v>1.0378898428307772E-4</v>
      </c>
      <c r="AH53" s="5">
        <f t="shared" si="135"/>
        <v>7.7986319608029393E-3</v>
      </c>
      <c r="AI53" s="5">
        <f t="shared" si="136"/>
        <v>4.094281779421542E-3</v>
      </c>
      <c r="AJ53" s="5">
        <f t="shared" si="137"/>
        <v>1.074748967098155E-3</v>
      </c>
      <c r="AK53" s="5">
        <f t="shared" si="138"/>
        <v>1.8808106924217714E-4</v>
      </c>
      <c r="AL53" s="5">
        <f t="shared" si="139"/>
        <v>4.9319290309164386E-7</v>
      </c>
      <c r="AM53" s="5">
        <f t="shared" si="140"/>
        <v>7.5933327418446122E-5</v>
      </c>
      <c r="AN53" s="5">
        <f t="shared" si="141"/>
        <v>7.2241300876771063E-5</v>
      </c>
      <c r="AO53" s="5">
        <f t="shared" si="142"/>
        <v>3.4364393934753224E-5</v>
      </c>
      <c r="AP53" s="5">
        <f t="shared" si="143"/>
        <v>1.0897843349723165E-5</v>
      </c>
      <c r="AQ53" s="5">
        <f t="shared" si="144"/>
        <v>2.5919922354937548E-6</v>
      </c>
      <c r="AR53" s="5">
        <f t="shared" si="145"/>
        <v>1.4838894516051675E-3</v>
      </c>
      <c r="AS53" s="5">
        <f t="shared" si="146"/>
        <v>7.7904196209271285E-4</v>
      </c>
      <c r="AT53" s="5">
        <f t="shared" si="147"/>
        <v>2.0449851504933714E-4</v>
      </c>
      <c r="AU53" s="5">
        <f t="shared" si="148"/>
        <v>3.5787240133634008E-5</v>
      </c>
      <c r="AV53" s="5">
        <f t="shared" si="149"/>
        <v>4.6970752675394631E-6</v>
      </c>
      <c r="AW53" s="5">
        <f t="shared" si="150"/>
        <v>6.84268815147912E-9</v>
      </c>
      <c r="AX53" s="5">
        <f t="shared" si="151"/>
        <v>6.6441661491140333E-6</v>
      </c>
      <c r="AY53" s="5">
        <f t="shared" si="152"/>
        <v>6.3211138267174652E-6</v>
      </c>
      <c r="AZ53" s="5">
        <f t="shared" si="153"/>
        <v>3.0068844692909065E-6</v>
      </c>
      <c r="BA53" s="5">
        <f t="shared" si="154"/>
        <v>9.5356129310077665E-7</v>
      </c>
      <c r="BB53" s="5">
        <f t="shared" si="155"/>
        <v>2.2679932060570345E-7</v>
      </c>
      <c r="BC53" s="5">
        <f t="shared" si="156"/>
        <v>4.3154379020518819E-8</v>
      </c>
      <c r="BD53" s="5">
        <f t="shared" si="157"/>
        <v>2.3528997517901153E-4</v>
      </c>
      <c r="BE53" s="5">
        <f t="shared" si="158"/>
        <v>1.2352723696898104E-4</v>
      </c>
      <c r="BF53" s="5">
        <f t="shared" si="159"/>
        <v>3.2425899704357526E-5</v>
      </c>
      <c r="BG53" s="5">
        <f t="shared" si="160"/>
        <v>5.6745324482625679E-6</v>
      </c>
      <c r="BH53" s="5">
        <f t="shared" si="161"/>
        <v>7.4478238383446202E-7</v>
      </c>
      <c r="BI53" s="5">
        <f t="shared" si="162"/>
        <v>7.820215030261855E-8</v>
      </c>
      <c r="BJ53" s="8">
        <f t="shared" si="163"/>
        <v>0.19668380342572539</v>
      </c>
      <c r="BK53" s="8">
        <f t="shared" si="164"/>
        <v>0.35764641800892188</v>
      </c>
      <c r="BL53" s="8">
        <f t="shared" si="165"/>
        <v>0.41282469291082569</v>
      </c>
      <c r="BM53" s="8">
        <f t="shared" si="166"/>
        <v>0.18518471080664137</v>
      </c>
      <c r="BN53" s="8">
        <f t="shared" si="167"/>
        <v>0.81475267169040944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1.25</v>
      </c>
      <c r="F54">
        <f>VLOOKUP(B54,home!$B$2:$E$405,3,FALSE)</f>
        <v>0.66</v>
      </c>
      <c r="G54">
        <f>VLOOKUP(C54,away!$B$2:$E$405,4,FALSE)</f>
        <v>1.55</v>
      </c>
      <c r="H54">
        <f>VLOOKUP(A54,away!$A$2:$E$405,3,FALSE)</f>
        <v>1.0762195121951199</v>
      </c>
      <c r="I54">
        <f>VLOOKUP(C54,away!$B$2:$E$405,3,FALSE)</f>
        <v>1.1000000000000001</v>
      </c>
      <c r="J54">
        <f>VLOOKUP(B54,home!$B$2:$E$405,4,FALSE)</f>
        <v>1.04</v>
      </c>
      <c r="K54" s="3">
        <f t="shared" si="112"/>
        <v>1.2787500000000001</v>
      </c>
      <c r="L54" s="3">
        <f t="shared" si="113"/>
        <v>1.2311951219512172</v>
      </c>
      <c r="M54" s="5">
        <f t="shared" si="114"/>
        <v>8.1272699205665211E-2</v>
      </c>
      <c r="N54" s="5">
        <f t="shared" si="115"/>
        <v>0.10392746410924439</v>
      </c>
      <c r="O54" s="5">
        <f t="shared" si="116"/>
        <v>0.10006255080982356</v>
      </c>
      <c r="P54" s="5">
        <f t="shared" si="117"/>
        <v>0.12795498684806189</v>
      </c>
      <c r="Q54" s="5">
        <f t="shared" si="118"/>
        <v>6.6448622364848137E-2</v>
      </c>
      <c r="R54" s="5">
        <f t="shared" si="119"/>
        <v>6.1598262223525296E-2</v>
      </c>
      <c r="S54" s="5">
        <f t="shared" si="120"/>
        <v>5.0362787317596656E-2</v>
      </c>
      <c r="T54" s="5">
        <f t="shared" si="121"/>
        <v>8.1811219715979572E-2</v>
      </c>
      <c r="U54" s="5">
        <f t="shared" si="122"/>
        <v>7.8768777818332983E-2</v>
      </c>
      <c r="V54" s="5">
        <f t="shared" si="123"/>
        <v>8.810078567913519E-3</v>
      </c>
      <c r="W54" s="5">
        <f t="shared" si="124"/>
        <v>2.8323725283016524E-2</v>
      </c>
      <c r="X54" s="5">
        <f t="shared" si="125"/>
        <v>3.4872032403936298E-2</v>
      </c>
      <c r="Y54" s="5">
        <f t="shared" si="126"/>
        <v>2.1467138094125579E-2</v>
      </c>
      <c r="Z54" s="5">
        <f t="shared" si="127"/>
        <v>2.5279826656758757E-2</v>
      </c>
      <c r="AA54" s="5">
        <f t="shared" si="128"/>
        <v>3.2326578337330263E-2</v>
      </c>
      <c r="AB54" s="5">
        <f t="shared" si="129"/>
        <v>2.0668806024430539E-2</v>
      </c>
      <c r="AC54" s="5">
        <f t="shared" si="130"/>
        <v>8.6690664447101559E-4</v>
      </c>
      <c r="AD54" s="5">
        <f t="shared" si="131"/>
        <v>9.0547409264143466E-3</v>
      </c>
      <c r="AE54" s="5">
        <f t="shared" si="132"/>
        <v>1.1148152859133387E-2</v>
      </c>
      <c r="AF54" s="5">
        <f t="shared" si="133"/>
        <v>6.8627757094657715E-3</v>
      </c>
      <c r="AG54" s="5">
        <f t="shared" si="134"/>
        <v>2.8164719921798535E-3</v>
      </c>
      <c r="AH54" s="5">
        <f t="shared" si="135"/>
        <v>7.7810998158934323E-3</v>
      </c>
      <c r="AI54" s="5">
        <f t="shared" si="136"/>
        <v>9.9500813895737287E-3</v>
      </c>
      <c r="AJ54" s="5">
        <f t="shared" si="137"/>
        <v>6.361833288458703E-3</v>
      </c>
      <c r="AK54" s="5">
        <f t="shared" si="138"/>
        <v>2.7117314392055224E-3</v>
      </c>
      <c r="AL54" s="5">
        <f t="shared" si="139"/>
        <v>5.4593992509629398E-5</v>
      </c>
      <c r="AM54" s="5">
        <f t="shared" si="140"/>
        <v>2.3157499919304698E-3</v>
      </c>
      <c r="AN54" s="5">
        <f t="shared" si="141"/>
        <v>2.8511400937233648E-3</v>
      </c>
      <c r="AO54" s="5">
        <f t="shared" si="142"/>
        <v>1.7551548876958718E-3</v>
      </c>
      <c r="AP54" s="5">
        <f t="shared" si="143"/>
        <v>7.2031271199999778E-4</v>
      </c>
      <c r="AQ54" s="5">
        <f t="shared" si="144"/>
        <v>2.2171137432346231E-4</v>
      </c>
      <c r="AR54" s="5">
        <f t="shared" si="145"/>
        <v>1.9160104273487006E-3</v>
      </c>
      <c r="AS54" s="5">
        <f t="shared" si="146"/>
        <v>2.4500983339721511E-3</v>
      </c>
      <c r="AT54" s="5">
        <f t="shared" si="147"/>
        <v>1.5665316222834443E-3</v>
      </c>
      <c r="AU54" s="5">
        <f t="shared" si="148"/>
        <v>6.6773410399831822E-4</v>
      </c>
      <c r="AV54" s="5">
        <f t="shared" si="149"/>
        <v>2.134662463719624E-4</v>
      </c>
      <c r="AW54" s="5">
        <f t="shared" si="150"/>
        <v>2.3875632632919452E-6</v>
      </c>
      <c r="AX54" s="5">
        <f t="shared" si="151"/>
        <v>4.9354421703018045E-4</v>
      </c>
      <c r="AY54" s="5">
        <f t="shared" si="152"/>
        <v>6.0764923247479097E-4</v>
      </c>
      <c r="AZ54" s="5">
        <f t="shared" si="153"/>
        <v>3.7406738544018195E-4</v>
      </c>
      <c r="BA54" s="5">
        <f t="shared" si="154"/>
        <v>1.5351664674499924E-4</v>
      </c>
      <c r="BB54" s="5">
        <f t="shared" si="155"/>
        <v>4.7252236652687817E-5</v>
      </c>
      <c r="BC54" s="5">
        <f t="shared" si="156"/>
        <v>1.1635344653614743E-5</v>
      </c>
      <c r="BD54" s="5">
        <f t="shared" si="157"/>
        <v>3.931637819598985E-4</v>
      </c>
      <c r="BE54" s="5">
        <f t="shared" si="158"/>
        <v>5.0275818618122025E-4</v>
      </c>
      <c r="BF54" s="5">
        <f t="shared" si="159"/>
        <v>3.2145101528961771E-4</v>
      </c>
      <c r="BG54" s="5">
        <f t="shared" si="160"/>
        <v>1.3701849526719957E-4</v>
      </c>
      <c r="BH54" s="5">
        <f t="shared" si="161"/>
        <v>4.3803100205732872E-5</v>
      </c>
      <c r="BI54" s="5">
        <f t="shared" si="162"/>
        <v>1.1202642877616185E-5</v>
      </c>
      <c r="BJ54" s="8">
        <f t="shared" si="163"/>
        <v>0.37628407758101362</v>
      </c>
      <c r="BK54" s="8">
        <f t="shared" si="164"/>
        <v>0.26992970180869269</v>
      </c>
      <c r="BL54" s="8">
        <f t="shared" si="165"/>
        <v>0.32845295910232986</v>
      </c>
      <c r="BM54" s="8">
        <f t="shared" si="166"/>
        <v>0.45807671791841498</v>
      </c>
      <c r="BN54" s="8">
        <f t="shared" si="167"/>
        <v>0.54126458556116841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1.25</v>
      </c>
      <c r="F55">
        <f>VLOOKUP(B55,home!$B$2:$E$405,3,FALSE)</f>
        <v>1.36</v>
      </c>
      <c r="G55">
        <f>VLOOKUP(C55,away!$B$2:$E$405,4,FALSE)</f>
        <v>0.9</v>
      </c>
      <c r="H55">
        <f>VLOOKUP(A55,away!$A$2:$E$405,3,FALSE)</f>
        <v>1.0762195121951199</v>
      </c>
      <c r="I55">
        <f>VLOOKUP(C55,away!$B$2:$E$405,3,FALSE)</f>
        <v>0.7</v>
      </c>
      <c r="J55">
        <f>VLOOKUP(B55,home!$B$2:$E$405,4,FALSE)</f>
        <v>1.26</v>
      </c>
      <c r="K55" s="3">
        <f t="shared" si="112"/>
        <v>1.5300000000000002</v>
      </c>
      <c r="L55" s="3">
        <f t="shared" si="113"/>
        <v>0.94922560975609571</v>
      </c>
      <c r="M55" s="5">
        <f t="shared" si="114"/>
        <v>8.3808100645149625E-2</v>
      </c>
      <c r="N55" s="5">
        <f t="shared" si="115"/>
        <v>0.12822639398707894</v>
      </c>
      <c r="O55" s="5">
        <f t="shared" si="116"/>
        <v>7.9552795437392396E-2</v>
      </c>
      <c r="P55" s="5">
        <f t="shared" si="117"/>
        <v>0.12171577701921038</v>
      </c>
      <c r="Q55" s="5">
        <f t="shared" si="118"/>
        <v>9.8093191400115437E-2</v>
      </c>
      <c r="R55" s="5">
        <f t="shared" si="119"/>
        <v>3.7756775378430363E-2</v>
      </c>
      <c r="S55" s="5">
        <f t="shared" si="120"/>
        <v>4.4192417741683844E-2</v>
      </c>
      <c r="T55" s="5">
        <f t="shared" si="121"/>
        <v>9.3112569419695979E-2</v>
      </c>
      <c r="U55" s="5">
        <f t="shared" si="122"/>
        <v>5.7767866328998461E-2</v>
      </c>
      <c r="V55" s="5">
        <f t="shared" si="123"/>
        <v>7.1312576951658166E-3</v>
      </c>
      <c r="W55" s="5">
        <f t="shared" si="124"/>
        <v>5.0027527614058896E-2</v>
      </c>
      <c r="X55" s="5">
        <f t="shared" si="125"/>
        <v>4.7487410404044972E-2</v>
      </c>
      <c r="Y55" s="5">
        <f t="shared" si="126"/>
        <v>2.253813304825877E-2</v>
      </c>
      <c r="Z55" s="5">
        <f t="shared" si="127"/>
        <v>1.1946566043671504E-2</v>
      </c>
      <c r="AA55" s="5">
        <f t="shared" si="128"/>
        <v>1.8278246046817406E-2</v>
      </c>
      <c r="AB55" s="5">
        <f t="shared" si="129"/>
        <v>1.398285822581532E-2</v>
      </c>
      <c r="AC55" s="5">
        <f t="shared" si="130"/>
        <v>6.4730211400331719E-4</v>
      </c>
      <c r="AD55" s="5">
        <f t="shared" si="131"/>
        <v>1.9135529312377518E-2</v>
      </c>
      <c r="AE55" s="5">
        <f t="shared" si="132"/>
        <v>1.8163934479547193E-2</v>
      </c>
      <c r="AF55" s="5">
        <f t="shared" si="133"/>
        <v>8.6208358909589753E-3</v>
      </c>
      <c r="AG55" s="5">
        <f t="shared" si="134"/>
        <v>2.7277060684009237E-3</v>
      </c>
      <c r="AH55" s="5">
        <f t="shared" si="135"/>
        <v>2.8349966093238876E-3</v>
      </c>
      <c r="AI55" s="5">
        <f t="shared" si="136"/>
        <v>4.3375448122655487E-3</v>
      </c>
      <c r="AJ55" s="5">
        <f t="shared" si="137"/>
        <v>3.3182217813831458E-3</v>
      </c>
      <c r="AK55" s="5">
        <f t="shared" si="138"/>
        <v>1.6922931085054053E-3</v>
      </c>
      <c r="AL55" s="5">
        <f t="shared" si="139"/>
        <v>3.7603467524305977E-5</v>
      </c>
      <c r="AM55" s="5">
        <f t="shared" si="140"/>
        <v>5.8554719695875206E-3</v>
      </c>
      <c r="AN55" s="5">
        <f t="shared" si="141"/>
        <v>5.5581639507414409E-3</v>
      </c>
      <c r="AO55" s="5">
        <f t="shared" si="142"/>
        <v>2.6379757826334466E-3</v>
      </c>
      <c r="AP55" s="5">
        <f t="shared" si="143"/>
        <v>8.3467805693068265E-4</v>
      </c>
      <c r="AQ55" s="5">
        <f t="shared" si="144"/>
        <v>1.9807444688501506E-4</v>
      </c>
      <c r="AR55" s="5">
        <f t="shared" si="145"/>
        <v>5.3821027702838646E-4</v>
      </c>
      <c r="AS55" s="5">
        <f t="shared" si="146"/>
        <v>8.2346172385343135E-4</v>
      </c>
      <c r="AT55" s="5">
        <f t="shared" si="147"/>
        <v>6.2994821874787525E-4</v>
      </c>
      <c r="AU55" s="5">
        <f t="shared" si="148"/>
        <v>3.2127359156141651E-4</v>
      </c>
      <c r="AV55" s="5">
        <f t="shared" si="149"/>
        <v>1.2288714877224178E-4</v>
      </c>
      <c r="AW55" s="5">
        <f t="shared" si="150"/>
        <v>1.5170024115623725E-6</v>
      </c>
      <c r="AX55" s="5">
        <f t="shared" si="151"/>
        <v>1.4931453522448186E-3</v>
      </c>
      <c r="AY55" s="5">
        <f t="shared" si="152"/>
        <v>1.4173318074390683E-3</v>
      </c>
      <c r="AZ55" s="5">
        <f t="shared" si="153"/>
        <v>6.726838245715292E-4</v>
      </c>
      <c r="BA55" s="5">
        <f t="shared" si="154"/>
        <v>2.1284290451732419E-4</v>
      </c>
      <c r="BB55" s="5">
        <f t="shared" si="155"/>
        <v>5.0508983955678869E-5</v>
      </c>
      <c r="BC55" s="5">
        <f t="shared" si="156"/>
        <v>9.5888842186980305E-6</v>
      </c>
      <c r="BD55" s="5">
        <f t="shared" si="157"/>
        <v>8.5147163064877834E-5</v>
      </c>
      <c r="BE55" s="5">
        <f t="shared" si="158"/>
        <v>1.3027515948926309E-4</v>
      </c>
      <c r="BF55" s="5">
        <f t="shared" si="159"/>
        <v>9.9660497009286311E-5</v>
      </c>
      <c r="BG55" s="5">
        <f t="shared" si="160"/>
        <v>5.0826853474736045E-5</v>
      </c>
      <c r="BH55" s="5">
        <f t="shared" si="161"/>
        <v>1.9441271454086527E-5</v>
      </c>
      <c r="BI55" s="5">
        <f t="shared" si="162"/>
        <v>5.9490290649504774E-6</v>
      </c>
      <c r="BJ55" s="8">
        <f t="shared" si="163"/>
        <v>0.50707369758826271</v>
      </c>
      <c r="BK55" s="8">
        <f t="shared" si="164"/>
        <v>0.25894979049017636</v>
      </c>
      <c r="BL55" s="8">
        <f t="shared" si="165"/>
        <v>0.22234867866245248</v>
      </c>
      <c r="BM55" s="8">
        <f t="shared" si="166"/>
        <v>0.44974988411215855</v>
      </c>
      <c r="BN55" s="8">
        <f t="shared" si="167"/>
        <v>0.54915303386737713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1.25</v>
      </c>
      <c r="F56">
        <f>VLOOKUP(B56,home!$B$2:$E$405,3,FALSE)</f>
        <v>1.18</v>
      </c>
      <c r="G56">
        <f>VLOOKUP(C56,away!$B$2:$E$405,4,FALSE)</f>
        <v>0.89</v>
      </c>
      <c r="H56">
        <f>VLOOKUP(A56,away!$A$2:$E$405,3,FALSE)</f>
        <v>1.0762195121951199</v>
      </c>
      <c r="I56">
        <f>VLOOKUP(C56,away!$B$2:$E$405,3,FALSE)</f>
        <v>0.61</v>
      </c>
      <c r="J56">
        <f>VLOOKUP(B56,home!$B$2:$E$405,4,FALSE)</f>
        <v>0.71</v>
      </c>
      <c r="K56" s="3">
        <f t="shared" si="112"/>
        <v>1.3127499999999999</v>
      </c>
      <c r="L56" s="3">
        <f t="shared" si="113"/>
        <v>0.46611067073170642</v>
      </c>
      <c r="M56" s="5">
        <f t="shared" si="114"/>
        <v>0.16883039113926818</v>
      </c>
      <c r="N56" s="5">
        <f t="shared" si="115"/>
        <v>0.22163209596807429</v>
      </c>
      <c r="O56" s="5">
        <f t="shared" si="116"/>
        <v>7.8693646853820617E-2</v>
      </c>
      <c r="P56" s="5">
        <f t="shared" si="117"/>
        <v>0.103305084907353</v>
      </c>
      <c r="Q56" s="5">
        <f t="shared" si="118"/>
        <v>0.14547376699104478</v>
      </c>
      <c r="R56" s="5">
        <f t="shared" si="119"/>
        <v>1.8339974258679184E-2</v>
      </c>
      <c r="S56" s="5">
        <f t="shared" si="120"/>
        <v>1.5802754017954234E-2</v>
      </c>
      <c r="T56" s="5">
        <f t="shared" si="121"/>
        <v>6.7806875106063841E-2</v>
      </c>
      <c r="U56" s="5">
        <f t="shared" si="122"/>
        <v>2.4075801208081098E-2</v>
      </c>
      <c r="V56" s="5">
        <f t="shared" si="123"/>
        <v>1.0743884798482778E-3</v>
      </c>
      <c r="W56" s="5">
        <f t="shared" si="124"/>
        <v>6.3656895872498009E-2</v>
      </c>
      <c r="X56" s="5">
        <f t="shared" si="125"/>
        <v>2.9671158431828434E-2</v>
      </c>
      <c r="Y56" s="5">
        <f t="shared" si="126"/>
        <v>6.9150217790231398E-3</v>
      </c>
      <c r="Z56" s="5">
        <f t="shared" si="127"/>
        <v>2.8494859009717283E-3</v>
      </c>
      <c r="AA56" s="5">
        <f t="shared" si="128"/>
        <v>3.7406626165006362E-3</v>
      </c>
      <c r="AB56" s="5">
        <f t="shared" si="129"/>
        <v>2.4552774249056056E-3</v>
      </c>
      <c r="AC56" s="5">
        <f t="shared" si="130"/>
        <v>4.1087756914368586E-5</v>
      </c>
      <c r="AD56" s="5">
        <f t="shared" si="131"/>
        <v>2.0891397514155446E-2</v>
      </c>
      <c r="AE56" s="5">
        <f t="shared" si="132"/>
        <v>9.7377033078456972E-3</v>
      </c>
      <c r="AF56" s="5">
        <f t="shared" si="133"/>
        <v>2.2694237101031573E-3</v>
      </c>
      <c r="AG56" s="5">
        <f t="shared" si="134"/>
        <v>3.5260086923020675E-4</v>
      </c>
      <c r="AH56" s="5">
        <f t="shared" si="135"/>
        <v>3.3204394613561822E-4</v>
      </c>
      <c r="AI56" s="5">
        <f t="shared" si="136"/>
        <v>4.3589069028953276E-4</v>
      </c>
      <c r="AJ56" s="5">
        <f t="shared" si="137"/>
        <v>2.8610775183879214E-4</v>
      </c>
      <c r="AK56" s="5">
        <f t="shared" si="138"/>
        <v>1.2519598374212477E-4</v>
      </c>
      <c r="AL56" s="5">
        <f t="shared" si="139"/>
        <v>1.0056422159657682E-6</v>
      </c>
      <c r="AM56" s="5">
        <f t="shared" si="140"/>
        <v>5.4850364173415055E-3</v>
      </c>
      <c r="AN56" s="5">
        <f t="shared" si="141"/>
        <v>2.5566340034748843E-3</v>
      </c>
      <c r="AO56" s="5">
        <f t="shared" si="142"/>
        <v>5.9583719508758323E-4</v>
      </c>
      <c r="AP56" s="5">
        <f t="shared" si="143"/>
        <v>9.2575358216390673E-5</v>
      </c>
      <c r="AQ56" s="5">
        <f t="shared" si="144"/>
        <v>1.078759057786746E-5</v>
      </c>
      <c r="AR56" s="5">
        <f t="shared" si="145"/>
        <v>3.0953845289135142E-5</v>
      </c>
      <c r="AS56" s="5">
        <f t="shared" si="146"/>
        <v>4.0634660403312146E-5</v>
      </c>
      <c r="AT56" s="5">
        <f t="shared" si="147"/>
        <v>2.6671575222224015E-5</v>
      </c>
      <c r="AU56" s="5">
        <f t="shared" si="148"/>
        <v>1.1671036790991525E-5</v>
      </c>
      <c r="AV56" s="5">
        <f t="shared" si="149"/>
        <v>3.8302883868435317E-6</v>
      </c>
      <c r="AW56" s="5">
        <f t="shared" si="150"/>
        <v>1.7092755010537504E-8</v>
      </c>
      <c r="AX56" s="5">
        <f t="shared" si="151"/>
        <v>1.2000802594775116E-3</v>
      </c>
      <c r="AY56" s="5">
        <f t="shared" si="152"/>
        <v>5.5937021467694311E-4</v>
      </c>
      <c r="AZ56" s="5">
        <f t="shared" si="153"/>
        <v>1.3036421297520429E-4</v>
      </c>
      <c r="BA56" s="5">
        <f t="shared" si="154"/>
        <v>2.0254716916427834E-5</v>
      </c>
      <c r="BB56" s="5">
        <f t="shared" si="155"/>
        <v>2.3602349218492541E-6</v>
      </c>
      <c r="BC56" s="5">
        <f t="shared" si="156"/>
        <v>2.2002613650151061E-7</v>
      </c>
      <c r="BD56" s="5">
        <f t="shared" si="157"/>
        <v>2.4046529315740398E-6</v>
      </c>
      <c r="BE56" s="5">
        <f t="shared" si="158"/>
        <v>3.1567081359238205E-6</v>
      </c>
      <c r="BF56" s="5">
        <f t="shared" si="159"/>
        <v>2.071984302716998E-6</v>
      </c>
      <c r="BG56" s="5">
        <f t="shared" si="160"/>
        <v>9.0666579779724631E-7</v>
      </c>
      <c r="BH56" s="5">
        <f t="shared" si="161"/>
        <v>2.9755638151458387E-7</v>
      </c>
      <c r="BI56" s="5">
        <f t="shared" si="162"/>
        <v>7.8123427966653896E-8</v>
      </c>
      <c r="BJ56" s="8">
        <f t="shared" si="163"/>
        <v>0.57906045977966969</v>
      </c>
      <c r="BK56" s="8">
        <f t="shared" si="164"/>
        <v>0.28961408215823092</v>
      </c>
      <c r="BL56" s="8">
        <f t="shared" si="165"/>
        <v>0.12860727783106324</v>
      </c>
      <c r="BM56" s="8">
        <f t="shared" si="166"/>
        <v>0.26329699242977356</v>
      </c>
      <c r="BN56" s="8">
        <f t="shared" si="167"/>
        <v>0.73627496011824001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1.25</v>
      </c>
      <c r="F57">
        <f>VLOOKUP(B57,home!$B$2:$E$405,3,FALSE)</f>
        <v>1.1000000000000001</v>
      </c>
      <c r="G57">
        <f>VLOOKUP(C57,away!$B$2:$E$405,4,FALSE)</f>
        <v>1.18</v>
      </c>
      <c r="H57">
        <f>VLOOKUP(A57,away!$A$2:$E$405,3,FALSE)</f>
        <v>1.0762195121951199</v>
      </c>
      <c r="I57">
        <f>VLOOKUP(C57,away!$B$2:$E$405,3,FALSE)</f>
        <v>0.52</v>
      </c>
      <c r="J57">
        <f>VLOOKUP(B57,home!$B$2:$E$405,4,FALSE)</f>
        <v>0.75</v>
      </c>
      <c r="K57" s="3">
        <f t="shared" si="112"/>
        <v>1.6224999999999998</v>
      </c>
      <c r="L57" s="3">
        <f t="shared" si="113"/>
        <v>0.41972560975609674</v>
      </c>
      <c r="M57" s="5">
        <f t="shared" si="114"/>
        <v>0.12973963951027317</v>
      </c>
      <c r="N57" s="5">
        <f t="shared" si="115"/>
        <v>0.21050256510541818</v>
      </c>
      <c r="O57" s="5">
        <f t="shared" si="116"/>
        <v>5.4455049302985586E-2</v>
      </c>
      <c r="P57" s="5">
        <f t="shared" si="117"/>
        <v>8.8353317494094086E-2</v>
      </c>
      <c r="Q57" s="5">
        <f t="shared" si="118"/>
        <v>0.17077020594177053</v>
      </c>
      <c r="R57" s="5">
        <f t="shared" si="119"/>
        <v>1.1428089386496967E-2</v>
      </c>
      <c r="S57" s="5">
        <f t="shared" si="120"/>
        <v>1.5042258367755966E-2</v>
      </c>
      <c r="T57" s="5">
        <f t="shared" si="121"/>
        <v>7.1676628817083851E-2</v>
      </c>
      <c r="U57" s="5">
        <f t="shared" si="122"/>
        <v>1.8542075029591324E-2</v>
      </c>
      <c r="V57" s="5">
        <f t="shared" si="123"/>
        <v>1.1382055754220316E-3</v>
      </c>
      <c r="W57" s="5">
        <f t="shared" si="124"/>
        <v>9.235821971350755E-2</v>
      </c>
      <c r="X57" s="5">
        <f t="shared" si="125"/>
        <v>3.8765110085239508E-2</v>
      </c>
      <c r="Y57" s="5">
        <f t="shared" si="126"/>
        <v>8.1353547338946838E-3</v>
      </c>
      <c r="Z57" s="5">
        <f t="shared" si="127"/>
        <v>1.5988872620315393E-3</v>
      </c>
      <c r="AA57" s="5">
        <f t="shared" si="128"/>
        <v>2.5941945826461719E-3</v>
      </c>
      <c r="AB57" s="5">
        <f t="shared" si="129"/>
        <v>2.1045403551717074E-3</v>
      </c>
      <c r="AC57" s="5">
        <f t="shared" si="130"/>
        <v>4.844521639570296E-5</v>
      </c>
      <c r="AD57" s="5">
        <f t="shared" si="131"/>
        <v>3.7462802871291508E-2</v>
      </c>
      <c r="AE57" s="5">
        <f t="shared" si="132"/>
        <v>1.5724097778325282E-2</v>
      </c>
      <c r="AF57" s="5">
        <f t="shared" si="133"/>
        <v>3.2999032639360317E-3</v>
      </c>
      <c r="AG57" s="5">
        <f t="shared" si="134"/>
        <v>4.6168463653056168E-4</v>
      </c>
      <c r="AH57" s="5">
        <f t="shared" si="135"/>
        <v>1.677734827468609E-4</v>
      </c>
      <c r="AI57" s="5">
        <f t="shared" si="136"/>
        <v>2.7221247575678176E-4</v>
      </c>
      <c r="AJ57" s="5">
        <f t="shared" si="137"/>
        <v>2.2083237095768925E-4</v>
      </c>
      <c r="AK57" s="5">
        <f t="shared" si="138"/>
        <v>1.1943350729295025E-4</v>
      </c>
      <c r="AL57" s="5">
        <f t="shared" si="139"/>
        <v>1.3196569996452657E-6</v>
      </c>
      <c r="AM57" s="5">
        <f t="shared" si="140"/>
        <v>1.2156679531734086E-2</v>
      </c>
      <c r="AN57" s="5">
        <f t="shared" si="141"/>
        <v>5.1024697290665494E-3</v>
      </c>
      <c r="AO57" s="5">
        <f t="shared" si="142"/>
        <v>1.0708186091472414E-3</v>
      </c>
      <c r="AP57" s="5">
        <f t="shared" si="143"/>
        <v>1.4981666455416714E-4</v>
      </c>
      <c r="AQ57" s="5">
        <f t="shared" si="144"/>
        <v>1.5720472720405597E-5</v>
      </c>
      <c r="AR57" s="5">
        <f t="shared" si="145"/>
        <v>1.4083765469366043E-5</v>
      </c>
      <c r="AS57" s="5">
        <f t="shared" si="146"/>
        <v>2.28509094740464E-5</v>
      </c>
      <c r="AT57" s="5">
        <f t="shared" si="147"/>
        <v>1.8537800310820147E-5</v>
      </c>
      <c r="AU57" s="5">
        <f t="shared" si="148"/>
        <v>1.002586033476856E-5</v>
      </c>
      <c r="AV57" s="5">
        <f t="shared" si="149"/>
        <v>4.0667395982904987E-6</v>
      </c>
      <c r="AW57" s="5">
        <f t="shared" si="150"/>
        <v>2.4963687597945238E-8</v>
      </c>
      <c r="AX57" s="5">
        <f t="shared" si="151"/>
        <v>3.2873687567064251E-3</v>
      </c>
      <c r="AY57" s="5">
        <f t="shared" si="152"/>
        <v>1.3797928559017459E-3</v>
      </c>
      <c r="AZ57" s="5">
        <f t="shared" si="153"/>
        <v>2.8956719889023318E-4</v>
      </c>
      <c r="BA57" s="5">
        <f t="shared" si="154"/>
        <v>4.0512923039856023E-5</v>
      </c>
      <c r="BB57" s="5">
        <f t="shared" si="155"/>
        <v>4.2510778314763463E-6</v>
      </c>
      <c r="BC57" s="5">
        <f t="shared" si="156"/>
        <v>3.5685724698740721E-7</v>
      </c>
      <c r="BD57" s="5">
        <f t="shared" si="157"/>
        <v>9.8521950821525325E-7</v>
      </c>
      <c r="BE57" s="5">
        <f t="shared" si="158"/>
        <v>1.5985186520792479E-6</v>
      </c>
      <c r="BF57" s="5">
        <f t="shared" si="159"/>
        <v>1.2967982564992902E-6</v>
      </c>
      <c r="BG57" s="5">
        <f t="shared" si="160"/>
        <v>7.01351723723366E-7</v>
      </c>
      <c r="BH57" s="5">
        <f t="shared" si="161"/>
        <v>2.844857929352904E-7</v>
      </c>
      <c r="BI57" s="5">
        <f t="shared" si="162"/>
        <v>9.231563980750166E-8</v>
      </c>
      <c r="BJ57" s="8">
        <f t="shared" si="163"/>
        <v>0.67265392762383702</v>
      </c>
      <c r="BK57" s="8">
        <f t="shared" si="164"/>
        <v>0.23570297867684237</v>
      </c>
      <c r="BL57" s="8">
        <f t="shared" si="165"/>
        <v>8.9978724258406598E-2</v>
      </c>
      <c r="BM57" s="8">
        <f t="shared" si="166"/>
        <v>0.33330588318786453</v>
      </c>
      <c r="BN57" s="8">
        <f t="shared" si="167"/>
        <v>0.66524886674103856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1.25</v>
      </c>
      <c r="F58">
        <f>VLOOKUP(B58,home!$B$2:$E$405,3,FALSE)</f>
        <v>1.55</v>
      </c>
      <c r="G58">
        <f>VLOOKUP(C58,away!$B$2:$E$405,4,FALSE)</f>
        <v>1.2</v>
      </c>
      <c r="H58">
        <f>VLOOKUP(A58,away!$A$2:$E$405,3,FALSE)</f>
        <v>1.0762195121951199</v>
      </c>
      <c r="I58">
        <f>VLOOKUP(C58,away!$B$2:$E$405,3,FALSE)</f>
        <v>0.5</v>
      </c>
      <c r="J58">
        <f>VLOOKUP(B58,home!$B$2:$E$405,4,FALSE)</f>
        <v>1.26</v>
      </c>
      <c r="K58" s="3">
        <f t="shared" si="112"/>
        <v>2.3249999999999997</v>
      </c>
      <c r="L58" s="3">
        <f t="shared" si="113"/>
        <v>0.67801829268292557</v>
      </c>
      <c r="M58" s="5">
        <f t="shared" si="114"/>
        <v>4.9637022978066561E-2</v>
      </c>
      <c r="N58" s="5">
        <f t="shared" si="115"/>
        <v>0.11540607842400473</v>
      </c>
      <c r="O58" s="5">
        <f t="shared" si="116"/>
        <v>3.3654809573451835E-2</v>
      </c>
      <c r="P58" s="5">
        <f t="shared" si="117"/>
        <v>7.8247432258275504E-2</v>
      </c>
      <c r="Q58" s="5">
        <f t="shared" si="118"/>
        <v>0.1341595661679055</v>
      </c>
      <c r="R58" s="5">
        <f t="shared" si="119"/>
        <v>1.1409288263780393E-2</v>
      </c>
      <c r="S58" s="5">
        <f t="shared" si="120"/>
        <v>3.083716693544894E-2</v>
      </c>
      <c r="T58" s="5">
        <f t="shared" si="121"/>
        <v>9.0962640000245273E-2</v>
      </c>
      <c r="U58" s="5">
        <f t="shared" si="122"/>
        <v>2.652659521328941E-2</v>
      </c>
      <c r="V58" s="5">
        <f t="shared" si="123"/>
        <v>5.401275513160793E-3</v>
      </c>
      <c r="W58" s="5">
        <f t="shared" si="124"/>
        <v>0.10397366378012676</v>
      </c>
      <c r="X58" s="5">
        <f t="shared" si="125"/>
        <v>7.0496046000190091E-2</v>
      </c>
      <c r="Y58" s="5">
        <f t="shared" si="126"/>
        <v>2.3898804374972927E-2</v>
      </c>
      <c r="Z58" s="5">
        <f t="shared" si="127"/>
        <v>2.5785687164452415E-3</v>
      </c>
      <c r="AA58" s="5">
        <f t="shared" si="128"/>
        <v>5.9951722657351847E-3</v>
      </c>
      <c r="AB58" s="5">
        <f t="shared" si="129"/>
        <v>6.9693877589171527E-3</v>
      </c>
      <c r="AC58" s="5">
        <f t="shared" si="130"/>
        <v>5.3215814837833384E-4</v>
      </c>
      <c r="AD58" s="5">
        <f t="shared" si="131"/>
        <v>6.0434692072198676E-2</v>
      </c>
      <c r="AE58" s="5">
        <f t="shared" si="132"/>
        <v>4.097582673761048E-2</v>
      </c>
      <c r="AF58" s="5">
        <f t="shared" si="133"/>
        <v>1.3891180042953012E-2</v>
      </c>
      <c r="AG58" s="5">
        <f t="shared" si="134"/>
        <v>3.1394913920247108E-3</v>
      </c>
      <c r="AH58" s="5">
        <f t="shared" si="135"/>
        <v>4.3707918967245124E-4</v>
      </c>
      <c r="AI58" s="5">
        <f t="shared" si="136"/>
        <v>1.016209115988449E-3</v>
      </c>
      <c r="AJ58" s="5">
        <f t="shared" si="137"/>
        <v>1.181343097336572E-3</v>
      </c>
      <c r="AK58" s="5">
        <f t="shared" si="138"/>
        <v>9.1554090043584324E-4</v>
      </c>
      <c r="AL58" s="5">
        <f t="shared" si="139"/>
        <v>3.3555605205672984E-5</v>
      </c>
      <c r="AM58" s="5">
        <f t="shared" si="140"/>
        <v>2.8102131813572372E-2</v>
      </c>
      <c r="AN58" s="5">
        <f t="shared" si="141"/>
        <v>1.9053759432988867E-2</v>
      </c>
      <c r="AO58" s="5">
        <f t="shared" si="142"/>
        <v>6.4593987199731478E-3</v>
      </c>
      <c r="AP58" s="5">
        <f t="shared" si="143"/>
        <v>1.4598634972914899E-3</v>
      </c>
      <c r="AQ58" s="5">
        <f t="shared" si="144"/>
        <v>2.4745353899592511E-4</v>
      </c>
      <c r="AR58" s="5">
        <f t="shared" si="145"/>
        <v>5.9269537189790404E-5</v>
      </c>
      <c r="AS58" s="5">
        <f t="shared" si="146"/>
        <v>1.3780167396626266E-4</v>
      </c>
      <c r="AT58" s="5">
        <f t="shared" si="147"/>
        <v>1.6019444598578035E-4</v>
      </c>
      <c r="AU58" s="5">
        <f t="shared" si="148"/>
        <v>1.2415069563897978E-4</v>
      </c>
      <c r="AV58" s="5">
        <f t="shared" si="149"/>
        <v>7.2162591840156993E-5</v>
      </c>
      <c r="AW58" s="5">
        <f t="shared" si="150"/>
        <v>1.4693557056172352E-6</v>
      </c>
      <c r="AX58" s="5">
        <f t="shared" si="151"/>
        <v>1.0889576077759292E-2</v>
      </c>
      <c r="AY58" s="5">
        <f t="shared" si="152"/>
        <v>7.3833317802831843E-3</v>
      </c>
      <c r="AZ58" s="5">
        <f t="shared" si="153"/>
        <v>2.5030170039895944E-3</v>
      </c>
      <c r="BA58" s="5">
        <f t="shared" si="154"/>
        <v>5.6569710520045218E-4</v>
      </c>
      <c r="BB58" s="5">
        <f t="shared" si="155"/>
        <v>9.5888246360920963E-5</v>
      </c>
      <c r="BC58" s="5">
        <f t="shared" si="156"/>
        <v>1.3002797017198279E-5</v>
      </c>
      <c r="BD58" s="5">
        <f t="shared" si="157"/>
        <v>6.6976384022548064E-6</v>
      </c>
      <c r="BE58" s="5">
        <f t="shared" si="158"/>
        <v>1.5572009285242422E-5</v>
      </c>
      <c r="BF58" s="5">
        <f t="shared" si="159"/>
        <v>1.8102460794094315E-5</v>
      </c>
      <c r="BG58" s="5">
        <f t="shared" si="160"/>
        <v>1.4029407115423095E-5</v>
      </c>
      <c r="BH58" s="5">
        <f t="shared" si="161"/>
        <v>8.1545928858396732E-6</v>
      </c>
      <c r="BI58" s="5">
        <f t="shared" si="162"/>
        <v>3.791885691915446E-6</v>
      </c>
      <c r="BJ58" s="8">
        <f t="shared" si="163"/>
        <v>0.73411110900566456</v>
      </c>
      <c r="BK58" s="8">
        <f t="shared" si="164"/>
        <v>0.17207194321881902</v>
      </c>
      <c r="BL58" s="8">
        <f t="shared" si="165"/>
        <v>8.8725352317403042E-2</v>
      </c>
      <c r="BM58" s="8">
        <f t="shared" si="166"/>
        <v>0.56759091316826982</v>
      </c>
      <c r="BN58" s="8">
        <f t="shared" si="167"/>
        <v>0.42251419766548459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1.25</v>
      </c>
      <c r="F59">
        <f>VLOOKUP(B59,home!$B$2:$E$405,3,FALSE)</f>
        <v>0.8</v>
      </c>
      <c r="G59">
        <f>VLOOKUP(C59,away!$B$2:$E$405,4,FALSE)</f>
        <v>0.75</v>
      </c>
      <c r="H59">
        <f>VLOOKUP(A59,away!$A$2:$E$405,3,FALSE)</f>
        <v>1.0762195121951199</v>
      </c>
      <c r="I59">
        <f>VLOOKUP(C59,away!$B$2:$E$405,3,FALSE)</f>
        <v>1.41</v>
      </c>
      <c r="J59">
        <f>VLOOKUP(B59,home!$B$2:$E$405,4,FALSE)</f>
        <v>0.87</v>
      </c>
      <c r="K59" s="3">
        <f t="shared" si="112"/>
        <v>0.75</v>
      </c>
      <c r="L59" s="3">
        <f t="shared" si="113"/>
        <v>1.3201984756097536</v>
      </c>
      <c r="M59" s="5">
        <f t="shared" si="114"/>
        <v>0.12616073939029915</v>
      </c>
      <c r="N59" s="5">
        <f t="shared" si="115"/>
        <v>9.4620554542724361E-2</v>
      </c>
      <c r="O59" s="5">
        <f t="shared" si="116"/>
        <v>0.16655721582487232</v>
      </c>
      <c r="P59" s="5">
        <f t="shared" si="117"/>
        <v>0.12491791186865424</v>
      </c>
      <c r="Q59" s="5">
        <f t="shared" si="118"/>
        <v>3.5482707953521639E-2</v>
      </c>
      <c r="R59" s="5">
        <f t="shared" si="119"/>
        <v>0.10994429121690061</v>
      </c>
      <c r="S59" s="5">
        <f t="shared" si="120"/>
        <v>3.0921831904753297E-2</v>
      </c>
      <c r="T59" s="5">
        <f t="shared" si="121"/>
        <v>4.6844216950745338E-2</v>
      </c>
      <c r="U59" s="5">
        <f t="shared" si="122"/>
        <v>8.2458218412675463E-2</v>
      </c>
      <c r="V59" s="5">
        <f t="shared" si="123"/>
        <v>3.4019129453096951E-3</v>
      </c>
      <c r="W59" s="5">
        <f t="shared" si="124"/>
        <v>8.8706769883804097E-3</v>
      </c>
      <c r="X59" s="5">
        <f t="shared" si="125"/>
        <v>1.1711054237686334E-2</v>
      </c>
      <c r="Y59" s="5">
        <f t="shared" si="126"/>
        <v>7.7304579761883242E-3</v>
      </c>
      <c r="Z59" s="5">
        <f t="shared" si="127"/>
        <v>4.8382761888848991E-2</v>
      </c>
      <c r="AA59" s="5">
        <f t="shared" si="128"/>
        <v>3.628707141663675E-2</v>
      </c>
      <c r="AB59" s="5">
        <f t="shared" si="129"/>
        <v>1.360765178123878E-2</v>
      </c>
      <c r="AC59" s="5">
        <f t="shared" si="130"/>
        <v>2.1052501333851305E-4</v>
      </c>
      <c r="AD59" s="5">
        <f t="shared" si="131"/>
        <v>1.6632519353213266E-3</v>
      </c>
      <c r="AE59" s="5">
        <f t="shared" si="132"/>
        <v>2.1958226695661877E-3</v>
      </c>
      <c r="AF59" s="5">
        <f t="shared" si="133"/>
        <v>1.4494608705353106E-3</v>
      </c>
      <c r="AG59" s="5">
        <f t="shared" si="134"/>
        <v>6.3785867724556772E-4</v>
      </c>
      <c r="AH59" s="5">
        <f t="shared" si="135"/>
        <v>1.5968712122862029E-2</v>
      </c>
      <c r="AI59" s="5">
        <f t="shared" si="136"/>
        <v>1.1976534092146522E-2</v>
      </c>
      <c r="AJ59" s="5">
        <f t="shared" si="137"/>
        <v>4.4912002845549455E-3</v>
      </c>
      <c r="AK59" s="5">
        <f t="shared" si="138"/>
        <v>1.1228000711387364E-3</v>
      </c>
      <c r="AL59" s="5">
        <f t="shared" si="139"/>
        <v>8.3380440506168449E-6</v>
      </c>
      <c r="AM59" s="5">
        <f t="shared" si="140"/>
        <v>2.4948779029819912E-4</v>
      </c>
      <c r="AN59" s="5">
        <f t="shared" si="141"/>
        <v>3.2937340043492832E-4</v>
      </c>
      <c r="AO59" s="5">
        <f t="shared" si="142"/>
        <v>2.1741913058029671E-4</v>
      </c>
      <c r="AP59" s="5">
        <f t="shared" si="143"/>
        <v>9.5678801586835213E-5</v>
      </c>
      <c r="AQ59" s="5">
        <f t="shared" si="144"/>
        <v>3.1578752000776972E-5</v>
      </c>
      <c r="AR59" s="5">
        <f t="shared" si="145"/>
        <v>4.2163738804106895E-3</v>
      </c>
      <c r="AS59" s="5">
        <f t="shared" si="146"/>
        <v>3.1622804103080171E-3</v>
      </c>
      <c r="AT59" s="5">
        <f t="shared" si="147"/>
        <v>1.1858551538655065E-3</v>
      </c>
      <c r="AU59" s="5">
        <f t="shared" si="148"/>
        <v>2.9646378846637662E-4</v>
      </c>
      <c r="AV59" s="5">
        <f t="shared" si="149"/>
        <v>5.5586960337445606E-5</v>
      </c>
      <c r="AW59" s="5">
        <f t="shared" si="150"/>
        <v>2.2933068844148565E-7</v>
      </c>
      <c r="AX59" s="5">
        <f t="shared" si="151"/>
        <v>3.1185973787274877E-5</v>
      </c>
      <c r="AY59" s="5">
        <f t="shared" si="152"/>
        <v>4.1171675054366019E-5</v>
      </c>
      <c r="AZ59" s="5">
        <f t="shared" si="153"/>
        <v>2.7177391322537075E-5</v>
      </c>
      <c r="BA59" s="5">
        <f t="shared" si="154"/>
        <v>1.1959850198354396E-5</v>
      </c>
      <c r="BB59" s="5">
        <f t="shared" si="155"/>
        <v>3.9473440000971198E-6</v>
      </c>
      <c r="BC59" s="5">
        <f t="shared" si="156"/>
        <v>1.0422555063271052E-6</v>
      </c>
      <c r="BD59" s="5">
        <f t="shared" si="157"/>
        <v>9.2774172825316073E-4</v>
      </c>
      <c r="BE59" s="5">
        <f t="shared" si="158"/>
        <v>6.9580629618987068E-4</v>
      </c>
      <c r="BF59" s="5">
        <f t="shared" si="159"/>
        <v>2.6092736107120147E-4</v>
      </c>
      <c r="BG59" s="5">
        <f t="shared" si="160"/>
        <v>6.5231840267800366E-5</v>
      </c>
      <c r="BH59" s="5">
        <f t="shared" si="161"/>
        <v>1.2230970050212569E-5</v>
      </c>
      <c r="BI59" s="5">
        <f t="shared" si="162"/>
        <v>1.8346455075318863E-6</v>
      </c>
      <c r="BJ59" s="8">
        <f t="shared" si="163"/>
        <v>0.21224608516668478</v>
      </c>
      <c r="BK59" s="8">
        <f t="shared" si="164"/>
        <v>0.28566243084145981</v>
      </c>
      <c r="BL59" s="8">
        <f t="shared" si="165"/>
        <v>0.45329402825775394</v>
      </c>
      <c r="BM59" s="8">
        <f t="shared" si="166"/>
        <v>0.34186094301340947</v>
      </c>
      <c r="BN59" s="8">
        <f t="shared" si="167"/>
        <v>0.65768342079697228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1.25</v>
      </c>
      <c r="F60">
        <f>VLOOKUP(B60,home!$B$2:$E$405,3,FALSE)</f>
        <v>1.05</v>
      </c>
      <c r="G60">
        <f>VLOOKUP(C60,away!$B$2:$E$405,4,FALSE)</f>
        <v>0.89</v>
      </c>
      <c r="H60">
        <f>VLOOKUP(A60,away!$A$2:$E$405,3,FALSE)</f>
        <v>1.0762195121951199</v>
      </c>
      <c r="I60">
        <f>VLOOKUP(C60,away!$B$2:$E$405,3,FALSE)</f>
        <v>0.75</v>
      </c>
      <c r="J60">
        <f>VLOOKUP(B60,home!$B$2:$E$405,4,FALSE)</f>
        <v>0.52</v>
      </c>
      <c r="K60" s="3">
        <f t="shared" si="112"/>
        <v>1.1681250000000001</v>
      </c>
      <c r="L60" s="3">
        <f t="shared" si="113"/>
        <v>0.41972560975609674</v>
      </c>
      <c r="M60" s="5">
        <f t="shared" si="114"/>
        <v>0.20436439884799912</v>
      </c>
      <c r="N60" s="5">
        <f t="shared" si="115"/>
        <v>0.23872316340431896</v>
      </c>
      <c r="O60" s="5">
        <f t="shared" si="116"/>
        <v>8.5776971918914577E-2</v>
      </c>
      <c r="P60" s="5">
        <f t="shared" si="117"/>
        <v>0.10019822532278209</v>
      </c>
      <c r="Q60" s="5">
        <f t="shared" si="118"/>
        <v>0.13942924762583511</v>
      </c>
      <c r="R60" s="5">
        <f t="shared" si="119"/>
        <v>1.8001395920849005E-2</v>
      </c>
      <c r="S60" s="5">
        <f t="shared" si="120"/>
        <v>1.2281596518802512E-2</v>
      </c>
      <c r="T60" s="5">
        <f t="shared" si="121"/>
        <v>5.8522025977587447E-2</v>
      </c>
      <c r="U60" s="5">
        <f t="shared" si="122"/>
        <v>2.1027880610041742E-2</v>
      </c>
      <c r="V60" s="5">
        <f t="shared" si="123"/>
        <v>6.6906313876983245E-4</v>
      </c>
      <c r="W60" s="5">
        <f t="shared" si="124"/>
        <v>5.4290263294309533E-2</v>
      </c>
      <c r="X60" s="5">
        <f t="shared" si="125"/>
        <v>2.2787013865023104E-2</v>
      </c>
      <c r="Y60" s="5">
        <f t="shared" si="126"/>
        <v>4.782146644508726E-3</v>
      </c>
      <c r="Z60" s="5">
        <f t="shared" si="127"/>
        <v>2.5185489597797542E-3</v>
      </c>
      <c r="AA60" s="5">
        <f t="shared" si="128"/>
        <v>2.9419800036427249E-3</v>
      </c>
      <c r="AB60" s="5">
        <f t="shared" si="129"/>
        <v>1.7183001958775801E-3</v>
      </c>
      <c r="AC60" s="5">
        <f t="shared" si="130"/>
        <v>2.0502268102812196E-5</v>
      </c>
      <c r="AD60" s="5">
        <f t="shared" si="131"/>
        <v>1.5854453452666346E-2</v>
      </c>
      <c r="AE60" s="5">
        <f t="shared" si="132"/>
        <v>6.654520142770036E-3</v>
      </c>
      <c r="AF60" s="5">
        <f t="shared" si="133"/>
        <v>1.3965362622791904E-3</v>
      </c>
      <c r="AG60" s="5">
        <f t="shared" si="134"/>
        <v>1.9538734474387786E-4</v>
      </c>
      <c r="AH60" s="5">
        <f t="shared" si="135"/>
        <v>2.6427487446103505E-4</v>
      </c>
      <c r="AI60" s="5">
        <f t="shared" si="136"/>
        <v>3.0870608772979653E-4</v>
      </c>
      <c r="AJ60" s="5">
        <f t="shared" si="137"/>
        <v>1.8030364936468438E-4</v>
      </c>
      <c r="AK60" s="5">
        <f t="shared" si="138"/>
        <v>7.0205733471373952E-5</v>
      </c>
      <c r="AL60" s="5">
        <f t="shared" si="139"/>
        <v>4.0208390317955371E-7</v>
      </c>
      <c r="AM60" s="5">
        <f t="shared" si="140"/>
        <v>3.7039966878791722E-3</v>
      </c>
      <c r="AN60" s="5">
        <f t="shared" si="141"/>
        <v>1.5546622683546482E-3</v>
      </c>
      <c r="AO60" s="5">
        <f t="shared" si="142"/>
        <v>3.2626578427497559E-4</v>
      </c>
      <c r="AP60" s="5">
        <f t="shared" si="143"/>
        <v>4.5647368415788428E-5</v>
      </c>
      <c r="AQ60" s="5">
        <f t="shared" si="144"/>
        <v>4.7898423855194957E-6</v>
      </c>
      <c r="AR60" s="5">
        <f t="shared" si="145"/>
        <v>2.2184586565274782E-5</v>
      </c>
      <c r="AS60" s="5">
        <f t="shared" si="146"/>
        <v>2.5914370181561602E-5</v>
      </c>
      <c r="AT60" s="5">
        <f t="shared" si="147"/>
        <v>1.5135611834168332E-5</v>
      </c>
      <c r="AU60" s="5">
        <f t="shared" si="148"/>
        <v>5.8934288579292927E-6</v>
      </c>
      <c r="AV60" s="5">
        <f t="shared" si="149"/>
        <v>1.7210653961671655E-6</v>
      </c>
      <c r="AW60" s="5">
        <f t="shared" si="150"/>
        <v>5.4760697825051057E-9</v>
      </c>
      <c r="AX60" s="5">
        <f t="shared" si="151"/>
        <v>7.2112185517147587E-4</v>
      </c>
      <c r="AY60" s="5">
        <f t="shared" si="152"/>
        <v>3.0267331037029538E-4</v>
      </c>
      <c r="AZ60" s="5">
        <f t="shared" si="153"/>
        <v>6.3519869876034268E-5</v>
      </c>
      <c r="BA60" s="5">
        <f t="shared" si="154"/>
        <v>8.8869720384488023E-6</v>
      </c>
      <c r="BB60" s="5">
        <f t="shared" si="155"/>
        <v>9.325224394308261E-7</v>
      </c>
      <c r="BC60" s="5">
        <f t="shared" si="156"/>
        <v>7.8280709900269313E-8</v>
      </c>
      <c r="BD60" s="5">
        <f t="shared" si="157"/>
        <v>1.5519065205494775E-6</v>
      </c>
      <c r="BE60" s="5">
        <f t="shared" si="158"/>
        <v>1.8128208043168582E-6</v>
      </c>
      <c r="BF60" s="5">
        <f t="shared" si="159"/>
        <v>1.0588006510213156E-6</v>
      </c>
      <c r="BG60" s="5">
        <f t="shared" si="160"/>
        <v>4.1227050349142464E-7</v>
      </c>
      <c r="BH60" s="5">
        <f t="shared" si="161"/>
        <v>1.2039587047273022E-7</v>
      </c>
      <c r="BI60" s="5">
        <f t="shared" si="162"/>
        <v>2.8127485239191576E-8</v>
      </c>
      <c r="BJ60" s="8">
        <f t="shared" si="163"/>
        <v>0.54936733277595795</v>
      </c>
      <c r="BK60" s="8">
        <f t="shared" si="164"/>
        <v>0.31783686149072987</v>
      </c>
      <c r="BL60" s="8">
        <f t="shared" si="165"/>
        <v>0.13036585237902268</v>
      </c>
      <c r="BM60" s="8">
        <f t="shared" si="166"/>
        <v>0.21329252473049098</v>
      </c>
      <c r="BN60" s="8">
        <f t="shared" si="167"/>
        <v>0.78649340304069881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1.25</v>
      </c>
      <c r="F61">
        <f>VLOOKUP(B61,home!$B$2:$E$405,3,FALSE)</f>
        <v>0.95</v>
      </c>
      <c r="G61">
        <f>VLOOKUP(C61,away!$B$2:$E$405,4,FALSE)</f>
        <v>0.9</v>
      </c>
      <c r="H61">
        <f>VLOOKUP(A61,away!$A$2:$E$405,3,FALSE)</f>
        <v>1.0762195121951199</v>
      </c>
      <c r="I61">
        <f>VLOOKUP(C61,away!$B$2:$E$405,3,FALSE)</f>
        <v>0.85</v>
      </c>
      <c r="J61">
        <f>VLOOKUP(B61,home!$B$2:$E$405,4,FALSE)</f>
        <v>1.05</v>
      </c>
      <c r="K61" s="3">
        <f t="shared" si="112"/>
        <v>1.0687500000000001</v>
      </c>
      <c r="L61" s="3">
        <f t="shared" si="113"/>
        <v>0.9605259146341445</v>
      </c>
      <c r="M61" s="5">
        <f t="shared" si="114"/>
        <v>0.13143065371526691</v>
      </c>
      <c r="N61" s="5">
        <f t="shared" si="115"/>
        <v>0.1404665111581915</v>
      </c>
      <c r="O61" s="5">
        <f t="shared" si="116"/>
        <v>0.12624254887082026</v>
      </c>
      <c r="P61" s="5">
        <f t="shared" si="117"/>
        <v>0.13492172410568914</v>
      </c>
      <c r="Q61" s="5">
        <f t="shared" si="118"/>
        <v>7.5061791900158589E-2</v>
      </c>
      <c r="R61" s="5">
        <f t="shared" si="119"/>
        <v>6.0629619859945159E-2</v>
      </c>
      <c r="S61" s="5">
        <f t="shared" si="120"/>
        <v>3.462638113915345E-2</v>
      </c>
      <c r="T61" s="5">
        <f t="shared" si="121"/>
        <v>7.2098796318977643E-2</v>
      </c>
      <c r="U61" s="5">
        <f t="shared" si="122"/>
        <v>6.4797906225316393E-2</v>
      </c>
      <c r="V61" s="5">
        <f t="shared" si="123"/>
        <v>3.949569949181009E-3</v>
      </c>
      <c r="W61" s="5">
        <f t="shared" si="124"/>
        <v>2.6740763364431503E-2</v>
      </c>
      <c r="X61" s="5">
        <f t="shared" si="125"/>
        <v>2.5685196188635788E-2</v>
      </c>
      <c r="Y61" s="5">
        <f t="shared" si="126"/>
        <v>1.2335648280823418E-2</v>
      </c>
      <c r="Z61" s="5">
        <f t="shared" si="127"/>
        <v>1.9412107023298108E-2</v>
      </c>
      <c r="AA61" s="5">
        <f t="shared" si="128"/>
        <v>2.0746689381149853E-2</v>
      </c>
      <c r="AB61" s="5">
        <f t="shared" si="129"/>
        <v>1.1086512138051953E-2</v>
      </c>
      <c r="AC61" s="5">
        <f t="shared" si="130"/>
        <v>2.5340491922738826E-4</v>
      </c>
      <c r="AD61" s="5">
        <f t="shared" si="131"/>
        <v>7.1447977114340415E-3</v>
      </c>
      <c r="AE61" s="5">
        <f t="shared" si="132"/>
        <v>6.8627633566511245E-3</v>
      </c>
      <c r="AF61" s="5">
        <f t="shared" si="133"/>
        <v>3.2959310250325067E-3</v>
      </c>
      <c r="AG61" s="5">
        <f t="shared" si="134"/>
        <v>1.0552757207968008E-3</v>
      </c>
      <c r="AH61" s="5">
        <f t="shared" si="135"/>
        <v>4.6614579633823278E-3</v>
      </c>
      <c r="AI61" s="5">
        <f t="shared" si="136"/>
        <v>4.9819331983648636E-3</v>
      </c>
      <c r="AJ61" s="5">
        <f t="shared" si="137"/>
        <v>2.6622205528762238E-3</v>
      </c>
      <c r="AK61" s="5">
        <f t="shared" si="138"/>
        <v>9.4841607196215487E-4</v>
      </c>
      <c r="AL61" s="5">
        <f t="shared" si="139"/>
        <v>1.0405435150034766E-5</v>
      </c>
      <c r="AM61" s="5">
        <f t="shared" si="140"/>
        <v>1.5272005108190271E-3</v>
      </c>
      <c r="AN61" s="5">
        <f t="shared" si="141"/>
        <v>1.4669156674841784E-3</v>
      </c>
      <c r="AO61" s="5">
        <f t="shared" si="142"/>
        <v>7.0450525660069861E-4</v>
      </c>
      <c r="AP61" s="5">
        <f t="shared" si="143"/>
        <v>2.2556518532031625E-4</v>
      </c>
      <c r="AQ61" s="5">
        <f t="shared" si="144"/>
        <v>5.416530148485426E-5</v>
      </c>
      <c r="AR61" s="5">
        <f t="shared" si="145"/>
        <v>8.9549023476128548E-4</v>
      </c>
      <c r="AS61" s="5">
        <f t="shared" si="146"/>
        <v>9.5705518840112397E-4</v>
      </c>
      <c r="AT61" s="5">
        <f t="shared" si="147"/>
        <v>5.1142636630185055E-4</v>
      </c>
      <c r="AU61" s="5">
        <f t="shared" si="148"/>
        <v>1.8219564299503429E-4</v>
      </c>
      <c r="AV61" s="5">
        <f t="shared" si="149"/>
        <v>4.8680398362735724E-5</v>
      </c>
      <c r="AW61" s="5">
        <f t="shared" si="150"/>
        <v>2.9671736277877325E-7</v>
      </c>
      <c r="AX61" s="5">
        <f t="shared" si="151"/>
        <v>2.7203259098963908E-4</v>
      </c>
      <c r="AY61" s="5">
        <f t="shared" si="152"/>
        <v>2.6129435327061916E-4</v>
      </c>
      <c r="AZ61" s="5">
        <f t="shared" si="153"/>
        <v>1.254899988319994E-4</v>
      </c>
      <c r="BA61" s="5">
        <f t="shared" si="154"/>
        <v>4.0178798635181317E-5</v>
      </c>
      <c r="BB61" s="5">
        <f t="shared" si="155"/>
        <v>9.6481943269896616E-6</v>
      </c>
      <c r="BC61" s="5">
        <f t="shared" si="156"/>
        <v>1.8534681360999418E-6</v>
      </c>
      <c r="BD61" s="5">
        <f t="shared" si="157"/>
        <v>1.4335692946500475E-4</v>
      </c>
      <c r="BE61" s="5">
        <f t="shared" si="158"/>
        <v>1.5321271836572382E-4</v>
      </c>
      <c r="BF61" s="5">
        <f t="shared" si="159"/>
        <v>8.1873046376683656E-5</v>
      </c>
      <c r="BG61" s="5">
        <f t="shared" si="160"/>
        <v>2.9167272771693559E-5</v>
      </c>
      <c r="BH61" s="5">
        <f t="shared" si="161"/>
        <v>7.793130693686872E-6</v>
      </c>
      <c r="BI61" s="5">
        <f t="shared" si="162"/>
        <v>1.6657816857755698E-6</v>
      </c>
      <c r="BJ61" s="8">
        <f t="shared" si="163"/>
        <v>0.37543632435103236</v>
      </c>
      <c r="BK61" s="8">
        <f t="shared" si="164"/>
        <v>0.3054534336169385</v>
      </c>
      <c r="BL61" s="8">
        <f t="shared" si="165"/>
        <v>0.29976922097204989</v>
      </c>
      <c r="BM61" s="8">
        <f t="shared" si="166"/>
        <v>0.3310572387173395</v>
      </c>
      <c r="BN61" s="8">
        <f t="shared" si="167"/>
        <v>0.66875284961007164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1.55833333333333</v>
      </c>
      <c r="F62">
        <f>VLOOKUP(B62,home!$B$2:$E$405,3,FALSE)</f>
        <v>1.23</v>
      </c>
      <c r="G62">
        <f>VLOOKUP(C62,away!$B$2:$E$405,4,FALSE)</f>
        <v>0.74</v>
      </c>
      <c r="H62">
        <f>VLOOKUP(A62,away!$A$2:$E$405,3,FALSE)</f>
        <v>1.2833333333333301</v>
      </c>
      <c r="I62">
        <f>VLOOKUP(C62,away!$B$2:$E$405,3,FALSE)</f>
        <v>0.99</v>
      </c>
      <c r="J62">
        <f>VLOOKUP(B62,home!$B$2:$E$405,4,FALSE)</f>
        <v>1.04</v>
      </c>
      <c r="K62" s="3">
        <f t="shared" si="112"/>
        <v>1.418394999999997</v>
      </c>
      <c r="L62" s="3">
        <f t="shared" si="113"/>
        <v>1.3213199999999967</v>
      </c>
      <c r="M62" s="5">
        <f t="shared" si="114"/>
        <v>6.4588752064645802E-2</v>
      </c>
      <c r="N62" s="5">
        <f t="shared" si="115"/>
        <v>9.1612362984733076E-2</v>
      </c>
      <c r="O62" s="5">
        <f t="shared" si="116"/>
        <v>8.5342409878057579E-2</v>
      </c>
      <c r="P62" s="5">
        <f t="shared" si="117"/>
        <v>0.12104924745898722</v>
      </c>
      <c r="Q62" s="5">
        <f t="shared" si="118"/>
        <v>6.4971258797865111E-2</v>
      </c>
      <c r="R62" s="5">
        <f t="shared" si="119"/>
        <v>5.6382316510037389E-2</v>
      </c>
      <c r="S62" s="5">
        <f t="shared" si="120"/>
        <v>5.6716223188989882E-2</v>
      </c>
      <c r="T62" s="5">
        <f t="shared" si="121"/>
        <v>8.5847823674794932E-2</v>
      </c>
      <c r="U62" s="5">
        <f t="shared" si="122"/>
        <v>7.9972395826254303E-2</v>
      </c>
      <c r="V62" s="5">
        <f t="shared" si="123"/>
        <v>1.181054649830544E-2</v>
      </c>
      <c r="W62" s="5">
        <f t="shared" si="124"/>
        <v>3.0718302874199233E-2</v>
      </c>
      <c r="X62" s="5">
        <f t="shared" si="125"/>
        <v>4.0588707953736834E-2</v>
      </c>
      <c r="Y62" s="5">
        <f t="shared" si="126"/>
        <v>2.6815335796715713E-2</v>
      </c>
      <c r="Z62" s="5">
        <f t="shared" si="127"/>
        <v>2.4833027483680808E-2</v>
      </c>
      <c r="AA62" s="5">
        <f t="shared" si="128"/>
        <v>3.522304201771536E-2</v>
      </c>
      <c r="AB62" s="5">
        <f t="shared" si="129"/>
        <v>2.4980093341358645E-2</v>
      </c>
      <c r="AC62" s="5">
        <f t="shared" si="130"/>
        <v>1.383423699946557E-3</v>
      </c>
      <c r="AD62" s="5">
        <f t="shared" si="131"/>
        <v>1.0892671801312431E-2</v>
      </c>
      <c r="AE62" s="5">
        <f t="shared" si="132"/>
        <v>1.4392705104510108E-2</v>
      </c>
      <c r="AF62" s="5">
        <f t="shared" si="133"/>
        <v>9.5086845543456248E-3</v>
      </c>
      <c r="AG62" s="5">
        <f t="shared" si="134"/>
        <v>4.1880050251159769E-3</v>
      </c>
      <c r="AH62" s="5">
        <f t="shared" si="135"/>
        <v>8.2030939686842594E-3</v>
      </c>
      <c r="AI62" s="5">
        <f t="shared" si="136"/>
        <v>1.1635227469711885E-2</v>
      </c>
      <c r="AJ62" s="5">
        <f t="shared" si="137"/>
        <v>8.2516742334509795E-3</v>
      </c>
      <c r="AK62" s="5">
        <f t="shared" si="138"/>
        <v>3.9013778247852259E-3</v>
      </c>
      <c r="AL62" s="5">
        <f t="shared" si="139"/>
        <v>1.0370994480763339E-4</v>
      </c>
      <c r="AM62" s="5">
        <f t="shared" si="140"/>
        <v>3.0900222439245013E-3</v>
      </c>
      <c r="AN62" s="5">
        <f t="shared" si="141"/>
        <v>4.0829081913423123E-3</v>
      </c>
      <c r="AO62" s="5">
        <f t="shared" si="142"/>
        <v>2.6974141256922058E-3</v>
      </c>
      <c r="AP62" s="5">
        <f t="shared" si="143"/>
        <v>1.1880490775198723E-3</v>
      </c>
      <c r="AQ62" s="5">
        <f t="shared" si="144"/>
        <v>3.9244825177713836E-4</v>
      </c>
      <c r="AR62" s="5">
        <f t="shared" si="145"/>
        <v>2.1677824245403712E-3</v>
      </c>
      <c r="AS62" s="5">
        <f t="shared" si="146"/>
        <v>3.0747717520559327E-3</v>
      </c>
      <c r="AT62" s="5">
        <f t="shared" si="147"/>
        <v>2.1806204396286832E-3</v>
      </c>
      <c r="AU62" s="5">
        <f t="shared" si="148"/>
        <v>1.03099370948904E-3</v>
      </c>
      <c r="AV62" s="5">
        <f t="shared" si="149"/>
        <v>3.655890806426759E-4</v>
      </c>
      <c r="AW62" s="5">
        <f t="shared" si="150"/>
        <v>5.3991215238615485E-6</v>
      </c>
      <c r="AX62" s="5">
        <f t="shared" si="151"/>
        <v>7.3047868344521308E-4</v>
      </c>
      <c r="AY62" s="5">
        <f t="shared" si="152"/>
        <v>9.6519609400982649E-4</v>
      </c>
      <c r="AZ62" s="5">
        <f t="shared" si="153"/>
        <v>6.3766645146853048E-4</v>
      </c>
      <c r="BA62" s="5">
        <f t="shared" si="154"/>
        <v>2.8085381188479888E-4</v>
      </c>
      <c r="BB62" s="5">
        <f t="shared" si="155"/>
        <v>9.2774439679905375E-5</v>
      </c>
      <c r="BC62" s="5">
        <f t="shared" si="156"/>
        <v>2.4516944527570445E-5</v>
      </c>
      <c r="BD62" s="5">
        <f t="shared" si="157"/>
        <v>4.7738904553227922E-4</v>
      </c>
      <c r="BE62" s="5">
        <f t="shared" si="158"/>
        <v>6.7712623523775572E-4</v>
      </c>
      <c r="BF62" s="5">
        <f t="shared" si="159"/>
        <v>4.8021623321502737E-4</v>
      </c>
      <c r="BG62" s="5">
        <f t="shared" si="160"/>
        <v>2.2704543470367577E-4</v>
      </c>
      <c r="BH62" s="5">
        <f t="shared" si="161"/>
        <v>8.0510027339129875E-5</v>
      </c>
      <c r="BI62" s="5">
        <f t="shared" si="162"/>
        <v>2.2839004045536966E-5</v>
      </c>
      <c r="BJ62" s="8">
        <f t="shared" si="163"/>
        <v>0.39371818688260085</v>
      </c>
      <c r="BK62" s="8">
        <f t="shared" si="164"/>
        <v>0.25661709894969231</v>
      </c>
      <c r="BL62" s="8">
        <f t="shared" si="165"/>
        <v>0.32467651445648577</v>
      </c>
      <c r="BM62" s="8">
        <f t="shared" si="166"/>
        <v>0.5149386831056475</v>
      </c>
      <c r="BN62" s="8">
        <f t="shared" si="167"/>
        <v>0.48394634769432615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1.47352941176471</v>
      </c>
      <c r="F63">
        <f>VLOOKUP(B63,home!$B$2:$E$405,3,FALSE)</f>
        <v>1.23</v>
      </c>
      <c r="G63">
        <f>VLOOKUP(C63,away!$B$2:$E$405,4,FALSE)</f>
        <v>1.23</v>
      </c>
      <c r="H63">
        <f>VLOOKUP(A63,away!$A$2:$E$405,3,FALSE)</f>
        <v>1.1558823529411799</v>
      </c>
      <c r="I63">
        <f>VLOOKUP(C63,away!$B$2:$E$405,3,FALSE)</f>
        <v>0.51</v>
      </c>
      <c r="J63">
        <f>VLOOKUP(B63,home!$B$2:$E$405,4,FALSE)</f>
        <v>0.7</v>
      </c>
      <c r="K63" s="3">
        <f t="shared" si="112"/>
        <v>2.2293026470588297</v>
      </c>
      <c r="L63" s="3">
        <f t="shared" si="113"/>
        <v>0.41265000000000124</v>
      </c>
      <c r="M63" s="5">
        <f t="shared" si="114"/>
        <v>7.1222062138980607E-2</v>
      </c>
      <c r="N63" s="5">
        <f t="shared" si="115"/>
        <v>0.15877553165541791</v>
      </c>
      <c r="O63" s="5">
        <f t="shared" si="116"/>
        <v>2.9389783941650437E-2</v>
      </c>
      <c r="P63" s="5">
        <f t="shared" si="117"/>
        <v>6.5518723137608398E-2</v>
      </c>
      <c r="Q63" s="5">
        <f t="shared" si="118"/>
        <v>0.17697935650379812</v>
      </c>
      <c r="R63" s="5">
        <f t="shared" si="119"/>
        <v>6.0638471717610436E-3</v>
      </c>
      <c r="S63" s="5">
        <f t="shared" si="120"/>
        <v>1.5068024403751221E-2</v>
      </c>
      <c r="T63" s="5">
        <f t="shared" si="121"/>
        <v>7.3030531461292514E-2</v>
      </c>
      <c r="U63" s="5">
        <f t="shared" si="122"/>
        <v>1.351815055136709E-2</v>
      </c>
      <c r="V63" s="5">
        <f t="shared" si="123"/>
        <v>1.5401559097011838E-3</v>
      </c>
      <c r="W63" s="5">
        <f t="shared" si="124"/>
        <v>0.13151351597622848</v>
      </c>
      <c r="X63" s="5">
        <f t="shared" si="125"/>
        <v>5.4269052367590852E-2</v>
      </c>
      <c r="Y63" s="5">
        <f t="shared" si="126"/>
        <v>1.1197062229743213E-2</v>
      </c>
      <c r="Z63" s="5">
        <f t="shared" si="127"/>
        <v>8.3408217847573418E-4</v>
      </c>
      <c r="AA63" s="5">
        <f t="shared" si="128"/>
        <v>1.8594216083405494E-3</v>
      </c>
      <c r="AB63" s="5">
        <f t="shared" si="129"/>
        <v>2.0726067567359871E-3</v>
      </c>
      <c r="AC63" s="5">
        <f t="shared" si="130"/>
        <v>8.8551431261173297E-5</v>
      </c>
      <c r="AD63" s="5">
        <f t="shared" si="131"/>
        <v>7.3295857322454971E-2</v>
      </c>
      <c r="AE63" s="5">
        <f t="shared" si="132"/>
        <v>3.0245535524111137E-2</v>
      </c>
      <c r="AF63" s="5">
        <f t="shared" si="133"/>
        <v>6.240410117012248E-3</v>
      </c>
      <c r="AG63" s="5">
        <f t="shared" si="134"/>
        <v>8.5836841159503744E-4</v>
      </c>
      <c r="AH63" s="5">
        <f t="shared" si="135"/>
        <v>8.6046002737003165E-5</v>
      </c>
      <c r="AI63" s="5">
        <f t="shared" si="136"/>
        <v>1.9182258167043244E-4</v>
      </c>
      <c r="AJ63" s="5">
        <f t="shared" si="137"/>
        <v>2.1381529454177683E-4</v>
      </c>
      <c r="AK63" s="5">
        <f t="shared" si="138"/>
        <v>1.5888633403454881E-4</v>
      </c>
      <c r="AL63" s="5">
        <f t="shared" si="139"/>
        <v>3.2584154594784765E-6</v>
      </c>
      <c r="AM63" s="5">
        <f t="shared" si="140"/>
        <v>3.2679729749479046E-2</v>
      </c>
      <c r="AN63" s="5">
        <f t="shared" si="141"/>
        <v>1.3485290481122569E-2</v>
      </c>
      <c r="AO63" s="5">
        <f t="shared" si="142"/>
        <v>2.782352558517622E-3</v>
      </c>
      <c r="AP63" s="5">
        <f t="shared" si="143"/>
        <v>3.8271259442410012E-4</v>
      </c>
      <c r="AQ63" s="5">
        <f t="shared" si="144"/>
        <v>3.9481588022276335E-5</v>
      </c>
      <c r="AR63" s="5">
        <f t="shared" si="145"/>
        <v>7.1013766058848945E-6</v>
      </c>
      <c r="AS63" s="5">
        <f t="shared" si="146"/>
        <v>1.583111766526084E-5</v>
      </c>
      <c r="AT63" s="5">
        <f t="shared" si="147"/>
        <v>1.7646176258532902E-5</v>
      </c>
      <c r="AU63" s="5">
        <f t="shared" si="148"/>
        <v>1.3112889147871357E-5</v>
      </c>
      <c r="AV63" s="5">
        <f t="shared" si="149"/>
        <v>7.3081496219846562E-6</v>
      </c>
      <c r="AW63" s="5">
        <f t="shared" si="150"/>
        <v>8.3263533621038479E-8</v>
      </c>
      <c r="AX63" s="5">
        <f t="shared" si="151"/>
        <v>1.2142168005946804E-2</v>
      </c>
      <c r="AY63" s="5">
        <f t="shared" si="152"/>
        <v>5.0104656276539639E-3</v>
      </c>
      <c r="AZ63" s="5">
        <f t="shared" si="153"/>
        <v>1.033784320625707E-3</v>
      </c>
      <c r="BA63" s="5">
        <f t="shared" si="154"/>
        <v>1.4219703330206645E-4</v>
      </c>
      <c r="BB63" s="5">
        <f t="shared" si="155"/>
        <v>1.4669401448024471E-5</v>
      </c>
      <c r="BC63" s="5">
        <f t="shared" si="156"/>
        <v>1.2106657015054636E-6</v>
      </c>
      <c r="BD63" s="5">
        <f t="shared" si="157"/>
        <v>4.8839717606973493E-7</v>
      </c>
      <c r="BE63" s="5">
        <f t="shared" si="158"/>
        <v>1.0887851174283174E-6</v>
      </c>
      <c r="BF63" s="5">
        <f t="shared" si="159"/>
        <v>1.2136157721806035E-6</v>
      </c>
      <c r="BG63" s="5">
        <f t="shared" si="160"/>
        <v>9.0183895114485506E-7</v>
      </c>
      <c r="BH63" s="5">
        <f t="shared" si="161"/>
        <v>5.0261799025199611E-7</v>
      </c>
      <c r="BI63" s="5">
        <f t="shared" si="162"/>
        <v>2.2409752322563284E-7</v>
      </c>
      <c r="BJ63" s="8">
        <f t="shared" si="163"/>
        <v>0.78411928359548833</v>
      </c>
      <c r="BK63" s="8">
        <f t="shared" si="164"/>
        <v>0.15845124106441605</v>
      </c>
      <c r="BL63" s="8">
        <f t="shared" si="165"/>
        <v>5.3619799304668703E-2</v>
      </c>
      <c r="BM63" s="8">
        <f t="shared" si="166"/>
        <v>0.48406471922971173</v>
      </c>
      <c r="BN63" s="8">
        <f t="shared" si="167"/>
        <v>0.5079493045492165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1.47352941176471</v>
      </c>
      <c r="F64">
        <f>VLOOKUP(B64,home!$B$2:$E$405,3,FALSE)</f>
        <v>0.89</v>
      </c>
      <c r="G64">
        <f>VLOOKUP(C64,away!$B$2:$E$405,4,FALSE)</f>
        <v>1.02</v>
      </c>
      <c r="H64">
        <f>VLOOKUP(A64,away!$A$2:$E$405,3,FALSE)</f>
        <v>1.1558823529411799</v>
      </c>
      <c r="I64">
        <f>VLOOKUP(C64,away!$B$2:$E$405,3,FALSE)</f>
        <v>1.44</v>
      </c>
      <c r="J64">
        <f>VLOOKUP(B64,home!$B$2:$E$405,4,FALSE)</f>
        <v>1.03</v>
      </c>
      <c r="K64" s="3">
        <f t="shared" si="112"/>
        <v>1.3376700000000039</v>
      </c>
      <c r="L64" s="3">
        <f t="shared" si="113"/>
        <v>1.7144047058823579</v>
      </c>
      <c r="M64" s="5">
        <f t="shared" si="114"/>
        <v>4.7260770407655618E-2</v>
      </c>
      <c r="N64" s="5">
        <f t="shared" si="115"/>
        <v>6.3219314751208872E-2</v>
      </c>
      <c r="O64" s="5">
        <f t="shared" si="116"/>
        <v>8.1024087190510477E-2</v>
      </c>
      <c r="P64" s="5">
        <f t="shared" si="117"/>
        <v>0.10838349071213046</v>
      </c>
      <c r="Q64" s="5">
        <f t="shared" si="118"/>
        <v>4.228329038162492E-2</v>
      </c>
      <c r="R64" s="5">
        <f t="shared" si="119"/>
        <v>6.9454038184616831E-2</v>
      </c>
      <c r="S64" s="5">
        <f t="shared" si="120"/>
        <v>6.2139174613643301E-2</v>
      </c>
      <c r="T64" s="5">
        <f t="shared" si="121"/>
        <v>7.2490672010447996E-2</v>
      </c>
      <c r="U64" s="5">
        <f t="shared" si="122"/>
        <v>9.2906583258416664E-2</v>
      </c>
      <c r="V64" s="5">
        <f t="shared" si="123"/>
        <v>1.5833805586664518E-2</v>
      </c>
      <c r="W64" s="5">
        <f t="shared" si="124"/>
        <v>1.8853696348262779E-2</v>
      </c>
      <c r="X64" s="5">
        <f t="shared" si="125"/>
        <v>3.2322865742738731E-2</v>
      </c>
      <c r="Y64" s="5">
        <f t="shared" si="126"/>
        <v>2.7707236568477477E-2</v>
      </c>
      <c r="Z64" s="5">
        <f t="shared" si="127"/>
        <v>3.9690776635413372E-2</v>
      </c>
      <c r="AA64" s="5">
        <f t="shared" si="128"/>
        <v>5.3093161181893563E-2</v>
      </c>
      <c r="AB64" s="5">
        <f t="shared" si="129"/>
        <v>3.5510564459091891E-2</v>
      </c>
      <c r="AC64" s="5">
        <f t="shared" si="130"/>
        <v>2.2694868094844155E-3</v>
      </c>
      <c r="AD64" s="5">
        <f t="shared" si="131"/>
        <v>6.3050059985451899E-3</v>
      </c>
      <c r="AE64" s="5">
        <f t="shared" si="132"/>
        <v>1.0809331954522368E-2</v>
      </c>
      <c r="AF64" s="5">
        <f t="shared" si="133"/>
        <v>9.2657847851388489E-3</v>
      </c>
      <c r="AG64" s="5">
        <f t="shared" si="134"/>
        <v>5.2951016797784002E-3</v>
      </c>
      <c r="AH64" s="5">
        <f t="shared" si="135"/>
        <v>1.7011513560969548E-2</v>
      </c>
      <c r="AI64" s="5">
        <f t="shared" si="136"/>
        <v>2.2755791345102201E-2</v>
      </c>
      <c r="AJ64" s="5">
        <f t="shared" si="137"/>
        <v>1.5219869704301477E-2</v>
      </c>
      <c r="AK64" s="5">
        <f t="shared" si="138"/>
        <v>6.7863877024510006E-3</v>
      </c>
      <c r="AL64" s="5">
        <f t="shared" si="139"/>
        <v>2.0818526690560439E-4</v>
      </c>
      <c r="AM64" s="5">
        <f t="shared" si="140"/>
        <v>1.6868034748147936E-3</v>
      </c>
      <c r="AN64" s="5">
        <f t="shared" si="141"/>
        <v>2.8918638151211951E-3</v>
      </c>
      <c r="AO64" s="5">
        <f t="shared" si="142"/>
        <v>2.4789124667073436E-3</v>
      </c>
      <c r="AP64" s="5">
        <f t="shared" si="143"/>
        <v>1.4166197327978385E-3</v>
      </c>
      <c r="AQ64" s="5">
        <f t="shared" si="144"/>
        <v>6.0716488408860526E-4</v>
      </c>
      <c r="AR64" s="5">
        <f t="shared" si="145"/>
        <v>5.8329237806215503E-3</v>
      </c>
      <c r="AS64" s="5">
        <f t="shared" si="146"/>
        <v>7.8025271536240528E-3</v>
      </c>
      <c r="AT64" s="5">
        <f t="shared" si="147"/>
        <v>5.2186032487941594E-3</v>
      </c>
      <c r="AU64" s="5">
        <f t="shared" si="148"/>
        <v>2.3269230026048329E-3</v>
      </c>
      <c r="AV64" s="5">
        <f t="shared" si="149"/>
        <v>7.7816377322360451E-4</v>
      </c>
      <c r="AW64" s="5">
        <f t="shared" si="150"/>
        <v>1.326202457100005E-5</v>
      </c>
      <c r="AX64" s="5">
        <f t="shared" si="151"/>
        <v>3.7606440069258497E-4</v>
      </c>
      <c r="AY64" s="5">
        <f t="shared" si="152"/>
        <v>6.4472657826219624E-4</v>
      </c>
      <c r="AZ64" s="5">
        <f t="shared" si="153"/>
        <v>5.5266113989006988E-4</v>
      </c>
      <c r="BA64" s="5">
        <f t="shared" si="154"/>
        <v>3.1582828632861477E-4</v>
      </c>
      <c r="BB64" s="5">
        <f t="shared" si="155"/>
        <v>1.3536437508313441E-4</v>
      </c>
      <c r="BC64" s="5">
        <f t="shared" si="156"/>
        <v>4.6413864330270067E-5</v>
      </c>
      <c r="BD64" s="5">
        <f t="shared" si="157"/>
        <v>1.6666653297584496E-3</v>
      </c>
      <c r="BE64" s="5">
        <f t="shared" si="158"/>
        <v>2.2294482116579921E-3</v>
      </c>
      <c r="BF64" s="5">
        <f t="shared" si="159"/>
        <v>1.4911329946442776E-3</v>
      </c>
      <c r="BG64" s="5">
        <f t="shared" si="160"/>
        <v>6.648812909819385E-4</v>
      </c>
      <c r="BH64" s="5">
        <f t="shared" si="161"/>
        <v>2.223479391269532E-4</v>
      </c>
      <c r="BI64" s="5">
        <f t="shared" si="162"/>
        <v>5.9485633546390463E-5</v>
      </c>
      <c r="BJ64" s="8">
        <f t="shared" si="163"/>
        <v>0.29970472323886227</v>
      </c>
      <c r="BK64" s="8">
        <f t="shared" si="164"/>
        <v>0.23673963997474612</v>
      </c>
      <c r="BL64" s="8">
        <f t="shared" si="165"/>
        <v>0.42205509894593785</v>
      </c>
      <c r="BM64" s="8">
        <f t="shared" si="166"/>
        <v>0.58593378261352114</v>
      </c>
      <c r="BN64" s="8">
        <f t="shared" si="167"/>
        <v>0.41162499162774713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1.3354838709677399</v>
      </c>
      <c r="F65">
        <f>VLOOKUP(B65,home!$B$2:$E$405,3,FALSE)</f>
        <v>0.61</v>
      </c>
      <c r="G65">
        <f>VLOOKUP(C65,away!$B$2:$E$405,4,FALSE)</f>
        <v>0.75</v>
      </c>
      <c r="H65">
        <f>VLOOKUP(A65,away!$A$2:$E$405,3,FALSE)</f>
        <v>1.3322580645161299</v>
      </c>
      <c r="I65">
        <f>VLOOKUP(C65,away!$B$2:$E$405,3,FALSE)</f>
        <v>1.4</v>
      </c>
      <c r="J65">
        <f>VLOOKUP(B65,home!$B$2:$E$405,4,FALSE)</f>
        <v>0.84</v>
      </c>
      <c r="K65" s="3">
        <f t="shared" si="112"/>
        <v>0.61098387096774098</v>
      </c>
      <c r="L65" s="3">
        <f t="shared" si="113"/>
        <v>1.5667354838709686</v>
      </c>
      <c r="M65" s="5">
        <f t="shared" si="114"/>
        <v>0.1132996324677987</v>
      </c>
      <c r="N65" s="5">
        <f t="shared" si="115"/>
        <v>6.9224248024398E-2</v>
      </c>
      <c r="O65" s="5">
        <f t="shared" si="116"/>
        <v>0.1775105544968395</v>
      </c>
      <c r="P65" s="5">
        <f t="shared" si="117"/>
        <v>0.10845608572410914</v>
      </c>
      <c r="Q65" s="5">
        <f t="shared" si="118"/>
        <v>2.1147449511388843E-2</v>
      </c>
      <c r="R65" s="5">
        <f t="shared" si="119"/>
        <v>0.1390560422459049</v>
      </c>
      <c r="S65" s="5">
        <f t="shared" si="120"/>
        <v>2.5954900016861127E-2</v>
      </c>
      <c r="T65" s="5">
        <f t="shared" si="121"/>
        <v>3.3132459542862674E-2</v>
      </c>
      <c r="U65" s="5">
        <f t="shared" si="122"/>
        <v>8.4960998972856694E-2</v>
      </c>
      <c r="V65" s="5">
        <f t="shared" si="123"/>
        <v>2.7605923238683294E-3</v>
      </c>
      <c r="W65" s="5">
        <f t="shared" si="124"/>
        <v>4.3069168545210729E-3</v>
      </c>
      <c r="X65" s="5">
        <f t="shared" si="125"/>
        <v>6.7477994620601034E-3</v>
      </c>
      <c r="Y65" s="5">
        <f t="shared" si="126"/>
        <v>5.2860084276274994E-3</v>
      </c>
      <c r="Z65" s="5">
        <f t="shared" si="127"/>
        <v>7.2621345211106567E-2</v>
      </c>
      <c r="AA65" s="5">
        <f t="shared" si="128"/>
        <v>4.43704706119665E-2</v>
      </c>
      <c r="AB65" s="5">
        <f t="shared" si="129"/>
        <v>1.3554820945579842E-2</v>
      </c>
      <c r="AC65" s="5">
        <f t="shared" si="130"/>
        <v>1.6516108172938887E-4</v>
      </c>
      <c r="AD65" s="5">
        <f t="shared" si="131"/>
        <v>6.5786418292787291E-4</v>
      </c>
      <c r="AE65" s="5">
        <f t="shared" si="132"/>
        <v>1.0306991589608802E-3</v>
      </c>
      <c r="AF65" s="5">
        <f t="shared" si="133"/>
        <v>8.0741647276998769E-4</v>
      </c>
      <c r="AG65" s="5">
        <f t="shared" si="134"/>
        <v>4.2166934605022581E-4</v>
      </c>
      <c r="AH65" s="5">
        <f t="shared" si="135"/>
        <v>2.844460960717092E-2</v>
      </c>
      <c r="AI65" s="5">
        <f t="shared" si="136"/>
        <v>1.7379197685955482E-2</v>
      </c>
      <c r="AJ65" s="5">
        <f t="shared" si="137"/>
        <v>5.3092047382393443E-3</v>
      </c>
      <c r="AK65" s="5">
        <f t="shared" si="138"/>
        <v>1.0812794875765821E-3</v>
      </c>
      <c r="AL65" s="5">
        <f t="shared" si="139"/>
        <v>6.324018550870487E-6</v>
      </c>
      <c r="AM65" s="5">
        <f t="shared" si="140"/>
        <v>8.0388881011260368E-5</v>
      </c>
      <c r="AN65" s="5">
        <f t="shared" si="141"/>
        <v>1.2594811238902272E-4</v>
      </c>
      <c r="AO65" s="5">
        <f t="shared" si="142"/>
        <v>9.8663688403225348E-5</v>
      </c>
      <c r="AP65" s="5">
        <f t="shared" si="143"/>
        <v>5.1526633863640579E-5</v>
      </c>
      <c r="AQ65" s="5">
        <f t="shared" si="144"/>
        <v>2.0182151409648288E-5</v>
      </c>
      <c r="AR65" s="5">
        <f t="shared" si="145"/>
        <v>8.9130358392823378E-3</v>
      </c>
      <c r="AS65" s="5">
        <f t="shared" si="146"/>
        <v>5.4457211391589306E-3</v>
      </c>
      <c r="AT65" s="5">
        <f t="shared" si="147"/>
        <v>1.66362389090709E-3</v>
      </c>
      <c r="AU65" s="5">
        <f t="shared" si="148"/>
        <v>3.3881578823360958E-4</v>
      </c>
      <c r="AV65" s="5">
        <f t="shared" si="149"/>
        <v>5.1752745459989278E-5</v>
      </c>
      <c r="AW65" s="5">
        <f t="shared" si="150"/>
        <v>1.6815742938898531E-7</v>
      </c>
      <c r="AX65" s="5">
        <f t="shared" si="151"/>
        <v>8.1860516171708283E-6</v>
      </c>
      <c r="AY65" s="5">
        <f t="shared" si="152"/>
        <v>1.2825377541420864E-5</v>
      </c>
      <c r="AZ65" s="5">
        <f t="shared" si="153"/>
        <v>1.0046987044092937E-5</v>
      </c>
      <c r="BA65" s="5">
        <f t="shared" si="154"/>
        <v>5.2469903693240994E-6</v>
      </c>
      <c r="BB65" s="5">
        <f t="shared" si="155"/>
        <v>2.0551614987873266E-6</v>
      </c>
      <c r="BC65" s="5">
        <f t="shared" si="156"/>
        <v>6.4397888904710876E-7</v>
      </c>
      <c r="BD65" s="5">
        <f t="shared" si="157"/>
        <v>2.327394919736219E-3</v>
      </c>
      <c r="BE65" s="5">
        <f t="shared" si="158"/>
        <v>1.4220007573310899E-3</v>
      </c>
      <c r="BF65" s="5">
        <f t="shared" si="159"/>
        <v>4.3440976361660432E-4</v>
      </c>
      <c r="BG65" s="5">
        <f t="shared" si="160"/>
        <v>8.847245298688474E-5</v>
      </c>
      <c r="BH65" s="5">
        <f t="shared" si="161"/>
        <v>1.3513810449984578E-5</v>
      </c>
      <c r="BI65" s="5">
        <f t="shared" si="162"/>
        <v>1.6513440440511774E-6</v>
      </c>
      <c r="BJ65" s="8">
        <f t="shared" si="163"/>
        <v>0.14317824499760382</v>
      </c>
      <c r="BK65" s="8">
        <f t="shared" si="164"/>
        <v>0.25065552101045901</v>
      </c>
      <c r="BL65" s="8">
        <f t="shared" si="165"/>
        <v>0.53236757124329692</v>
      </c>
      <c r="BM65" s="8">
        <f t="shared" si="166"/>
        <v>0.37011601277191464</v>
      </c>
      <c r="BN65" s="8">
        <f t="shared" si="167"/>
        <v>0.6286940124704391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1.3354838709677399</v>
      </c>
      <c r="F66">
        <f>VLOOKUP(B66,home!$B$2:$E$405,3,FALSE)</f>
        <v>0.47</v>
      </c>
      <c r="G66">
        <f>VLOOKUP(C66,away!$B$2:$E$405,4,FALSE)</f>
        <v>0.66</v>
      </c>
      <c r="H66">
        <f>VLOOKUP(A66,away!$A$2:$E$405,3,FALSE)</f>
        <v>1.3322580645161299</v>
      </c>
      <c r="I66">
        <f>VLOOKUP(C66,away!$B$2:$E$405,3,FALSE)</f>
        <v>0.94</v>
      </c>
      <c r="J66">
        <f>VLOOKUP(B66,home!$B$2:$E$405,4,FALSE)</f>
        <v>1.17</v>
      </c>
      <c r="K66" s="3">
        <f t="shared" si="112"/>
        <v>0.41426709677419288</v>
      </c>
      <c r="L66" s="3">
        <f t="shared" si="113"/>
        <v>1.4652174193548395</v>
      </c>
      <c r="M66" s="5">
        <f t="shared" si="114"/>
        <v>0.15266878377215251</v>
      </c>
      <c r="N66" s="5">
        <f t="shared" si="115"/>
        <v>6.3245653821336636E-2</v>
      </c>
      <c r="O66" s="5">
        <f t="shared" si="116"/>
        <v>0.22369296137467529</v>
      </c>
      <c r="P66" s="5">
        <f t="shared" si="117"/>
        <v>9.2668633677508397E-2</v>
      </c>
      <c r="Q66" s="5">
        <f t="shared" si="118"/>
        <v>1.310029669607538E-2</v>
      </c>
      <c r="R66" s="5">
        <f t="shared" si="119"/>
        <v>0.16387941179662177</v>
      </c>
      <c r="S66" s="5">
        <f t="shared" si="120"/>
        <v>1.4062265145952253E-2</v>
      </c>
      <c r="T66" s="5">
        <f t="shared" si="121"/>
        <v>1.91947829178063E-2</v>
      </c>
      <c r="U66" s="5">
        <f t="shared" si="122"/>
        <v>6.7889848146048926E-2</v>
      </c>
      <c r="V66" s="5">
        <f t="shared" si="123"/>
        <v>9.4840817071686662E-4</v>
      </c>
      <c r="W66" s="5">
        <f t="shared" si="124"/>
        <v>1.809007293054567E-3</v>
      </c>
      <c r="X66" s="5">
        <f t="shared" si="125"/>
        <v>2.6505889975234963E-3</v>
      </c>
      <c r="Y66" s="5">
        <f t="shared" si="126"/>
        <v>1.9418445853608545E-3</v>
      </c>
      <c r="Z66" s="5">
        <f t="shared" si="127"/>
        <v>8.0039656279345076E-2</v>
      </c>
      <c r="AA66" s="5">
        <f t="shared" si="128"/>
        <v>3.3157796033648587E-2</v>
      </c>
      <c r="AB66" s="5">
        <f t="shared" si="129"/>
        <v>6.8680919491452231E-3</v>
      </c>
      <c r="AC66" s="5">
        <f t="shared" si="130"/>
        <v>3.5979723219025637E-5</v>
      </c>
      <c r="AD66" s="5">
        <f t="shared" si="131"/>
        <v>1.8735304983426418E-4</v>
      </c>
      <c r="AE66" s="5">
        <f t="shared" si="132"/>
        <v>2.7451295218641921E-4</v>
      </c>
      <c r="AF66" s="5">
        <f t="shared" si="133"/>
        <v>2.0111057969103181E-4</v>
      </c>
      <c r="AG66" s="5">
        <f t="shared" si="134"/>
        <v>9.8223574859949828E-5</v>
      </c>
      <c r="AH66" s="5">
        <f t="shared" si="135"/>
        <v>2.9318874654917587E-2</v>
      </c>
      <c r="AI66" s="5">
        <f t="shared" si="136"/>
        <v>1.2145845083979177E-2</v>
      </c>
      <c r="AJ66" s="5">
        <f t="shared" si="137"/>
        <v>2.515811990404578E-3</v>
      </c>
      <c r="AK66" s="5">
        <f t="shared" si="138"/>
        <v>3.4740604309820282E-4</v>
      </c>
      <c r="AL66" s="5">
        <f t="shared" si="139"/>
        <v>8.7357525446146927E-7</v>
      </c>
      <c r="AM66" s="5">
        <f t="shared" si="140"/>
        <v>1.5522840805326261E-5</v>
      </c>
      <c r="AN66" s="5">
        <f t="shared" si="141"/>
        <v>2.2744336745836143E-5</v>
      </c>
      <c r="AO66" s="5">
        <f t="shared" si="142"/>
        <v>1.6662699195835745E-5</v>
      </c>
      <c r="AP66" s="5">
        <f t="shared" si="143"/>
        <v>8.1381590384028041E-6</v>
      </c>
      <c r="AQ66" s="5">
        <f t="shared" si="144"/>
        <v>2.9810430961369542E-6</v>
      </c>
      <c r="AR66" s="5">
        <f t="shared" si="145"/>
        <v>8.5917051720532673E-3</v>
      </c>
      <c r="AS66" s="5">
        <f t="shared" si="146"/>
        <v>3.5592607579663245E-3</v>
      </c>
      <c r="AT66" s="5">
        <f t="shared" si="147"/>
        <v>7.3724231043251123E-4</v>
      </c>
      <c r="AU66" s="5">
        <f t="shared" si="148"/>
        <v>1.0180507718732492E-4</v>
      </c>
      <c r="AV66" s="5">
        <f t="shared" si="149"/>
        <v>1.0543623440816423E-5</v>
      </c>
      <c r="AW66" s="5">
        <f t="shared" si="150"/>
        <v>1.4729239928067424E-8</v>
      </c>
      <c r="AX66" s="5">
        <f t="shared" si="151"/>
        <v>1.0717670323517477E-6</v>
      </c>
      <c r="AY66" s="5">
        <f t="shared" si="152"/>
        <v>1.5703717252920225E-6</v>
      </c>
      <c r="AZ66" s="5">
        <f t="shared" si="153"/>
        <v>1.1504680033800924E-6</v>
      </c>
      <c r="BA66" s="5">
        <f t="shared" si="154"/>
        <v>5.6189525298763132E-7</v>
      </c>
      <c r="BB66" s="5">
        <f t="shared" si="155"/>
        <v>2.0582467813256791E-7</v>
      </c>
      <c r="BC66" s="5">
        <f t="shared" si="156"/>
        <v>6.0315580746588294E-8</v>
      </c>
      <c r="BD66" s="5">
        <f t="shared" si="157"/>
        <v>2.0981193466755857E-3</v>
      </c>
      <c r="BE66" s="5">
        <f t="shared" si="158"/>
        <v>8.6918181043306138E-4</v>
      </c>
      <c r="BF66" s="5">
        <f t="shared" si="159"/>
        <v>1.8003671258852059E-4</v>
      </c>
      <c r="BG66" s="5">
        <f t="shared" si="160"/>
        <v>2.4861095412272075E-5</v>
      </c>
      <c r="BH66" s="5">
        <f t="shared" si="161"/>
        <v>2.574783454767039E-6</v>
      </c>
      <c r="BI66" s="5">
        <f t="shared" si="162"/>
        <v>2.1332961332571354E-7</v>
      </c>
      <c r="BJ66" s="8">
        <f t="shared" si="163"/>
        <v>0.10277404418888332</v>
      </c>
      <c r="BK66" s="8">
        <f t="shared" si="164"/>
        <v>0.26038651443652877</v>
      </c>
      <c r="BL66" s="8">
        <f t="shared" si="165"/>
        <v>0.55599159109179719</v>
      </c>
      <c r="BM66" s="8">
        <f t="shared" si="166"/>
        <v>0.28993450921569885</v>
      </c>
      <c r="BN66" s="8">
        <f t="shared" si="167"/>
        <v>0.70925574113837009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1.3354838709677399</v>
      </c>
      <c r="F67">
        <f>VLOOKUP(B67,home!$B$2:$E$405,3,FALSE)</f>
        <v>0.75</v>
      </c>
      <c r="G67">
        <f>VLOOKUP(C67,away!$B$2:$E$405,4,FALSE)</f>
        <v>0.66</v>
      </c>
      <c r="H67">
        <f>VLOOKUP(A67,away!$A$2:$E$405,3,FALSE)</f>
        <v>1.3322580645161299</v>
      </c>
      <c r="I67">
        <f>VLOOKUP(C67,away!$B$2:$E$405,3,FALSE)</f>
        <v>1.4</v>
      </c>
      <c r="J67">
        <f>VLOOKUP(B67,home!$B$2:$E$405,4,FALSE)</f>
        <v>1.17</v>
      </c>
      <c r="K67" s="3">
        <f t="shared" si="112"/>
        <v>0.66106451612903128</v>
      </c>
      <c r="L67" s="3">
        <f t="shared" si="113"/>
        <v>2.1822387096774207</v>
      </c>
      <c r="M67" s="5">
        <f t="shared" si="114"/>
        <v>5.8232991196255419E-2</v>
      </c>
      <c r="N67" s="5">
        <f t="shared" si="115"/>
        <v>3.849576414789873E-2</v>
      </c>
      <c r="O67" s="5">
        <f t="shared" si="116"/>
        <v>0.12707828756877304</v>
      </c>
      <c r="P67" s="5">
        <f t="shared" si="117"/>
        <v>8.4006946682156844E-2</v>
      </c>
      <c r="Q67" s="5">
        <f t="shared" si="118"/>
        <v>1.2724091849723992E-2</v>
      </c>
      <c r="R67" s="5">
        <f t="shared" si="119"/>
        <v>0.13865757914604776</v>
      </c>
      <c r="S67" s="5">
        <f t="shared" si="120"/>
        <v>3.0297117432431249E-2</v>
      </c>
      <c r="T67" s="5">
        <f t="shared" si="121"/>
        <v>2.7767005779958671E-2</v>
      </c>
      <c r="U67" s="5">
        <f t="shared" si="122"/>
        <v>9.166160546580493E-2</v>
      </c>
      <c r="V67" s="5">
        <f t="shared" si="123"/>
        <v>4.8562932311220696E-3</v>
      </c>
      <c r="W67" s="5">
        <f t="shared" si="124"/>
        <v>2.8038152072730476E-3</v>
      </c>
      <c r="X67" s="5">
        <f t="shared" si="125"/>
        <v>6.1185940800934646E-3</v>
      </c>
      <c r="Y67" s="5">
        <f t="shared" si="126"/>
        <v>6.6761164251915349E-3</v>
      </c>
      <c r="Z67" s="5">
        <f t="shared" si="127"/>
        <v>0.10086131220088869</v>
      </c>
      <c r="AA67" s="5">
        <f t="shared" si="128"/>
        <v>6.6675834546219656E-2</v>
      </c>
      <c r="AB67" s="5">
        <f t="shared" si="129"/>
        <v>2.2038514150898018E-2</v>
      </c>
      <c r="AC67" s="5">
        <f t="shared" si="130"/>
        <v>4.3785571348731455E-4</v>
      </c>
      <c r="AD67" s="5">
        <f t="shared" si="131"/>
        <v>4.63375685827794E-4</v>
      </c>
      <c r="AE67" s="5">
        <f t="shared" si="132"/>
        <v>1.011196358736735E-3</v>
      </c>
      <c r="AF67" s="5">
        <f t="shared" si="133"/>
        <v>1.1033359185600796E-3</v>
      </c>
      <c r="AG67" s="5">
        <f t="shared" si="134"/>
        <v>8.0258078375309997E-4</v>
      </c>
      <c r="AH67" s="5">
        <f t="shared" si="135"/>
        <v>5.5025864948409713E-2</v>
      </c>
      <c r="AI67" s="5">
        <f t="shared" si="136"/>
        <v>3.6375646786701896E-2</v>
      </c>
      <c r="AJ67" s="5">
        <f t="shared" si="137"/>
        <v>1.202332467096582E-2</v>
      </c>
      <c r="AK67" s="5">
        <f t="shared" si="138"/>
        <v>2.6493977686247549E-3</v>
      </c>
      <c r="AL67" s="5">
        <f t="shared" si="139"/>
        <v>2.5266036191369005E-5</v>
      </c>
      <c r="AM67" s="5">
        <f t="shared" si="140"/>
        <v>6.1264244707541761E-5</v>
      </c>
      <c r="AN67" s="5">
        <f t="shared" si="141"/>
        <v>1.3369320631994767E-4</v>
      </c>
      <c r="AO67" s="5">
        <f t="shared" si="142"/>
        <v>1.4587524502613993E-4</v>
      </c>
      <c r="AP67" s="5">
        <f t="shared" si="143"/>
        <v>1.0611153549324038E-4</v>
      </c>
      <c r="AQ67" s="5">
        <f t="shared" si="144"/>
        <v>5.7890175074164689E-5</v>
      </c>
      <c r="AR67" s="5">
        <f t="shared" si="145"/>
        <v>2.4015914504780304E-2</v>
      </c>
      <c r="AS67" s="5">
        <f t="shared" si="146"/>
        <v>1.5876068901498779E-2</v>
      </c>
      <c r="AT67" s="5">
        <f t="shared" si="147"/>
        <v>5.2475529032002255E-3</v>
      </c>
      <c r="AU67" s="5">
        <f t="shared" si="148"/>
        <v>1.1563236736051835E-3</v>
      </c>
      <c r="AV67" s="5">
        <f t="shared" si="149"/>
        <v>1.9110113744508857E-4</v>
      </c>
      <c r="AW67" s="5">
        <f t="shared" si="150"/>
        <v>1.0124666216767573E-6</v>
      </c>
      <c r="AX67" s="5">
        <f t="shared" si="151"/>
        <v>6.7499363806002742E-6</v>
      </c>
      <c r="AY67" s="5">
        <f t="shared" si="152"/>
        <v>1.4729972457605822E-5</v>
      </c>
      <c r="AZ67" s="5">
        <f t="shared" si="153"/>
        <v>1.6072158044734839E-5</v>
      </c>
      <c r="BA67" s="5">
        <f t="shared" si="154"/>
        <v>1.1691095144424578E-5</v>
      </c>
      <c r="BB67" s="5">
        <f t="shared" si="155"/>
        <v>6.378190095671263E-6</v>
      </c>
      <c r="BC67" s="5">
        <f t="shared" si="156"/>
        <v>2.7837466648909901E-6</v>
      </c>
      <c r="BD67" s="5">
        <f t="shared" si="157"/>
        <v>8.7347430467725144E-3</v>
      </c>
      <c r="BE67" s="5">
        <f t="shared" si="158"/>
        <v>5.7742286857260933E-3</v>
      </c>
      <c r="BF67" s="5">
        <f t="shared" si="159"/>
        <v>1.908568846073946E-3</v>
      </c>
      <c r="BG67" s="5">
        <f t="shared" si="160"/>
        <v>4.2056238024293889E-4</v>
      </c>
      <c r="BH67" s="5">
        <f t="shared" si="161"/>
        <v>6.9504716599342993E-5</v>
      </c>
      <c r="BI67" s="5">
        <f t="shared" si="162"/>
        <v>9.1894203694860293E-6</v>
      </c>
      <c r="BJ67" s="8">
        <f t="shared" si="163"/>
        <v>9.8529115742426135E-2</v>
      </c>
      <c r="BK67" s="8">
        <f t="shared" si="164"/>
        <v>0.17787120026410189</v>
      </c>
      <c r="BL67" s="8">
        <f t="shared" si="165"/>
        <v>0.6155898132687595</v>
      </c>
      <c r="BM67" s="8">
        <f t="shared" si="166"/>
        <v>0.5336420633794845</v>
      </c>
      <c r="BN67" s="8">
        <f t="shared" si="167"/>
        <v>0.45919566059085581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1.2326530612244899</v>
      </c>
      <c r="F68">
        <f>VLOOKUP(B68,home!$B$2:$E$405,3,FALSE)</f>
        <v>1.38</v>
      </c>
      <c r="G68">
        <f>VLOOKUP(C68,away!$B$2:$E$405,4,FALSE)</f>
        <v>0.81</v>
      </c>
      <c r="H68">
        <f>VLOOKUP(A68,away!$A$2:$E$405,3,FALSE)</f>
        <v>1.02857142857143</v>
      </c>
      <c r="I68">
        <f>VLOOKUP(C68,away!$B$2:$E$405,3,FALSE)</f>
        <v>1.39</v>
      </c>
      <c r="J68">
        <f>VLOOKUP(B68,home!$B$2:$E$405,4,FALSE)</f>
        <v>0.49</v>
      </c>
      <c r="K68" s="3">
        <f t="shared" si="112"/>
        <v>1.3778595918367349</v>
      </c>
      <c r="L68" s="3">
        <f t="shared" si="113"/>
        <v>0.70056000000000096</v>
      </c>
      <c r="M68" s="5">
        <f t="shared" si="114"/>
        <v>0.12512780902647133</v>
      </c>
      <c r="N68" s="5">
        <f t="shared" si="115"/>
        <v>0.1724085518726387</v>
      </c>
      <c r="O68" s="5">
        <f t="shared" si="116"/>
        <v>8.7659537891584871E-2</v>
      </c>
      <c r="P68" s="5">
        <f t="shared" si="117"/>
        <v>0.12078253509989594</v>
      </c>
      <c r="Q68" s="5">
        <f t="shared" si="118"/>
        <v>0.11877738845619826</v>
      </c>
      <c r="R68" s="5">
        <f t="shared" si="119"/>
        <v>3.0705382932664387E-2</v>
      </c>
      <c r="S68" s="5">
        <f t="shared" si="120"/>
        <v>2.9147039532337989E-2</v>
      </c>
      <c r="T68" s="5">
        <f t="shared" si="121"/>
        <v>8.3210687256874361E-2</v>
      </c>
      <c r="U68" s="5">
        <f t="shared" si="122"/>
        <v>4.2307706394791603E-2</v>
      </c>
      <c r="V68" s="5">
        <f t="shared" si="123"/>
        <v>3.1260954989966389E-3</v>
      </c>
      <c r="W68" s="5">
        <f t="shared" si="124"/>
        <v>5.4552854659230203E-2</v>
      </c>
      <c r="X68" s="5">
        <f t="shared" si="125"/>
        <v>3.8217547860070367E-2</v>
      </c>
      <c r="Y68" s="5">
        <f t="shared" si="126"/>
        <v>1.3386842664425464E-2</v>
      </c>
      <c r="Z68" s="5">
        <f t="shared" si="127"/>
        <v>7.1703210224357975E-3</v>
      </c>
      <c r="AA68" s="5">
        <f t="shared" si="128"/>
        <v>9.8796955973117478E-3</v>
      </c>
      <c r="AB68" s="5">
        <f t="shared" si="129"/>
        <v>6.8064166715915767E-3</v>
      </c>
      <c r="AC68" s="5">
        <f t="shared" si="130"/>
        <v>1.8859603546108507E-4</v>
      </c>
      <c r="AD68" s="5">
        <f t="shared" si="131"/>
        <v>1.879154351357392E-2</v>
      </c>
      <c r="AE68" s="5">
        <f t="shared" si="132"/>
        <v>1.3164603723869362E-2</v>
      </c>
      <c r="AF68" s="5">
        <f t="shared" si="133"/>
        <v>4.6112973923969659E-3</v>
      </c>
      <c r="AG68" s="5">
        <f t="shared" si="134"/>
        <v>1.0768301670725411E-3</v>
      </c>
      <c r="AH68" s="5">
        <f t="shared" si="135"/>
        <v>1.2558100238694071E-3</v>
      </c>
      <c r="AI68" s="5">
        <f t="shared" si="136"/>
        <v>1.7303298869131819E-3</v>
      </c>
      <c r="AJ68" s="5">
        <f t="shared" si="137"/>
        <v>1.1920758158625502E-3</v>
      </c>
      <c r="AK68" s="5">
        <f t="shared" si="138"/>
        <v>5.4750436569427205E-4</v>
      </c>
      <c r="AL68" s="5">
        <f t="shared" si="139"/>
        <v>7.2818688187725617E-6</v>
      </c>
      <c r="AM68" s="5">
        <f t="shared" si="140"/>
        <v>5.1784216951190403E-3</v>
      </c>
      <c r="AN68" s="5">
        <f t="shared" si="141"/>
        <v>3.6277951027325998E-3</v>
      </c>
      <c r="AO68" s="5">
        <f t="shared" si="142"/>
        <v>1.2707440685851767E-3</v>
      </c>
      <c r="AP68" s="5">
        <f t="shared" si="143"/>
        <v>2.9674415489601088E-4</v>
      </c>
      <c r="AQ68" s="5">
        <f t="shared" si="144"/>
        <v>5.1971771288487404E-5</v>
      </c>
      <c r="AR68" s="5">
        <f t="shared" si="145"/>
        <v>1.7595405406439072E-4</v>
      </c>
      <c r="AS68" s="5">
        <f t="shared" si="146"/>
        <v>2.4243998111518017E-4</v>
      </c>
      <c r="AT68" s="5">
        <f t="shared" si="147"/>
        <v>1.6702412671213397E-4</v>
      </c>
      <c r="AU68" s="5">
        <f t="shared" si="148"/>
        <v>7.6711931686155991E-5</v>
      </c>
      <c r="AV68" s="5">
        <f t="shared" si="149"/>
        <v>2.6424567720523604E-5</v>
      </c>
      <c r="AW68" s="5">
        <f t="shared" si="150"/>
        <v>1.9524982385769325E-7</v>
      </c>
      <c r="AX68" s="5">
        <f t="shared" si="151"/>
        <v>1.1891896671992024E-3</v>
      </c>
      <c r="AY68" s="5">
        <f t="shared" si="152"/>
        <v>8.3309871325307433E-4</v>
      </c>
      <c r="AZ68" s="5">
        <f t="shared" si="153"/>
        <v>2.9181781727828724E-4</v>
      </c>
      <c r="BA68" s="5">
        <f t="shared" si="154"/>
        <v>6.8145296690825735E-5</v>
      </c>
      <c r="BB68" s="5">
        <f t="shared" si="155"/>
        <v>1.1934967262431234E-5</v>
      </c>
      <c r="BC68" s="5">
        <f t="shared" si="156"/>
        <v>1.6722321330737681E-6</v>
      </c>
      <c r="BD68" s="5">
        <f t="shared" si="157"/>
        <v>2.054439535255827E-5</v>
      </c>
      <c r="BE68" s="5">
        <f t="shared" si="158"/>
        <v>2.8307292195008452E-5</v>
      </c>
      <c r="BF68" s="5">
        <f t="shared" si="159"/>
        <v>1.950173703490877E-5</v>
      </c>
      <c r="BG68" s="5">
        <f t="shared" si="160"/>
        <v>8.956885143675578E-6</v>
      </c>
      <c r="BH68" s="5">
        <f t="shared" si="161"/>
        <v>3.0853325270483375E-6</v>
      </c>
      <c r="BI68" s="5">
        <f t="shared" si="162"/>
        <v>8.5023100327988472E-7</v>
      </c>
      <c r="BJ68" s="8">
        <f t="shared" si="163"/>
        <v>0.53101968305278835</v>
      </c>
      <c r="BK68" s="8">
        <f t="shared" si="164"/>
        <v>0.27921245577523479</v>
      </c>
      <c r="BL68" s="8">
        <f t="shared" si="165"/>
        <v>0.18285426011483846</v>
      </c>
      <c r="BM68" s="8">
        <f t="shared" si="166"/>
        <v>0.34396261122241484</v>
      </c>
      <c r="BN68" s="8">
        <f t="shared" si="167"/>
        <v>0.6554612052794534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1.2326530612244899</v>
      </c>
      <c r="F69">
        <f>VLOOKUP(B69,home!$B$2:$E$405,3,FALSE)</f>
        <v>1.08</v>
      </c>
      <c r="G69">
        <f>VLOOKUP(C69,away!$B$2:$E$405,4,FALSE)</f>
        <v>0.97</v>
      </c>
      <c r="H69">
        <f>VLOOKUP(A69,away!$A$2:$E$405,3,FALSE)</f>
        <v>1.02857142857143</v>
      </c>
      <c r="I69">
        <f>VLOOKUP(C69,away!$B$2:$E$405,3,FALSE)</f>
        <v>1.1000000000000001</v>
      </c>
      <c r="J69">
        <f>VLOOKUP(B69,home!$B$2:$E$405,4,FALSE)</f>
        <v>1.06</v>
      </c>
      <c r="K69" s="3">
        <f t="shared" si="112"/>
        <v>1.2913273469387758</v>
      </c>
      <c r="L69" s="3">
        <f t="shared" si="113"/>
        <v>1.1993142857142878</v>
      </c>
      <c r="M69" s="5">
        <f t="shared" si="114"/>
        <v>8.2856785896408144E-2</v>
      </c>
      <c r="N69" s="5">
        <f t="shared" si="115"/>
        <v>0.10699523350748293</v>
      </c>
      <c r="O69" s="5">
        <f t="shared" si="116"/>
        <v>9.9371326993932418E-2</v>
      </c>
      <c r="P69" s="5">
        <f t="shared" si="117"/>
        <v>0.12832091204886031</v>
      </c>
      <c r="Q69" s="5">
        <f t="shared" si="118"/>
        <v>6.9082935510156387E-2</v>
      </c>
      <c r="R69" s="5">
        <f t="shared" si="119"/>
        <v>5.9588726027104508E-2</v>
      </c>
      <c r="S69" s="5">
        <f t="shared" si="120"/>
        <v>4.9682884421917838E-2</v>
      </c>
      <c r="T69" s="5">
        <f t="shared" si="121"/>
        <v>8.2852151456409409E-2</v>
      </c>
      <c r="U69" s="5">
        <f t="shared" si="122"/>
        <v>7.6948551488042458E-2</v>
      </c>
      <c r="V69" s="5">
        <f t="shared" si="123"/>
        <v>8.5493608349034717E-3</v>
      </c>
      <c r="W69" s="5">
        <f t="shared" si="124"/>
        <v>2.9736227943690925E-2</v>
      </c>
      <c r="X69" s="5">
        <f t="shared" si="125"/>
        <v>3.566308297612493E-2</v>
      </c>
      <c r="Y69" s="5">
        <f t="shared" si="126"/>
        <v>2.138562244294033E-2</v>
      </c>
      <c r="Z69" s="5">
        <f t="shared" si="127"/>
        <v>2.3821870130607069E-2</v>
      </c>
      <c r="AA69" s="5">
        <f t="shared" si="128"/>
        <v>3.0761832354876902E-2</v>
      </c>
      <c r="AB69" s="5">
        <f t="shared" si="129"/>
        <v>1.9861797680899292E-2</v>
      </c>
      <c r="AC69" s="5">
        <f t="shared" si="130"/>
        <v>8.275286145099386E-4</v>
      </c>
      <c r="AD69" s="5">
        <f t="shared" si="131"/>
        <v>9.599801084623277E-3</v>
      </c>
      <c r="AE69" s="5">
        <f t="shared" si="132"/>
        <v>1.1513178580804211E-2</v>
      </c>
      <c r="AF69" s="5">
        <f t="shared" si="133"/>
        <v>6.9039597729691222E-3</v>
      </c>
      <c r="AG69" s="5">
        <f t="shared" si="134"/>
        <v>2.7600058612395452E-3</v>
      </c>
      <c r="AH69" s="5">
        <f t="shared" si="135"/>
        <v>7.1424772900168885E-3</v>
      </c>
      <c r="AI69" s="5">
        <f t="shared" si="136"/>
        <v>9.2232762494879675E-3</v>
      </c>
      <c r="AJ69" s="5">
        <f t="shared" si="137"/>
        <v>5.9551344246673611E-3</v>
      </c>
      <c r="AK69" s="5">
        <f t="shared" si="138"/>
        <v>2.5633426457564918E-3</v>
      </c>
      <c r="AL69" s="5">
        <f t="shared" si="139"/>
        <v>5.1263985399196221E-5</v>
      </c>
      <c r="AM69" s="5">
        <f t="shared" si="140"/>
        <v>2.4792971331493085E-3</v>
      </c>
      <c r="AN69" s="5">
        <f t="shared" si="141"/>
        <v>2.9734564703164444E-3</v>
      </c>
      <c r="AO69" s="5">
        <f t="shared" si="142"/>
        <v>1.7830544114000476E-3</v>
      </c>
      <c r="AP69" s="5">
        <f t="shared" si="143"/>
        <v>7.128142092659856E-4</v>
      </c>
      <c r="AQ69" s="5">
        <f t="shared" si="144"/>
        <v>2.1372206605820769E-4</v>
      </c>
      <c r="AR69" s="5">
        <f t="shared" si="145"/>
        <v>1.7132150098614247E-3</v>
      </c>
      <c r="AS69" s="5">
        <f t="shared" si="146"/>
        <v>2.2123213934200428E-3</v>
      </c>
      <c r="AT69" s="5">
        <f t="shared" si="147"/>
        <v>1.4284155577704999E-3</v>
      </c>
      <c r="AU69" s="5">
        <f t="shared" si="148"/>
        <v>6.1485069084728369E-4</v>
      </c>
      <c r="AV69" s="5">
        <f t="shared" si="149"/>
        <v>1.9849337784382415E-4</v>
      </c>
      <c r="AW69" s="5">
        <f t="shared" si="150"/>
        <v>2.2053586165158586E-6</v>
      </c>
      <c r="AX69" s="5">
        <f t="shared" si="151"/>
        <v>5.3359736487043564E-4</v>
      </c>
      <c r="AY69" s="5">
        <f t="shared" si="152"/>
        <v>6.3995094250861274E-4</v>
      </c>
      <c r="AZ69" s="5">
        <f t="shared" si="153"/>
        <v>3.8375115375345121E-4</v>
      </c>
      <c r="BA69" s="5">
        <f t="shared" si="154"/>
        <v>1.5341274695195132E-4</v>
      </c>
      <c r="BB69" s="5">
        <f t="shared" si="155"/>
        <v>4.5997524757536592E-5</v>
      </c>
      <c r="BC69" s="5">
        <f t="shared" si="156"/>
        <v>1.1033097709842048E-5</v>
      </c>
      <c r="BD69" s="5">
        <f t="shared" si="157"/>
        <v>3.4244720597115832E-4</v>
      </c>
      <c r="BE69" s="5">
        <f t="shared" si="158"/>
        <v>4.4221144195333246E-4</v>
      </c>
      <c r="BF69" s="5">
        <f t="shared" si="159"/>
        <v>2.8551986406178369E-4</v>
      </c>
      <c r="BG69" s="5">
        <f t="shared" si="160"/>
        <v>1.2289986951907433E-4</v>
      </c>
      <c r="BH69" s="5">
        <f t="shared" si="161"/>
        <v>3.9675990611297014E-5</v>
      </c>
      <c r="BI69" s="5">
        <f t="shared" si="162"/>
        <v>1.0246938338650776E-5</v>
      </c>
      <c r="BJ69" s="8">
        <f t="shared" si="163"/>
        <v>0.38642228625718283</v>
      </c>
      <c r="BK69" s="8">
        <f t="shared" si="164"/>
        <v>0.27092868674450754</v>
      </c>
      <c r="BL69" s="8">
        <f t="shared" si="165"/>
        <v>0.31882676249498271</v>
      </c>
      <c r="BM69" s="8">
        <f t="shared" si="166"/>
        <v>0.45314594005944331</v>
      </c>
      <c r="BN69" s="8">
        <f t="shared" si="167"/>
        <v>0.5462159199839447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1.2326530612244899</v>
      </c>
      <c r="F70">
        <f>VLOOKUP(B70,home!$B$2:$E$405,3,FALSE)</f>
        <v>1.58</v>
      </c>
      <c r="G70">
        <f>VLOOKUP(C70,away!$B$2:$E$405,4,FALSE)</f>
        <v>1.5</v>
      </c>
      <c r="H70">
        <f>VLOOKUP(A70,away!$A$2:$E$405,3,FALSE)</f>
        <v>1.02857142857143</v>
      </c>
      <c r="I70">
        <f>VLOOKUP(C70,away!$B$2:$E$405,3,FALSE)</f>
        <v>0.65</v>
      </c>
      <c r="J70">
        <f>VLOOKUP(B70,home!$B$2:$E$405,4,FALSE)</f>
        <v>0.56000000000000005</v>
      </c>
      <c r="K70" s="3">
        <f t="shared" si="112"/>
        <v>2.9213877551020415</v>
      </c>
      <c r="L70" s="3">
        <f t="shared" si="113"/>
        <v>0.37440000000000062</v>
      </c>
      <c r="M70" s="5">
        <f t="shared" si="114"/>
        <v>3.7038856004009149E-2</v>
      </c>
      <c r="N70" s="5">
        <f t="shared" si="115"/>
        <v>0.10820486039310005</v>
      </c>
      <c r="O70" s="5">
        <f t="shared" si="116"/>
        <v>1.3867347687901047E-2</v>
      </c>
      <c r="P70" s="5">
        <f t="shared" si="117"/>
        <v>4.051189973117672E-2</v>
      </c>
      <c r="Q70" s="5">
        <f t="shared" si="118"/>
        <v>0.15805417709746422</v>
      </c>
      <c r="R70" s="5">
        <f t="shared" si="119"/>
        <v>2.59596748717508E-3</v>
      </c>
      <c r="S70" s="5">
        <f t="shared" si="120"/>
        <v>1.1077650587070435E-2</v>
      </c>
      <c r="T70" s="5">
        <f t="shared" si="121"/>
        <v>5.9175483905290698E-2</v>
      </c>
      <c r="U70" s="5">
        <f t="shared" si="122"/>
        <v>7.5838276296762942E-3</v>
      </c>
      <c r="V70" s="5">
        <f t="shared" si="123"/>
        <v>1.3462638916632496E-3</v>
      </c>
      <c r="W70" s="5">
        <f t="shared" si="124"/>
        <v>0.1539125125384205</v>
      </c>
      <c r="X70" s="5">
        <f t="shared" si="125"/>
        <v>5.7624844694384732E-2</v>
      </c>
      <c r="Y70" s="5">
        <f t="shared" si="126"/>
        <v>1.0787370926788838E-2</v>
      </c>
      <c r="Z70" s="5">
        <f t="shared" si="127"/>
        <v>3.2397674239945063E-4</v>
      </c>
      <c r="AA70" s="5">
        <f t="shared" si="128"/>
        <v>9.4646168818360342E-4</v>
      </c>
      <c r="AB70" s="5">
        <f t="shared" si="129"/>
        <v>1.3824907932663932E-3</v>
      </c>
      <c r="AC70" s="5">
        <f t="shared" si="130"/>
        <v>9.2031237048840437E-5</v>
      </c>
      <c r="AD70" s="5">
        <f t="shared" si="131"/>
        <v>0.11240953237168279</v>
      </c>
      <c r="AE70" s="5">
        <f t="shared" si="132"/>
        <v>4.2086128919958103E-2</v>
      </c>
      <c r="AF70" s="5">
        <f t="shared" si="133"/>
        <v>7.8785233338161675E-3</v>
      </c>
      <c r="AG70" s="5">
        <f t="shared" si="134"/>
        <v>9.8323971206025983E-4</v>
      </c>
      <c r="AH70" s="5">
        <f t="shared" si="135"/>
        <v>3.0324223088588621E-5</v>
      </c>
      <c r="AI70" s="5">
        <f t="shared" si="136"/>
        <v>8.8588814013985394E-5</v>
      </c>
      <c r="AJ70" s="5">
        <f t="shared" si="137"/>
        <v>1.2940113824973459E-4</v>
      </c>
      <c r="AK70" s="5">
        <f t="shared" si="138"/>
        <v>1.2601030025968034E-4</v>
      </c>
      <c r="AL70" s="5">
        <f t="shared" si="139"/>
        <v>4.0264313207246115E-6</v>
      </c>
      <c r="AM70" s="5">
        <f t="shared" si="140"/>
        <v>6.5678366285476117E-2</v>
      </c>
      <c r="AN70" s="5">
        <f t="shared" si="141"/>
        <v>2.4589980337282293E-2</v>
      </c>
      <c r="AO70" s="5">
        <f t="shared" si="142"/>
        <v>4.6032443191392526E-3</v>
      </c>
      <c r="AP70" s="5">
        <f t="shared" si="143"/>
        <v>5.7448489102857991E-4</v>
      </c>
      <c r="AQ70" s="5">
        <f t="shared" si="144"/>
        <v>5.3771785800275154E-5</v>
      </c>
      <c r="AR70" s="5">
        <f t="shared" si="145"/>
        <v>2.2706778248735207E-6</v>
      </c>
      <c r="AS70" s="5">
        <f t="shared" si="146"/>
        <v>6.633530393367241E-6</v>
      </c>
      <c r="AT70" s="5">
        <f t="shared" si="147"/>
        <v>9.6895572321401452E-6</v>
      </c>
      <c r="AU70" s="5">
        <f t="shared" si="148"/>
        <v>9.4356512834448843E-6</v>
      </c>
      <c r="AV70" s="5">
        <f t="shared" si="149"/>
        <v>6.8912990302171865E-6</v>
      </c>
      <c r="AW70" s="5">
        <f t="shared" si="150"/>
        <v>1.2233277843409211E-7</v>
      </c>
      <c r="AX70" s="5">
        <f t="shared" si="151"/>
        <v>3.1978662506916125E-2</v>
      </c>
      <c r="AY70" s="5">
        <f t="shared" si="152"/>
        <v>1.1972811242589417E-2</v>
      </c>
      <c r="AZ70" s="5">
        <f t="shared" si="153"/>
        <v>2.2413102646127421E-3</v>
      </c>
      <c r="BA70" s="5">
        <f t="shared" si="154"/>
        <v>2.7971552102367076E-4</v>
      </c>
      <c r="BB70" s="5">
        <f t="shared" si="155"/>
        <v>2.618137276781562E-5</v>
      </c>
      <c r="BC70" s="5">
        <f t="shared" si="156"/>
        <v>1.9604611928540379E-6</v>
      </c>
      <c r="BD70" s="5">
        <f t="shared" si="157"/>
        <v>1.4169029627210786E-7</v>
      </c>
      <c r="BE70" s="5">
        <f t="shared" si="158"/>
        <v>4.1393229654611636E-7</v>
      </c>
      <c r="BF70" s="5">
        <f t="shared" si="159"/>
        <v>6.0462837128554582E-7</v>
      </c>
      <c r="BG70" s="5">
        <f t="shared" si="160"/>
        <v>5.8878464008696154E-7</v>
      </c>
      <c r="BH70" s="5">
        <f t="shared" si="161"/>
        <v>4.3001705948555302E-7</v>
      </c>
      <c r="BI70" s="5">
        <f t="shared" si="162"/>
        <v>2.5124931441321611E-7</v>
      </c>
      <c r="BJ70" s="8">
        <f t="shared" si="163"/>
        <v>0.85311716288079564</v>
      </c>
      <c r="BK70" s="8">
        <f t="shared" si="164"/>
        <v>0.10204353912487853</v>
      </c>
      <c r="BL70" s="8">
        <f t="shared" si="165"/>
        <v>2.6787770779556543E-2</v>
      </c>
      <c r="BM70" s="8">
        <f t="shared" si="166"/>
        <v>0.6100266522169927</v>
      </c>
      <c r="BN70" s="8">
        <f t="shared" si="167"/>
        <v>0.36027310840082627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1.2326530612244899</v>
      </c>
      <c r="F71">
        <f>VLOOKUP(B71,home!$B$2:$E$405,3,FALSE)</f>
        <v>0.57999999999999996</v>
      </c>
      <c r="G71">
        <f>VLOOKUP(C71,away!$B$2:$E$405,4,FALSE)</f>
        <v>0.77</v>
      </c>
      <c r="H71">
        <f>VLOOKUP(A71,away!$A$2:$E$405,3,FALSE)</f>
        <v>1.02857142857143</v>
      </c>
      <c r="I71">
        <f>VLOOKUP(C71,away!$B$2:$E$405,3,FALSE)</f>
        <v>1.05</v>
      </c>
      <c r="J71">
        <f>VLOOKUP(B71,home!$B$2:$E$405,4,FALSE)</f>
        <v>1.1100000000000001</v>
      </c>
      <c r="K71" s="3">
        <f t="shared" si="112"/>
        <v>0.55050285714285718</v>
      </c>
      <c r="L71" s="3">
        <f t="shared" si="113"/>
        <v>1.1988000000000019</v>
      </c>
      <c r="M71" s="5">
        <f t="shared" si="114"/>
        <v>0.17389513095147102</v>
      </c>
      <c r="N71" s="5">
        <f t="shared" si="115"/>
        <v>9.5729766432016097E-2</v>
      </c>
      <c r="O71" s="5">
        <f t="shared" si="116"/>
        <v>0.20846548298462375</v>
      </c>
      <c r="P71" s="5">
        <f t="shared" si="117"/>
        <v>0.11476084399870105</v>
      </c>
      <c r="Q71" s="5">
        <f t="shared" si="118"/>
        <v>2.6349754967221622E-2</v>
      </c>
      <c r="R71" s="5">
        <f t="shared" si="119"/>
        <v>0.12495421050098368</v>
      </c>
      <c r="S71" s="5">
        <f t="shared" si="120"/>
        <v>1.8933898901070403E-2</v>
      </c>
      <c r="T71" s="5">
        <f t="shared" si="121"/>
        <v>3.1588086254705321E-2</v>
      </c>
      <c r="U71" s="5">
        <f t="shared" si="122"/>
        <v>6.8787649892821531E-2</v>
      </c>
      <c r="V71" s="5">
        <f t="shared" si="123"/>
        <v>1.3883656368601852E-3</v>
      </c>
      <c r="W71" s="5">
        <f t="shared" si="124"/>
        <v>4.8352051314898992E-3</v>
      </c>
      <c r="X71" s="5">
        <f t="shared" si="125"/>
        <v>5.7964439116300996E-3</v>
      </c>
      <c r="Y71" s="5">
        <f t="shared" si="126"/>
        <v>3.4743884806310876E-3</v>
      </c>
      <c r="Z71" s="5">
        <f t="shared" si="127"/>
        <v>4.9931702516193173E-2</v>
      </c>
      <c r="AA71" s="5">
        <f t="shared" si="128"/>
        <v>2.7487544897171534E-2</v>
      </c>
      <c r="AB71" s="5">
        <f t="shared" si="129"/>
        <v>7.5659860008677471E-3</v>
      </c>
      <c r="AC71" s="5">
        <f t="shared" si="130"/>
        <v>5.7265121295048361E-5</v>
      </c>
      <c r="AD71" s="5">
        <f t="shared" si="131"/>
        <v>6.654485599392483E-4</v>
      </c>
      <c r="AE71" s="5">
        <f t="shared" si="132"/>
        <v>7.9773973365517199E-4</v>
      </c>
      <c r="AF71" s="5">
        <f t="shared" si="133"/>
        <v>4.7816519635291094E-4</v>
      </c>
      <c r="AG71" s="5">
        <f t="shared" si="134"/>
        <v>1.9107481246262355E-4</v>
      </c>
      <c r="AH71" s="5">
        <f t="shared" si="135"/>
        <v>1.4964531244103114E-2</v>
      </c>
      <c r="AI71" s="5">
        <f t="shared" si="136"/>
        <v>8.2380172056823204E-3</v>
      </c>
      <c r="AJ71" s="5">
        <f t="shared" si="137"/>
        <v>2.267526004460067E-3</v>
      </c>
      <c r="AK71" s="5">
        <f t="shared" si="138"/>
        <v>4.1609318136699806E-4</v>
      </c>
      <c r="AL71" s="5">
        <f t="shared" si="139"/>
        <v>1.5116682371841074E-6</v>
      </c>
      <c r="AM71" s="5">
        <f t="shared" si="140"/>
        <v>7.3266266705631239E-5</v>
      </c>
      <c r="AN71" s="5">
        <f t="shared" si="141"/>
        <v>8.7831600526710858E-5</v>
      </c>
      <c r="AO71" s="5">
        <f t="shared" si="142"/>
        <v>5.2646261355710583E-5</v>
      </c>
      <c r="AP71" s="5">
        <f t="shared" si="143"/>
        <v>2.1037446037741988E-5</v>
      </c>
      <c r="AQ71" s="5">
        <f t="shared" si="144"/>
        <v>6.3049225775112822E-6</v>
      </c>
      <c r="AR71" s="5">
        <f t="shared" si="145"/>
        <v>3.5878960110861681E-3</v>
      </c>
      <c r="AS71" s="5">
        <f t="shared" si="146"/>
        <v>1.9751470052343963E-3</v>
      </c>
      <c r="AT71" s="5">
        <f t="shared" si="147"/>
        <v>5.4366203482934653E-4</v>
      </c>
      <c r="AU71" s="5">
        <f t="shared" si="148"/>
        <v>9.9762501164551615E-5</v>
      </c>
      <c r="AV71" s="5">
        <f t="shared" si="149"/>
        <v>1.3729885481700816E-5</v>
      </c>
      <c r="AW71" s="5">
        <f t="shared" si="150"/>
        <v>2.7711516864611215E-8</v>
      </c>
      <c r="AX71" s="5">
        <f t="shared" si="151"/>
        <v>6.7222148589400966E-6</v>
      </c>
      <c r="AY71" s="5">
        <f t="shared" si="152"/>
        <v>8.0585911728974E-6</v>
      </c>
      <c r="AZ71" s="5">
        <f t="shared" si="153"/>
        <v>4.8303195490347095E-6</v>
      </c>
      <c r="BA71" s="5">
        <f t="shared" si="154"/>
        <v>1.9301956917942733E-6</v>
      </c>
      <c r="BB71" s="5">
        <f t="shared" si="155"/>
        <v>5.7847964883074453E-7</v>
      </c>
      <c r="BC71" s="5">
        <f t="shared" si="156"/>
        <v>1.3869628060365952E-7</v>
      </c>
      <c r="BD71" s="5">
        <f t="shared" si="157"/>
        <v>7.1686162301501757E-4</v>
      </c>
      <c r="BE71" s="5">
        <f t="shared" si="158"/>
        <v>3.9463437164583297E-4</v>
      </c>
      <c r="BF71" s="5">
        <f t="shared" si="159"/>
        <v>1.0862367455890359E-4</v>
      </c>
      <c r="BG71" s="5">
        <f t="shared" si="160"/>
        <v>1.9932547732677443E-5</v>
      </c>
      <c r="BH71" s="5">
        <f t="shared" si="161"/>
        <v>2.7432311192438271E-6</v>
      </c>
      <c r="BI71" s="5">
        <f t="shared" si="162"/>
        <v>3.0203131378938511E-7</v>
      </c>
      <c r="BJ71" s="8">
        <f t="shared" si="163"/>
        <v>0.17016941847450948</v>
      </c>
      <c r="BK71" s="8">
        <f t="shared" si="164"/>
        <v>0.30904507486880783</v>
      </c>
      <c r="BL71" s="8">
        <f t="shared" si="165"/>
        <v>0.4706103368292624</v>
      </c>
      <c r="BM71" s="8">
        <f t="shared" si="166"/>
        <v>0.25559331197409962</v>
      </c>
      <c r="BN71" s="8">
        <f t="shared" si="167"/>
        <v>0.74415518983501716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1.2326530612244899</v>
      </c>
      <c r="F72">
        <f>VLOOKUP(B72,home!$B$2:$E$405,3,FALSE)</f>
        <v>0.81</v>
      </c>
      <c r="G72">
        <f>VLOOKUP(C72,away!$B$2:$E$405,4,FALSE)</f>
        <v>0.94</v>
      </c>
      <c r="H72">
        <f>VLOOKUP(A72,away!$A$2:$E$405,3,FALSE)</f>
        <v>1.02857142857143</v>
      </c>
      <c r="I72">
        <f>VLOOKUP(C72,away!$B$2:$E$405,3,FALSE)</f>
        <v>0.73</v>
      </c>
      <c r="J72">
        <f>VLOOKUP(B72,home!$B$2:$E$405,4,FALSE)</f>
        <v>0.78</v>
      </c>
      <c r="K72" s="3">
        <f t="shared" si="112"/>
        <v>0.93854204081632664</v>
      </c>
      <c r="L72" s="3">
        <f t="shared" si="113"/>
        <v>0.5856685714285722</v>
      </c>
      <c r="M72" s="5">
        <f t="shared" si="114"/>
        <v>0.21779291208405313</v>
      </c>
      <c r="N72" s="5">
        <f t="shared" si="115"/>
        <v>0.20440780418269799</v>
      </c>
      <c r="O72" s="5">
        <f t="shared" si="116"/>
        <v>0.12755446368753601</v>
      </c>
      <c r="P72" s="5">
        <f t="shared" si="117"/>
        <v>0.11971522666453205</v>
      </c>
      <c r="Q72" s="5">
        <f t="shared" si="118"/>
        <v>9.5922658848206735E-2</v>
      </c>
      <c r="R72" s="5">
        <f t="shared" si="119"/>
        <v>3.7352320263608442E-2</v>
      </c>
      <c r="S72" s="5">
        <f t="shared" si="120"/>
        <v>1.6451104122490016E-2</v>
      </c>
      <c r="T72" s="5">
        <f t="shared" si="121"/>
        <v>5.6178886575259525E-2</v>
      </c>
      <c r="U72" s="5">
        <f t="shared" si="122"/>
        <v>3.5056722889432096E-2</v>
      </c>
      <c r="V72" s="5">
        <f t="shared" si="123"/>
        <v>1.004750409745831E-3</v>
      </c>
      <c r="W72" s="5">
        <f t="shared" si="124"/>
        <v>3.0009149331974742E-2</v>
      </c>
      <c r="X72" s="5">
        <f t="shared" si="125"/>
        <v>1.7575415619044337E-2</v>
      </c>
      <c r="Y72" s="5">
        <f t="shared" si="126"/>
        <v>5.1466842789345555E-3</v>
      </c>
      <c r="Z72" s="5">
        <f t="shared" si="127"/>
        <v>7.2920266827766912E-3</v>
      </c>
      <c r="AA72" s="5">
        <f t="shared" si="128"/>
        <v>6.8438736045403434E-3</v>
      </c>
      <c r="AB72" s="5">
        <f t="shared" si="129"/>
        <v>3.2116315499471416E-3</v>
      </c>
      <c r="AC72" s="5">
        <f t="shared" si="130"/>
        <v>3.4517859733419102E-5</v>
      </c>
      <c r="AD72" s="5">
        <f t="shared" si="131"/>
        <v>7.0412120642983694E-3</v>
      </c>
      <c r="AE72" s="5">
        <f t="shared" si="132"/>
        <v>4.1238166108232537E-3</v>
      </c>
      <c r="AF72" s="5">
        <f t="shared" si="133"/>
        <v>1.2075948916471355E-3</v>
      </c>
      <c r="AG72" s="5">
        <f t="shared" si="134"/>
        <v>2.3575012501847312E-4</v>
      </c>
      <c r="AH72" s="5">
        <f t="shared" si="135"/>
        <v>1.0676777125302134E-3</v>
      </c>
      <c r="AI72" s="5">
        <f t="shared" si="136"/>
        <v>1.0020604192522136E-3</v>
      </c>
      <c r="AJ72" s="5">
        <f t="shared" si="137"/>
        <v>4.7023791545311824E-4</v>
      </c>
      <c r="AK72" s="5">
        <f t="shared" si="138"/>
        <v>1.471126842795283E-4</v>
      </c>
      <c r="AL72" s="5">
        <f t="shared" si="139"/>
        <v>7.5894359690934356E-7</v>
      </c>
      <c r="AM72" s="5">
        <f t="shared" si="140"/>
        <v>1.3216947081294262E-3</v>
      </c>
      <c r="AN72" s="5">
        <f t="shared" si="141"/>
        <v>7.7407505157486476E-4</v>
      </c>
      <c r="AO72" s="5">
        <f t="shared" si="142"/>
        <v>2.2667571481717466E-4</v>
      </c>
      <c r="AP72" s="5">
        <f t="shared" si="143"/>
        <v>4.4252280691508383E-5</v>
      </c>
      <c r="AQ72" s="5">
        <f t="shared" si="144"/>
        <v>6.4792925037629738E-6</v>
      </c>
      <c r="AR72" s="5">
        <f t="shared" si="145"/>
        <v>1.2506105612873918E-4</v>
      </c>
      <c r="AS72" s="5">
        <f t="shared" si="146"/>
        <v>1.1737505884571203E-4</v>
      </c>
      <c r="AT72" s="5">
        <f t="shared" si="147"/>
        <v>5.5080713634995499E-5</v>
      </c>
      <c r="AU72" s="5">
        <f t="shared" si="148"/>
        <v>1.7231855128202784E-5</v>
      </c>
      <c r="AV72" s="5">
        <f t="shared" si="149"/>
        <v>4.0432051197686808E-6</v>
      </c>
      <c r="AW72" s="5">
        <f t="shared" si="150"/>
        <v>1.1588111112344279E-8</v>
      </c>
      <c r="AX72" s="5">
        <f t="shared" si="151"/>
        <v>2.067443414506551E-4</v>
      </c>
      <c r="AY72" s="5">
        <f t="shared" si="152"/>
        <v>1.2108366310834611E-4</v>
      </c>
      <c r="AZ72" s="5">
        <f t="shared" si="153"/>
        <v>3.5457447998001783E-5</v>
      </c>
      <c r="BA72" s="5">
        <f t="shared" si="154"/>
        <v>6.9221043051641991E-6</v>
      </c>
      <c r="BB72" s="5">
        <f t="shared" si="155"/>
        <v>1.0135147349212711E-6</v>
      </c>
      <c r="BC72" s="5">
        <f t="shared" si="156"/>
        <v>1.1871674538462979E-7</v>
      </c>
      <c r="BD72" s="5">
        <f t="shared" si="157"/>
        <v>1.2207388347377859E-5</v>
      </c>
      <c r="BE72" s="5">
        <f t="shared" si="158"/>
        <v>1.1457147172585459E-5</v>
      </c>
      <c r="BF72" s="5">
        <f t="shared" si="159"/>
        <v>5.376507144645682E-6</v>
      </c>
      <c r="BG72" s="5">
        <f t="shared" si="160"/>
        <v>1.6820259959997734E-6</v>
      </c>
      <c r="BH72" s="5">
        <f t="shared" si="161"/>
        <v>3.9466302774793542E-7</v>
      </c>
      <c r="BI72" s="5">
        <f t="shared" si="162"/>
        <v>7.4081568699459568E-8</v>
      </c>
      <c r="BJ72" s="8">
        <f t="shared" si="163"/>
        <v>0.42459348936396424</v>
      </c>
      <c r="BK72" s="8">
        <f t="shared" si="164"/>
        <v>0.35512035374725975</v>
      </c>
      <c r="BL72" s="8">
        <f t="shared" si="165"/>
        <v>0.21305608442869353</v>
      </c>
      <c r="BM72" s="8">
        <f t="shared" si="166"/>
        <v>0.19719549641706266</v>
      </c>
      <c r="BN72" s="8">
        <f t="shared" si="167"/>
        <v>0.80274538573063436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1.2326530612244899</v>
      </c>
      <c r="F73">
        <f>VLOOKUP(B73,home!$B$2:$E$405,3,FALSE)</f>
        <v>1.1000000000000001</v>
      </c>
      <c r="G73">
        <f>VLOOKUP(C73,away!$B$2:$E$405,4,FALSE)</f>
        <v>0.73</v>
      </c>
      <c r="H73">
        <f>VLOOKUP(A73,away!$A$2:$E$405,3,FALSE)</f>
        <v>1.02857142857143</v>
      </c>
      <c r="I73">
        <f>VLOOKUP(C73,away!$B$2:$E$405,3,FALSE)</f>
        <v>1.04</v>
      </c>
      <c r="J73">
        <f>VLOOKUP(B73,home!$B$2:$E$405,4,FALSE)</f>
        <v>1.1200000000000001</v>
      </c>
      <c r="K73" s="3">
        <f t="shared" si="112"/>
        <v>0.98982040816326544</v>
      </c>
      <c r="L73" s="3">
        <f t="shared" si="113"/>
        <v>1.1980800000000018</v>
      </c>
      <c r="M73" s="5">
        <f t="shared" si="114"/>
        <v>0.11215197496236433</v>
      </c>
      <c r="N73" s="5">
        <f t="shared" si="115"/>
        <v>0.11101031363356378</v>
      </c>
      <c r="O73" s="5">
        <f t="shared" si="116"/>
        <v>0.13436703816290965</v>
      </c>
      <c r="P73" s="5">
        <f t="shared" si="117"/>
        <v>0.13299923655810028</v>
      </c>
      <c r="Q73" s="5">
        <f t="shared" si="118"/>
        <v>5.4940136975553097E-2</v>
      </c>
      <c r="R73" s="5">
        <f t="shared" si="119"/>
        <v>8.0491230541109543E-2</v>
      </c>
      <c r="S73" s="5">
        <f t="shared" si="120"/>
        <v>3.9430417812467158E-2</v>
      </c>
      <c r="T73" s="5">
        <f t="shared" si="121"/>
        <v>6.5822679307670745E-2</v>
      </c>
      <c r="U73" s="5">
        <f t="shared" si="122"/>
        <v>7.9671862667764534E-2</v>
      </c>
      <c r="V73" s="5">
        <f t="shared" si="123"/>
        <v>5.1955447735439059E-3</v>
      </c>
      <c r="W73" s="5">
        <f t="shared" si="124"/>
        <v>1.8126956268562564E-2</v>
      </c>
      <c r="X73" s="5">
        <f t="shared" si="125"/>
        <v>2.1717543766239467E-2</v>
      </c>
      <c r="Y73" s="5">
        <f t="shared" si="126"/>
        <v>1.3009677417728113E-2</v>
      </c>
      <c r="Z73" s="5">
        <f t="shared" si="127"/>
        <v>3.2144977828897546E-2</v>
      </c>
      <c r="AA73" s="5">
        <f t="shared" si="128"/>
        <v>3.1817755074998483E-2</v>
      </c>
      <c r="AB73" s="5">
        <f t="shared" si="129"/>
        <v>1.5746931657586904E-2</v>
      </c>
      <c r="AC73" s="5">
        <f t="shared" si="130"/>
        <v>3.8508209987867643E-4</v>
      </c>
      <c r="AD73" s="5">
        <f t="shared" si="131"/>
        <v>4.4856078131265643E-3</v>
      </c>
      <c r="AE73" s="5">
        <f t="shared" si="132"/>
        <v>5.3741170087506819E-3</v>
      </c>
      <c r="AF73" s="5">
        <f t="shared" si="133"/>
        <v>3.2193110529220143E-3</v>
      </c>
      <c r="AG73" s="5">
        <f t="shared" si="134"/>
        <v>1.2856640620949372E-3</v>
      </c>
      <c r="AH73" s="5">
        <f t="shared" si="135"/>
        <v>9.6280637593114133E-3</v>
      </c>
      <c r="AI73" s="5">
        <f t="shared" si="136"/>
        <v>9.5300540000635668E-3</v>
      </c>
      <c r="AJ73" s="5">
        <f t="shared" si="137"/>
        <v>4.7165209700804397E-3</v>
      </c>
      <c r="AK73" s="5">
        <f t="shared" si="138"/>
        <v>1.5561695705718741E-3</v>
      </c>
      <c r="AL73" s="5">
        <f t="shared" si="139"/>
        <v>1.8266508570443229E-5</v>
      </c>
      <c r="AM73" s="5">
        <f t="shared" si="140"/>
        <v>8.8798923128985408E-4</v>
      </c>
      <c r="AN73" s="5">
        <f t="shared" si="141"/>
        <v>1.0638821382237499E-3</v>
      </c>
      <c r="AO73" s="5">
        <f t="shared" si="142"/>
        <v>6.3730795608155631E-4</v>
      </c>
      <c r="AP73" s="5">
        <f t="shared" si="143"/>
        <v>2.5451530534073064E-4</v>
      </c>
      <c r="AQ73" s="5">
        <f t="shared" si="144"/>
        <v>7.6232424255655805E-5</v>
      </c>
      <c r="AR73" s="5">
        <f t="shared" si="145"/>
        <v>2.3070381257511647E-3</v>
      </c>
      <c r="AS73" s="5">
        <f t="shared" si="146"/>
        <v>2.2835534192792327E-3</v>
      </c>
      <c r="AT73" s="5">
        <f t="shared" si="147"/>
        <v>1.130153888766795E-3</v>
      </c>
      <c r="AU73" s="5">
        <f t="shared" si="148"/>
        <v>3.7288312782215034E-4</v>
      </c>
      <c r="AV73" s="5">
        <f t="shared" si="149"/>
        <v>9.227183244452897E-5</v>
      </c>
      <c r="AW73" s="5">
        <f t="shared" si="150"/>
        <v>6.0172113560545577E-7</v>
      </c>
      <c r="AX73" s="5">
        <f t="shared" si="151"/>
        <v>1.4649164389331785E-4</v>
      </c>
      <c r="AY73" s="5">
        <f t="shared" si="152"/>
        <v>1.7550870871570651E-4</v>
      </c>
      <c r="AZ73" s="5">
        <f t="shared" si="153"/>
        <v>1.0513673686905701E-4</v>
      </c>
      <c r="BA73" s="5">
        <f t="shared" si="154"/>
        <v>4.1987407236026655E-5</v>
      </c>
      <c r="BB73" s="5">
        <f t="shared" si="155"/>
        <v>1.2576068215334732E-5</v>
      </c>
      <c r="BC73" s="5">
        <f t="shared" si="156"/>
        <v>3.0134271614856484E-6</v>
      </c>
      <c r="BD73" s="5">
        <f t="shared" si="157"/>
        <v>4.6066937294999367E-4</v>
      </c>
      <c r="BE73" s="5">
        <f t="shared" si="158"/>
        <v>4.5597994676167824E-4</v>
      </c>
      <c r="BF73" s="5">
        <f t="shared" si="159"/>
        <v>2.2566912850895417E-4</v>
      </c>
      <c r="BG73" s="5">
        <f t="shared" si="160"/>
        <v>7.4457302963527159E-5</v>
      </c>
      <c r="BH73" s="5">
        <f t="shared" si="161"/>
        <v>1.8424839502523587E-5</v>
      </c>
      <c r="BI73" s="5">
        <f t="shared" si="162"/>
        <v>3.6474564313461127E-6</v>
      </c>
      <c r="BJ73" s="8">
        <f t="shared" si="163"/>
        <v>0.30239664835349439</v>
      </c>
      <c r="BK73" s="8">
        <f t="shared" si="164"/>
        <v>0.29035603142364047</v>
      </c>
      <c r="BL73" s="8">
        <f t="shared" si="165"/>
        <v>0.3749503748455783</v>
      </c>
      <c r="BM73" s="8">
        <f t="shared" si="166"/>
        <v>0.3737131946304299</v>
      </c>
      <c r="BN73" s="8">
        <f t="shared" si="167"/>
        <v>0.62595993083360069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1.3812500000000001</v>
      </c>
      <c r="F74">
        <f>VLOOKUP(B74,home!$B$2:$E$405,3,FALSE)</f>
        <v>1.36</v>
      </c>
      <c r="G74">
        <f>VLOOKUP(C74,away!$B$2:$E$405,4,FALSE)</f>
        <v>1.54</v>
      </c>
      <c r="H74">
        <f>VLOOKUP(A74,away!$A$2:$E$405,3,FALSE)</f>
        <v>1.325</v>
      </c>
      <c r="I74">
        <f>VLOOKUP(C74,away!$B$2:$E$405,3,FALSE)</f>
        <v>0.68</v>
      </c>
      <c r="J74">
        <f>VLOOKUP(B74,home!$B$2:$E$405,4,FALSE)</f>
        <v>1.23</v>
      </c>
      <c r="K74" s="3">
        <f t="shared" si="112"/>
        <v>2.8928900000000004</v>
      </c>
      <c r="L74" s="3">
        <f t="shared" si="113"/>
        <v>1.10823</v>
      </c>
      <c r="M74" s="5">
        <f t="shared" si="114"/>
        <v>1.8295136856460011E-2</v>
      </c>
      <c r="N74" s="5">
        <f t="shared" si="115"/>
        <v>5.2925818460684608E-2</v>
      </c>
      <c r="O74" s="5">
        <f t="shared" si="116"/>
        <v>2.0275219518434678E-2</v>
      </c>
      <c r="P74" s="5">
        <f t="shared" si="117"/>
        <v>5.8653979792684503E-2</v>
      </c>
      <c r="Q74" s="5">
        <f t="shared" si="118"/>
        <v>7.6554285483364959E-2</v>
      </c>
      <c r="R74" s="5">
        <f t="shared" si="119"/>
        <v>1.1234803263457434E-2</v>
      </c>
      <c r="S74" s="5">
        <f t="shared" si="120"/>
        <v>4.701098128579833E-2</v>
      </c>
      <c r="T74" s="5">
        <f t="shared" si="121"/>
        <v>8.4839755801229558E-2</v>
      </c>
      <c r="U74" s="5">
        <f t="shared" si="122"/>
        <v>3.2501050012823385E-2</v>
      </c>
      <c r="V74" s="5">
        <f t="shared" si="123"/>
        <v>1.6746290849526151E-2</v>
      </c>
      <c r="W74" s="5">
        <f t="shared" si="124"/>
        <v>7.3821042310657226E-2</v>
      </c>
      <c r="X74" s="5">
        <f t="shared" si="125"/>
        <v>8.1810693719939667E-2</v>
      </c>
      <c r="Y74" s="5">
        <f t="shared" si="126"/>
        <v>4.5332532550624388E-2</v>
      </c>
      <c r="Z74" s="5">
        <f t="shared" si="127"/>
        <v>4.1502486735538104E-3</v>
      </c>
      <c r="AA74" s="5">
        <f t="shared" si="128"/>
        <v>1.2006212885237084E-2</v>
      </c>
      <c r="AB74" s="5">
        <f t="shared" si="129"/>
        <v>1.7366326596786757E-2</v>
      </c>
      <c r="AC74" s="5">
        <f t="shared" si="130"/>
        <v>3.3555249299204383E-3</v>
      </c>
      <c r="AD74" s="5">
        <f t="shared" si="131"/>
        <v>5.3389038772519312E-2</v>
      </c>
      <c r="AE74" s="5">
        <f t="shared" si="132"/>
        <v>5.9167334438869082E-2</v>
      </c>
      <c r="AF74" s="5">
        <f t="shared" si="133"/>
        <v>3.2785507522593953E-2</v>
      </c>
      <c r="AG74" s="5">
        <f t="shared" si="134"/>
        <v>1.2111294333921429E-2</v>
      </c>
      <c r="AH74" s="5">
        <f t="shared" si="135"/>
        <v>1.1498575218731354E-3</v>
      </c>
      <c r="AI74" s="5">
        <f t="shared" si="136"/>
        <v>3.3264113264515754E-3</v>
      </c>
      <c r="AJ74" s="5">
        <f t="shared" si="137"/>
        <v>4.8114710310892504E-3</v>
      </c>
      <c r="AK74" s="5">
        <f t="shared" si="138"/>
        <v>4.639685477042594E-3</v>
      </c>
      <c r="AL74" s="5">
        <f t="shared" si="139"/>
        <v>4.3031083719695048E-4</v>
      </c>
      <c r="AM74" s="5">
        <f t="shared" si="140"/>
        <v>3.0889723274926669E-2</v>
      </c>
      <c r="AN74" s="5">
        <f t="shared" si="141"/>
        <v>3.4232918024971984E-2</v>
      </c>
      <c r="AO74" s="5">
        <f t="shared" si="142"/>
        <v>1.8968973371407356E-2</v>
      </c>
      <c r="AP74" s="5">
        <f t="shared" si="143"/>
        <v>7.0073284531315906E-3</v>
      </c>
      <c r="AQ74" s="5">
        <f t="shared" si="144"/>
        <v>1.9414329029035068E-3</v>
      </c>
      <c r="AR74" s="5">
        <f t="shared" si="145"/>
        <v>2.5486132029309288E-4</v>
      </c>
      <c r="AS74" s="5">
        <f t="shared" si="146"/>
        <v>7.3728576486268562E-4</v>
      </c>
      <c r="AT74" s="5">
        <f t="shared" si="147"/>
        <v>1.0664433081568076E-3</v>
      </c>
      <c r="AU74" s="5">
        <f t="shared" si="148"/>
        <v>1.0283677272445826E-3</v>
      </c>
      <c r="AV74" s="5">
        <f t="shared" si="149"/>
        <v>7.437386786171452E-4</v>
      </c>
      <c r="AW74" s="5">
        <f t="shared" si="150"/>
        <v>3.8321421071783385E-5</v>
      </c>
      <c r="AX74" s="5">
        <f t="shared" si="151"/>
        <v>1.4893428594133775E-2</v>
      </c>
      <c r="AY74" s="5">
        <f t="shared" si="152"/>
        <v>1.6505344370876876E-2</v>
      </c>
      <c r="AZ74" s="5">
        <f t="shared" si="153"/>
        <v>9.1458588960684432E-3</v>
      </c>
      <c r="BA74" s="5">
        <f t="shared" si="154"/>
        <v>3.3785717347966427E-3</v>
      </c>
      <c r="BB74" s="5">
        <f t="shared" si="155"/>
        <v>9.3605863841342144E-4</v>
      </c>
      <c r="BC74" s="5">
        <f t="shared" si="156"/>
        <v>2.0747365296978112E-4</v>
      </c>
      <c r="BD74" s="5">
        <f t="shared" si="157"/>
        <v>4.7074160164735678E-5</v>
      </c>
      <c r="BE74" s="5">
        <f t="shared" si="158"/>
        <v>1.3618036719896222E-4</v>
      </c>
      <c r="BF74" s="5">
        <f t="shared" si="159"/>
        <v>1.9697741123310297E-4</v>
      </c>
      <c r="BG74" s="5">
        <f t="shared" si="160"/>
        <v>1.8994466106071043E-4</v>
      </c>
      <c r="BH74" s="5">
        <f t="shared" si="161"/>
        <v>1.3737225263397968E-4</v>
      </c>
      <c r="BI74" s="5">
        <f t="shared" si="162"/>
        <v>7.9480563184462666E-5</v>
      </c>
      <c r="BJ74" s="8">
        <f t="shared" si="163"/>
        <v>0.71084441530900422</v>
      </c>
      <c r="BK74" s="8">
        <f t="shared" si="164"/>
        <v>0.16099756892246325</v>
      </c>
      <c r="BL74" s="8">
        <f t="shared" si="165"/>
        <v>0.11192876384784615</v>
      </c>
      <c r="BM74" s="8">
        <f t="shared" si="166"/>
        <v>0.73351473042797599</v>
      </c>
      <c r="BN74" s="8">
        <f t="shared" si="167"/>
        <v>0.23793924337508621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1.3812500000000001</v>
      </c>
      <c r="F75">
        <f>VLOOKUP(B75,home!$B$2:$E$405,3,FALSE)</f>
        <v>1.54</v>
      </c>
      <c r="G75">
        <f>VLOOKUP(C75,away!$B$2:$E$405,4,FALSE)</f>
        <v>0.72</v>
      </c>
      <c r="H75">
        <f>VLOOKUP(A75,away!$A$2:$E$405,3,FALSE)</f>
        <v>1.325</v>
      </c>
      <c r="I75">
        <f>VLOOKUP(C75,away!$B$2:$E$405,3,FALSE)</f>
        <v>1</v>
      </c>
      <c r="J75">
        <f>VLOOKUP(B75,home!$B$2:$E$405,4,FALSE)</f>
        <v>0.75</v>
      </c>
      <c r="K75" s="3">
        <f t="shared" si="112"/>
        <v>1.5315300000000003</v>
      </c>
      <c r="L75" s="3">
        <f t="shared" si="113"/>
        <v>0.99374999999999991</v>
      </c>
      <c r="M75" s="5">
        <f t="shared" si="114"/>
        <v>8.0035899597133225E-2</v>
      </c>
      <c r="N75" s="5">
        <f t="shared" si="115"/>
        <v>0.12257738130999747</v>
      </c>
      <c r="O75" s="5">
        <f t="shared" si="116"/>
        <v>7.9535675224651131E-2</v>
      </c>
      <c r="P75" s="5">
        <f t="shared" si="117"/>
        <v>0.12181127267680997</v>
      </c>
      <c r="Q75" s="5">
        <f t="shared" si="118"/>
        <v>9.3865468398850252E-2</v>
      </c>
      <c r="R75" s="5">
        <f t="shared" si="119"/>
        <v>3.9519288627248524E-2</v>
      </c>
      <c r="S75" s="5">
        <f t="shared" si="120"/>
        <v>4.6347908331861962E-2</v>
      </c>
      <c r="T75" s="5">
        <f t="shared" si="121"/>
        <v>9.3278809221357423E-2</v>
      </c>
      <c r="U75" s="5">
        <f t="shared" si="122"/>
        <v>6.0524976111289944E-2</v>
      </c>
      <c r="V75" s="5">
        <f t="shared" si="123"/>
        <v>7.8377296635777464E-3</v>
      </c>
      <c r="W75" s="5">
        <f t="shared" si="124"/>
        <v>4.7919260272297051E-2</v>
      </c>
      <c r="X75" s="5">
        <f t="shared" si="125"/>
        <v>4.761976489559519E-2</v>
      </c>
      <c r="Y75" s="5">
        <f t="shared" si="126"/>
        <v>2.3661070682498855E-2</v>
      </c>
      <c r="Z75" s="5">
        <f t="shared" si="127"/>
        <v>1.3090764357776074E-2</v>
      </c>
      <c r="AA75" s="5">
        <f t="shared" si="128"/>
        <v>2.0048898336864792E-2</v>
      </c>
      <c r="AB75" s="5">
        <f t="shared" si="129"/>
        <v>1.5352744634929276E-2</v>
      </c>
      <c r="AC75" s="5">
        <f t="shared" si="130"/>
        <v>7.4554342959133471E-4</v>
      </c>
      <c r="AD75" s="5">
        <f t="shared" si="131"/>
        <v>1.8347446171207784E-2</v>
      </c>
      <c r="AE75" s="5">
        <f t="shared" si="132"/>
        <v>1.8232774632637731E-2</v>
      </c>
      <c r="AF75" s="5">
        <f t="shared" si="133"/>
        <v>9.0594098955918707E-3</v>
      </c>
      <c r="AG75" s="5">
        <f t="shared" si="134"/>
        <v>3.0009295279148072E-3</v>
      </c>
      <c r="AH75" s="5">
        <f t="shared" si="135"/>
        <v>3.2522367701349926E-3</v>
      </c>
      <c r="AI75" s="5">
        <f t="shared" si="136"/>
        <v>4.9808981805648462E-3</v>
      </c>
      <c r="AJ75" s="5">
        <f t="shared" si="137"/>
        <v>3.8141974952402408E-3</v>
      </c>
      <c r="AK75" s="5">
        <f t="shared" si="138"/>
        <v>1.9471859632950957E-3</v>
      </c>
      <c r="AL75" s="5">
        <f t="shared" si="139"/>
        <v>4.5387429616700191E-5</v>
      </c>
      <c r="AM75" s="5">
        <f t="shared" si="140"/>
        <v>5.6199328469179709E-3</v>
      </c>
      <c r="AN75" s="5">
        <f t="shared" si="141"/>
        <v>5.5848082666247328E-3</v>
      </c>
      <c r="AO75" s="5">
        <f t="shared" si="142"/>
        <v>2.7749516074791637E-3</v>
      </c>
      <c r="AP75" s="5">
        <f t="shared" si="143"/>
        <v>9.1920271997747286E-4</v>
      </c>
      <c r="AQ75" s="5">
        <f t="shared" si="144"/>
        <v>2.2836442574440338E-4</v>
      </c>
      <c r="AR75" s="5">
        <f t="shared" si="145"/>
        <v>6.4638205806433007E-4</v>
      </c>
      <c r="AS75" s="5">
        <f t="shared" si="146"/>
        <v>9.8995351338726349E-4</v>
      </c>
      <c r="AT75" s="5">
        <f t="shared" si="147"/>
        <v>7.5807175217899815E-4</v>
      </c>
      <c r="AU75" s="5">
        <f t="shared" si="148"/>
        <v>3.8700321020490044E-4</v>
      </c>
      <c r="AV75" s="5">
        <f t="shared" si="149"/>
        <v>1.4817675663127784E-4</v>
      </c>
      <c r="AW75" s="5">
        <f t="shared" si="150"/>
        <v>1.9188266324405395E-6</v>
      </c>
      <c r="AX75" s="5">
        <f t="shared" si="151"/>
        <v>1.4345159588400474E-3</v>
      </c>
      <c r="AY75" s="5">
        <f t="shared" si="152"/>
        <v>1.4255502340972971E-3</v>
      </c>
      <c r="AZ75" s="5">
        <f t="shared" si="153"/>
        <v>7.0832027256709435E-4</v>
      </c>
      <c r="BA75" s="5">
        <f t="shared" si="154"/>
        <v>2.3463109028784999E-4</v>
      </c>
      <c r="BB75" s="5">
        <f t="shared" si="155"/>
        <v>5.8291161493387722E-5</v>
      </c>
      <c r="BC75" s="5">
        <f t="shared" si="156"/>
        <v>1.1585368346810813E-5</v>
      </c>
      <c r="BD75" s="5">
        <f t="shared" si="157"/>
        <v>1.0705702836690458E-4</v>
      </c>
      <c r="BE75" s="5">
        <f t="shared" si="158"/>
        <v>1.6396105065476541E-4</v>
      </c>
      <c r="BF75" s="5">
        <f t="shared" si="159"/>
        <v>1.2555563395464647E-4</v>
      </c>
      <c r="BG75" s="5">
        <f t="shared" si="160"/>
        <v>6.4097406690186593E-5</v>
      </c>
      <c r="BH75" s="5">
        <f t="shared" si="161"/>
        <v>2.4541775317055373E-5</v>
      </c>
      <c r="BI75" s="5">
        <f t="shared" si="162"/>
        <v>7.5172930302659636E-6</v>
      </c>
      <c r="BJ75" s="8">
        <f t="shared" si="163"/>
        <v>0.49656246896032463</v>
      </c>
      <c r="BK75" s="8">
        <f t="shared" si="164"/>
        <v>0.2582492913626882</v>
      </c>
      <c r="BL75" s="8">
        <f t="shared" si="165"/>
        <v>0.23239841882269949</v>
      </c>
      <c r="BM75" s="8">
        <f t="shared" si="166"/>
        <v>0.46153232626133284</v>
      </c>
      <c r="BN75" s="8">
        <f t="shared" si="167"/>
        <v>0.53734498583469059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1.3812500000000001</v>
      </c>
      <c r="F76">
        <f>VLOOKUP(B76,home!$B$2:$E$405,3,FALSE)</f>
        <v>0.77</v>
      </c>
      <c r="G76">
        <f>VLOOKUP(C76,away!$B$2:$E$405,4,FALSE)</f>
        <v>1.1100000000000001</v>
      </c>
      <c r="H76">
        <f>VLOOKUP(A76,away!$A$2:$E$405,3,FALSE)</f>
        <v>1.325</v>
      </c>
      <c r="I76">
        <f>VLOOKUP(C76,away!$B$2:$E$405,3,FALSE)</f>
        <v>0.77</v>
      </c>
      <c r="J76">
        <f>VLOOKUP(B76,home!$B$2:$E$405,4,FALSE)</f>
        <v>0.9</v>
      </c>
      <c r="K76" s="3">
        <f t="shared" si="112"/>
        <v>1.1805543750000003</v>
      </c>
      <c r="L76" s="3">
        <f t="shared" si="113"/>
        <v>0.91822499999999996</v>
      </c>
      <c r="M76" s="5">
        <f t="shared" si="114"/>
        <v>0.12260599289331772</v>
      </c>
      <c r="N76" s="5">
        <f t="shared" si="115"/>
        <v>0.14474304131142518</v>
      </c>
      <c r="O76" s="5">
        <f t="shared" si="116"/>
        <v>0.11257988782446667</v>
      </c>
      <c r="P76" s="5">
        <f t="shared" si="117"/>
        <v>0.13290667910818338</v>
      </c>
      <c r="Q76" s="5">
        <f t="shared" si="118"/>
        <v>8.5438515335504409E-2</v>
      </c>
      <c r="R76" s="5">
        <f t="shared" si="119"/>
        <v>5.1686833748810446E-2</v>
      </c>
      <c r="S76" s="5">
        <f t="shared" si="120"/>
        <v>3.6018193186803771E-2</v>
      </c>
      <c r="T76" s="5">
        <f t="shared" si="121"/>
        <v>7.8451780743943531E-2</v>
      </c>
      <c r="U76" s="5">
        <f t="shared" si="122"/>
        <v>6.1019117712055836E-2</v>
      </c>
      <c r="V76" s="5">
        <f t="shared" si="123"/>
        <v>4.338249461608849E-3</v>
      </c>
      <c r="W76" s="5">
        <f t="shared" si="124"/>
        <v>3.3621604357611447E-2</v>
      </c>
      <c r="X76" s="5">
        <f t="shared" si="125"/>
        <v>3.0872197661267767E-2</v>
      </c>
      <c r="Y76" s="5">
        <f t="shared" si="126"/>
        <v>1.4173811848758797E-2</v>
      </c>
      <c r="Z76" s="5">
        <f t="shared" si="127"/>
        <v>1.5820047639667156E-2</v>
      </c>
      <c r="AA76" s="5">
        <f t="shared" si="128"/>
        <v>1.867642645371749E-2</v>
      </c>
      <c r="AB76" s="5">
        <f t="shared" si="129"/>
        <v>1.1024268479650965E-2</v>
      </c>
      <c r="AC76" s="5">
        <f t="shared" si="130"/>
        <v>2.9392034367510186E-4</v>
      </c>
      <c r="AD76" s="5">
        <f t="shared" si="131"/>
        <v>9.9230330297243197E-3</v>
      </c>
      <c r="AE76" s="5">
        <f t="shared" si="132"/>
        <v>9.1115770037186114E-3</v>
      </c>
      <c r="AF76" s="5">
        <f t="shared" si="133"/>
        <v>4.183238897119761E-3</v>
      </c>
      <c r="AG76" s="5">
        <f t="shared" si="134"/>
        <v>1.2803848454359308E-3</v>
      </c>
      <c r="AH76" s="5">
        <f t="shared" si="135"/>
        <v>3.6315908109833435E-3</v>
      </c>
      <c r="AI76" s="5">
        <f t="shared" si="136"/>
        <v>4.2872904201161849E-3</v>
      </c>
      <c r="AJ76" s="5">
        <f t="shared" si="137"/>
        <v>2.5306897311818764E-3</v>
      </c>
      <c r="AK76" s="5">
        <f t="shared" si="138"/>
        <v>9.9587227797144628E-4</v>
      </c>
      <c r="AL76" s="5">
        <f t="shared" si="139"/>
        <v>1.2744557057397403E-5</v>
      </c>
      <c r="AM76" s="5">
        <f t="shared" si="140"/>
        <v>2.3429360113021076E-3</v>
      </c>
      <c r="AN76" s="5">
        <f t="shared" si="141"/>
        <v>2.1513424189778772E-3</v>
      </c>
      <c r="AO76" s="5">
        <f t="shared" si="142"/>
        <v>9.8770819633298059E-4</v>
      </c>
      <c r="AP76" s="5">
        <f t="shared" si="143"/>
        <v>3.0231278619261709E-4</v>
      </c>
      <c r="AQ76" s="5">
        <f t="shared" si="144"/>
        <v>6.9397789525428935E-5</v>
      </c>
      <c r="AR76" s="5">
        <f t="shared" si="145"/>
        <v>6.6692349448303637E-4</v>
      </c>
      <c r="AS76" s="5">
        <f t="shared" si="146"/>
        <v>7.8733944920223711E-4</v>
      </c>
      <c r="AT76" s="5">
        <f t="shared" si="147"/>
        <v>4.6474851568289587E-4</v>
      </c>
      <c r="AU76" s="5">
        <f t="shared" si="148"/>
        <v>1.8288696448806631E-4</v>
      </c>
      <c r="AV76" s="5">
        <f t="shared" si="149"/>
        <v>5.3977001514214103E-5</v>
      </c>
      <c r="AW76" s="5">
        <f t="shared" si="150"/>
        <v>3.8375792135066192E-7</v>
      </c>
      <c r="AX76" s="5">
        <f t="shared" si="151"/>
        <v>4.609938930812926E-4</v>
      </c>
      <c r="AY76" s="5">
        <f t="shared" si="152"/>
        <v>4.2329611747456987E-4</v>
      </c>
      <c r="AZ76" s="5">
        <f t="shared" si="153"/>
        <v>1.9434053873404345E-4</v>
      </c>
      <c r="BA76" s="5">
        <f t="shared" si="154"/>
        <v>5.948278039302235E-5</v>
      </c>
      <c r="BB76" s="5">
        <f t="shared" si="155"/>
        <v>1.3654644006595734E-5</v>
      </c>
      <c r="BC76" s="5">
        <f t="shared" si="156"/>
        <v>2.5076070985912748E-6</v>
      </c>
      <c r="BD76" s="5">
        <f t="shared" si="157"/>
        <v>1.020643042869476E-4</v>
      </c>
      <c r="BE76" s="5">
        <f t="shared" si="158"/>
        <v>1.2049246095728727E-4</v>
      </c>
      <c r="BF76" s="5">
        <f t="shared" si="159"/>
        <v>7.1123950968821122E-5</v>
      </c>
      <c r="BG76" s="5">
        <f t="shared" si="160"/>
        <v>2.7988563827842427E-5</v>
      </c>
      <c r="BH76" s="5">
        <f t="shared" si="161"/>
        <v>8.260505369231535E-6</v>
      </c>
      <c r="BI76" s="5">
        <f t="shared" si="162"/>
        <v>1.9503951506714536E-6</v>
      </c>
      <c r="BJ76" s="8">
        <f t="shared" si="163"/>
        <v>0.41880715781762878</v>
      </c>
      <c r="BK76" s="8">
        <f t="shared" si="164"/>
        <v>0.29659907566812072</v>
      </c>
      <c r="BL76" s="8">
        <f t="shared" si="165"/>
        <v>0.26891973306488554</v>
      </c>
      <c r="BM76" s="8">
        <f t="shared" si="166"/>
        <v>0.34976215160904117</v>
      </c>
      <c r="BN76" s="8">
        <f t="shared" si="167"/>
        <v>0.64996095022170775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1.3812500000000001</v>
      </c>
      <c r="F77">
        <f>VLOOKUP(B77,home!$B$2:$E$405,3,FALSE)</f>
        <v>0.86</v>
      </c>
      <c r="G77">
        <f>VLOOKUP(C77,away!$B$2:$E$405,4,FALSE)</f>
        <v>1.27</v>
      </c>
      <c r="H77">
        <f>VLOOKUP(A77,away!$A$2:$E$405,3,FALSE)</f>
        <v>1.325</v>
      </c>
      <c r="I77">
        <f>VLOOKUP(C77,away!$B$2:$E$405,3,FALSE)</f>
        <v>0.63</v>
      </c>
      <c r="J77">
        <f>VLOOKUP(B77,home!$B$2:$E$405,4,FALSE)</f>
        <v>1.18</v>
      </c>
      <c r="K77" s="3">
        <f t="shared" si="112"/>
        <v>1.5086012500000001</v>
      </c>
      <c r="L77" s="3">
        <f t="shared" si="113"/>
        <v>0.98500499999999991</v>
      </c>
      <c r="M77" s="5">
        <f t="shared" si="114"/>
        <v>8.2611510984400227E-2</v>
      </c>
      <c r="N77" s="5">
        <f t="shared" si="115"/>
        <v>0.12462782873545492</v>
      </c>
      <c r="O77" s="5">
        <f t="shared" si="116"/>
        <v>8.1372751377189134E-2</v>
      </c>
      <c r="P77" s="5">
        <f t="shared" si="117"/>
        <v>0.12275903444356676</v>
      </c>
      <c r="Q77" s="5">
        <f t="shared" si="118"/>
        <v>9.4006849107546642E-2</v>
      </c>
      <c r="R77" s="5">
        <f t="shared" si="119"/>
        <v>4.0076283485144082E-2</v>
      </c>
      <c r="S77" s="5">
        <f t="shared" si="120"/>
        <v>4.5604360572591644E-2</v>
      </c>
      <c r="T77" s="5">
        <f t="shared" si="121"/>
        <v>9.2597216405178956E-2</v>
      </c>
      <c r="U77" s="5">
        <f t="shared" si="122"/>
        <v>6.0459131361042723E-2</v>
      </c>
      <c r="V77" s="5">
        <f t="shared" si="123"/>
        <v>7.529684158751152E-3</v>
      </c>
      <c r="W77" s="5">
        <f t="shared" si="124"/>
        <v>4.7272950024068755E-2</v>
      </c>
      <c r="X77" s="5">
        <f t="shared" si="125"/>
        <v>4.656409213845783E-2</v>
      </c>
      <c r="Y77" s="5">
        <f t="shared" si="126"/>
        <v>2.2932931788420825E-2</v>
      </c>
      <c r="Z77" s="5">
        <f t="shared" si="127"/>
        <v>1.3158446538094785E-2</v>
      </c>
      <c r="AA77" s="5">
        <f t="shared" si="128"/>
        <v>1.9850848895427965E-2</v>
      </c>
      <c r="AB77" s="5">
        <f t="shared" si="129"/>
        <v>1.4973507728601879E-2</v>
      </c>
      <c r="AC77" s="5">
        <f t="shared" si="130"/>
        <v>6.9930989790261886E-4</v>
      </c>
      <c r="AD77" s="5">
        <f t="shared" si="131"/>
        <v>1.7829007874374421E-2</v>
      </c>
      <c r="AE77" s="5">
        <f t="shared" si="132"/>
        <v>1.7561661901298174E-2</v>
      </c>
      <c r="AF77" s="5">
        <f t="shared" si="133"/>
        <v>8.6491623905441024E-3</v>
      </c>
      <c r="AG77" s="5">
        <f t="shared" si="134"/>
        <v>2.8398227334992979E-3</v>
      </c>
      <c r="AH77" s="5">
        <f t="shared" si="135"/>
        <v>3.2402839080640125E-3</v>
      </c>
      <c r="AI77" s="5">
        <f t="shared" si="136"/>
        <v>4.8882963540602545E-3</v>
      </c>
      <c r="AJ77" s="5">
        <f t="shared" si="137"/>
        <v>3.6872449950528727E-3</v>
      </c>
      <c r="AK77" s="5">
        <f t="shared" si="138"/>
        <v>1.8541941361976692E-3</v>
      </c>
      <c r="AL77" s="5">
        <f t="shared" si="139"/>
        <v>4.1566414568819772E-5</v>
      </c>
      <c r="AM77" s="5">
        <f t="shared" si="140"/>
        <v>5.379372713108216E-3</v>
      </c>
      <c r="AN77" s="5">
        <f t="shared" si="141"/>
        <v>5.2987090192751574E-3</v>
      </c>
      <c r="AO77" s="5">
        <f t="shared" si="142"/>
        <v>2.6096274387655627E-3</v>
      </c>
      <c r="AP77" s="5">
        <f t="shared" si="143"/>
        <v>8.5683202510709118E-4</v>
      </c>
      <c r="AQ77" s="5">
        <f t="shared" si="144"/>
        <v>2.1099595722265252E-4</v>
      </c>
      <c r="AR77" s="5">
        <f t="shared" si="145"/>
        <v>6.3833917017251857E-4</v>
      </c>
      <c r="AS77" s="5">
        <f t="shared" si="146"/>
        <v>9.6299927004622418E-4</v>
      </c>
      <c r="AT77" s="5">
        <f t="shared" si="147"/>
        <v>7.263909512704109E-4</v>
      </c>
      <c r="AU77" s="5">
        <f t="shared" si="148"/>
        <v>3.6527809902507706E-4</v>
      </c>
      <c r="AV77" s="5">
        <f t="shared" si="149"/>
        <v>1.3776474919671383E-4</v>
      </c>
      <c r="AW77" s="5">
        <f t="shared" si="150"/>
        <v>1.7157458704893497E-6</v>
      </c>
      <c r="AX77" s="5">
        <f t="shared" si="151"/>
        <v>1.3525547332018267E-3</v>
      </c>
      <c r="AY77" s="5">
        <f t="shared" si="152"/>
        <v>1.3322731749774649E-3</v>
      </c>
      <c r="AZ77" s="5">
        <f t="shared" si="153"/>
        <v>6.5614786935933879E-4</v>
      </c>
      <c r="BA77" s="5">
        <f t="shared" si="154"/>
        <v>2.1543631068609854E-4</v>
      </c>
      <c r="BB77" s="5">
        <f t="shared" si="155"/>
        <v>5.305146080184011E-5</v>
      </c>
      <c r="BC77" s="5">
        <f t="shared" si="156"/>
        <v>1.0451190829423304E-5</v>
      </c>
      <c r="BD77" s="5">
        <f t="shared" si="157"/>
        <v>1.047945457192969E-4</v>
      </c>
      <c r="BE77" s="5">
        <f t="shared" si="158"/>
        <v>1.5809318266531348E-4</v>
      </c>
      <c r="BF77" s="5">
        <f t="shared" si="159"/>
        <v>1.1924978649268516E-4</v>
      </c>
      <c r="BG77" s="5">
        <f t="shared" si="160"/>
        <v>5.996679232169932E-5</v>
      </c>
      <c r="BH77" s="5">
        <f t="shared" si="161"/>
        <v>2.2616494463751511E-5</v>
      </c>
      <c r="BI77" s="5">
        <f t="shared" si="162"/>
        <v>6.8238543637267176E-6</v>
      </c>
      <c r="BJ77" s="8">
        <f t="shared" si="163"/>
        <v>0.49285697499217862</v>
      </c>
      <c r="BK77" s="8">
        <f t="shared" si="164"/>
        <v>0.26057773964675868</v>
      </c>
      <c r="BL77" s="8">
        <f t="shared" si="165"/>
        <v>0.23370485913651809</v>
      </c>
      <c r="BM77" s="8">
        <f t="shared" si="166"/>
        <v>0.45351320475114149</v>
      </c>
      <c r="BN77" s="8">
        <f t="shared" si="167"/>
        <v>0.54545425813330173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1.3812500000000001</v>
      </c>
      <c r="F78">
        <f>VLOOKUP(B78,home!$B$2:$E$405,3,FALSE)</f>
        <v>0.81</v>
      </c>
      <c r="G78">
        <f>VLOOKUP(C78,away!$B$2:$E$405,4,FALSE)</f>
        <v>1</v>
      </c>
      <c r="H78">
        <f>VLOOKUP(A78,away!$A$2:$E$405,3,FALSE)</f>
        <v>1.325</v>
      </c>
      <c r="I78">
        <f>VLOOKUP(C78,away!$B$2:$E$405,3,FALSE)</f>
        <v>1.1299999999999999</v>
      </c>
      <c r="J78">
        <f>VLOOKUP(B78,home!$B$2:$E$405,4,FALSE)</f>
        <v>1.23</v>
      </c>
      <c r="K78" s="3">
        <f t="shared" si="112"/>
        <v>1.1188125000000002</v>
      </c>
      <c r="L78" s="3">
        <f t="shared" si="113"/>
        <v>1.8416174999999997</v>
      </c>
      <c r="M78" s="5">
        <f t="shared" si="114"/>
        <v>5.1796639828313874E-2</v>
      </c>
      <c r="N78" s="5">
        <f t="shared" si="115"/>
        <v>5.7950728097915419E-2</v>
      </c>
      <c r="O78" s="5">
        <f t="shared" si="116"/>
        <v>9.5389598349019805E-2</v>
      </c>
      <c r="P78" s="5">
        <f t="shared" si="117"/>
        <v>0.10672307500286272</v>
      </c>
      <c r="Q78" s="5">
        <f t="shared" si="118"/>
        <v>3.241799949002451E-2</v>
      </c>
      <c r="R78" s="5">
        <f t="shared" si="119"/>
        <v>8.7835576818762987E-2</v>
      </c>
      <c r="S78" s="5">
        <f t="shared" si="120"/>
        <v>5.4973714394503027E-2</v>
      </c>
      <c r="T78" s="5">
        <f t="shared" si="121"/>
        <v>5.9701555175820202E-2</v>
      </c>
      <c r="U78" s="5">
        <f t="shared" si="122"/>
        <v>9.8271541289542269E-2</v>
      </c>
      <c r="V78" s="5">
        <f t="shared" si="123"/>
        <v>1.2585466427417452E-2</v>
      </c>
      <c r="W78" s="5">
        <f t="shared" si="124"/>
        <v>1.2089887684811019E-2</v>
      </c>
      <c r="X78" s="5">
        <f t="shared" si="125"/>
        <v>2.2264948733382448E-2</v>
      </c>
      <c r="Y78" s="5">
        <f t="shared" si="126"/>
        <v>2.0501759611999976E-2</v>
      </c>
      <c r="Z78" s="5">
        <f t="shared" si="127"/>
        <v>5.3919845130676068E-2</v>
      </c>
      <c r="AA78" s="5">
        <f t="shared" si="128"/>
        <v>6.0326196730264521E-2</v>
      </c>
      <c r="AB78" s="5">
        <f t="shared" si="129"/>
        <v>3.3746851489639552E-2</v>
      </c>
      <c r="AC78" s="5">
        <f t="shared" si="130"/>
        <v>1.6207128516581215E-3</v>
      </c>
      <c r="AD78" s="5">
        <f t="shared" si="131"/>
        <v>3.3815793663406579E-3</v>
      </c>
      <c r="AE78" s="5">
        <f t="shared" si="132"/>
        <v>6.2275757386918646E-3</v>
      </c>
      <c r="AF78" s="5">
        <f t="shared" si="133"/>
        <v>5.7344062314751828E-3</v>
      </c>
      <c r="AG78" s="5">
        <f t="shared" si="134"/>
        <v>3.5201942893312481E-3</v>
      </c>
      <c r="AH78" s="5">
        <f t="shared" si="135"/>
        <v>2.4824932597485694E-2</v>
      </c>
      <c r="AI78" s="5">
        <f t="shared" si="136"/>
        <v>2.7774444901724465E-2</v>
      </c>
      <c r="AJ78" s="5">
        <f t="shared" si="137"/>
        <v>1.5537198068305308E-2</v>
      </c>
      <c r="AK78" s="5">
        <f t="shared" si="138"/>
        <v>5.7944038045986117E-3</v>
      </c>
      <c r="AL78" s="5">
        <f t="shared" si="139"/>
        <v>1.3357427029933561E-4</v>
      </c>
      <c r="AM78" s="5">
        <f t="shared" si="140"/>
        <v>7.5667065296080183E-4</v>
      </c>
      <c r="AN78" s="5">
        <f t="shared" si="141"/>
        <v>1.3934979162290391E-3</v>
      </c>
      <c r="AO78" s="5">
        <f t="shared" si="142"/>
        <v>1.2831450743704662E-3</v>
      </c>
      <c r="AP78" s="5">
        <f t="shared" si="143"/>
        <v>7.8768747466648377E-4</v>
      </c>
      <c r="AQ78" s="5">
        <f t="shared" si="144"/>
        <v>3.6265475946915056E-4</v>
      </c>
      <c r="AR78" s="5">
        <f t="shared" si="145"/>
        <v>9.1436060615700185E-3</v>
      </c>
      <c r="AS78" s="5">
        <f t="shared" si="146"/>
        <v>1.0229980756760307E-2</v>
      </c>
      <c r="AT78" s="5">
        <f t="shared" si="147"/>
        <v>5.7227151727114473E-3</v>
      </c>
      <c r="AU78" s="5">
        <f t="shared" si="148"/>
        <v>2.1342150897230758E-3</v>
      </c>
      <c r="AV78" s="5">
        <f t="shared" si="149"/>
        <v>5.9694663001769979E-4</v>
      </c>
      <c r="AW78" s="5">
        <f t="shared" si="150"/>
        <v>7.6449923064829717E-6</v>
      </c>
      <c r="AX78" s="5">
        <f t="shared" si="151"/>
        <v>1.4109543081928426E-4</v>
      </c>
      <c r="AY78" s="5">
        <f t="shared" si="152"/>
        <v>2.5984381456683315E-4</v>
      </c>
      <c r="AZ78" s="5">
        <f t="shared" si="153"/>
        <v>2.3926645808651744E-4</v>
      </c>
      <c r="BA78" s="5">
        <f t="shared" si="154"/>
        <v>1.4687909879171563E-4</v>
      </c>
      <c r="BB78" s="5">
        <f t="shared" si="155"/>
        <v>6.7623779679763053E-5</v>
      </c>
      <c r="BC78" s="5">
        <f t="shared" si="156"/>
        <v>2.4907427214879196E-5</v>
      </c>
      <c r="BD78" s="5">
        <f t="shared" si="157"/>
        <v>2.8065041560155733E-3</v>
      </c>
      <c r="BE78" s="5">
        <f t="shared" si="158"/>
        <v>3.1399519310521735E-3</v>
      </c>
      <c r="BF78" s="5">
        <f t="shared" si="159"/>
        <v>1.7565087349301557E-3</v>
      </c>
      <c r="BG78" s="5">
        <f t="shared" si="160"/>
        <v>6.5506797633301504E-4</v>
      </c>
      <c r="BH78" s="5">
        <f t="shared" si="161"/>
        <v>1.8322456006777041E-4</v>
      </c>
      <c r="BI78" s="5">
        <f t="shared" si="162"/>
        <v>4.0998785622164494E-5</v>
      </c>
      <c r="BJ78" s="8">
        <f t="shared" si="163"/>
        <v>0.22925390630664746</v>
      </c>
      <c r="BK78" s="8">
        <f t="shared" si="164"/>
        <v>0.22809302658962138</v>
      </c>
      <c r="BL78" s="8">
        <f t="shared" si="165"/>
        <v>0.48591046390414655</v>
      </c>
      <c r="BM78" s="8">
        <f t="shared" si="166"/>
        <v>0.56481142552193186</v>
      </c>
      <c r="BN78" s="8">
        <f t="shared" si="167"/>
        <v>0.43211361758689931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1.3812500000000001</v>
      </c>
      <c r="F79">
        <f>VLOOKUP(B79,home!$B$2:$E$405,3,FALSE)</f>
        <v>0.68</v>
      </c>
      <c r="G79">
        <f>VLOOKUP(C79,away!$B$2:$E$405,4,FALSE)</f>
        <v>0.54</v>
      </c>
      <c r="H79">
        <f>VLOOKUP(A79,away!$A$2:$E$405,3,FALSE)</f>
        <v>1.325</v>
      </c>
      <c r="I79">
        <f>VLOOKUP(C79,away!$B$2:$E$405,3,FALSE)</f>
        <v>1.63</v>
      </c>
      <c r="J79">
        <f>VLOOKUP(B79,home!$B$2:$E$405,4,FALSE)</f>
        <v>0.85</v>
      </c>
      <c r="K79" s="3">
        <f t="shared" si="112"/>
        <v>0.50719500000000006</v>
      </c>
      <c r="L79" s="3">
        <f t="shared" si="113"/>
        <v>1.8357874999999999</v>
      </c>
      <c r="M79" s="5">
        <f t="shared" si="114"/>
        <v>9.6040769055776451E-2</v>
      </c>
      <c r="N79" s="5">
        <f t="shared" si="115"/>
        <v>4.8711397861244538E-2</v>
      </c>
      <c r="O79" s="5">
        <f t="shared" si="116"/>
        <v>0.17631044332298121</v>
      </c>
      <c r="P79" s="5">
        <f t="shared" si="117"/>
        <v>8.9423775301199465E-2</v>
      </c>
      <c r="Q79" s="5">
        <f t="shared" si="118"/>
        <v>1.2353088719116962E-2</v>
      </c>
      <c r="R79" s="5">
        <f t="shared" si="119"/>
        <v>0.16183425398589371</v>
      </c>
      <c r="S79" s="5">
        <f t="shared" si="120"/>
        <v>2.0815669396804067E-2</v>
      </c>
      <c r="T79" s="5">
        <f t="shared" si="121"/>
        <v>2.2677645856945931E-2</v>
      </c>
      <c r="U79" s="5">
        <f t="shared" si="122"/>
        <v>8.2081524450375365E-2</v>
      </c>
      <c r="V79" s="5">
        <f t="shared" si="123"/>
        <v>2.1535018249533738E-3</v>
      </c>
      <c r="W79" s="5">
        <f t="shared" si="124"/>
        <v>2.0884749442975094E-3</v>
      </c>
      <c r="X79" s="5">
        <f t="shared" si="125"/>
        <v>3.8339961968045641E-3</v>
      </c>
      <c r="Y79" s="5">
        <f t="shared" si="126"/>
        <v>3.5192011465706801E-3</v>
      </c>
      <c r="Z79" s="5">
        <f t="shared" si="127"/>
        <v>9.9031100179709605E-2</v>
      </c>
      <c r="AA79" s="5">
        <f t="shared" si="128"/>
        <v>5.0228078855647819E-2</v>
      </c>
      <c r="AB79" s="5">
        <f t="shared" si="129"/>
        <v>1.2737715227595149E-2</v>
      </c>
      <c r="AC79" s="5">
        <f t="shared" si="130"/>
        <v>1.2532064845914188E-4</v>
      </c>
      <c r="AD79" s="5">
        <f t="shared" si="131"/>
        <v>2.6481601234324391E-4</v>
      </c>
      <c r="AE79" s="5">
        <f t="shared" si="132"/>
        <v>4.861459252595729E-4</v>
      </c>
      <c r="AF79" s="5">
        <f t="shared" si="133"/>
        <v>4.4623030638372914E-4</v>
      </c>
      <c r="AG79" s="5">
        <f t="shared" si="134"/>
        <v>2.7306133952680669E-4</v>
      </c>
      <c r="AH79" s="5">
        <f t="shared" si="135"/>
        <v>4.545001395528965E-2</v>
      </c>
      <c r="AI79" s="5">
        <f t="shared" si="136"/>
        <v>2.3052019828053136E-2</v>
      </c>
      <c r="AJ79" s="5">
        <f t="shared" si="137"/>
        <v>5.8459345983447059E-3</v>
      </c>
      <c r="AK79" s="5">
        <f t="shared" si="138"/>
        <v>9.8834293286914772E-4</v>
      </c>
      <c r="AL79" s="5">
        <f t="shared" si="139"/>
        <v>4.667453465268511E-6</v>
      </c>
      <c r="AM79" s="5">
        <f t="shared" si="140"/>
        <v>2.6862671476086334E-5</v>
      </c>
      <c r="AN79" s="5">
        <f t="shared" si="141"/>
        <v>4.9314156512405842E-5</v>
      </c>
      <c r="AO79" s="5">
        <f t="shared" si="142"/>
        <v>4.5265156049259121E-5</v>
      </c>
      <c r="AP79" s="5">
        <f t="shared" si="143"/>
        <v>2.769906922025976E-5</v>
      </c>
      <c r="AQ79" s="5">
        <f t="shared" si="144"/>
        <v>1.27124012590469E-5</v>
      </c>
      <c r="AR79" s="5">
        <f t="shared" si="145"/>
        <v>1.6687313498789255E-2</v>
      </c>
      <c r="AS79" s="5">
        <f t="shared" si="146"/>
        <v>8.4637219700184185E-3</v>
      </c>
      <c r="AT79" s="5">
        <f t="shared" si="147"/>
        <v>2.1463787322917459E-3</v>
      </c>
      <c r="AU79" s="5">
        <f t="shared" si="148"/>
        <v>3.6287752037490403E-4</v>
      </c>
      <c r="AV79" s="5">
        <f t="shared" si="149"/>
        <v>4.6012415986637375E-5</v>
      </c>
      <c r="AW79" s="5">
        <f t="shared" si="150"/>
        <v>1.2071878837684552E-7</v>
      </c>
      <c r="AX79" s="5">
        <f t="shared" si="151"/>
        <v>2.2707687765522656E-6</v>
      </c>
      <c r="AY79" s="5">
        <f t="shared" si="152"/>
        <v>4.168648935384943E-6</v>
      </c>
      <c r="AZ79" s="5">
        <f t="shared" si="153"/>
        <v>3.8263768037339932E-6</v>
      </c>
      <c r="BA79" s="5">
        <f t="shared" si="154"/>
        <v>2.3414715688616059E-6</v>
      </c>
      <c r="BB79" s="5">
        <f t="shared" si="155"/>
        <v>1.0746110594303811E-6</v>
      </c>
      <c r="BC79" s="5">
        <f t="shared" si="156"/>
        <v>3.9455151005281009E-7</v>
      </c>
      <c r="BD79" s="5">
        <f t="shared" si="157"/>
        <v>5.1057269216097639E-3</v>
      </c>
      <c r="BE79" s="5">
        <f t="shared" si="158"/>
        <v>2.5895991660058642E-3</v>
      </c>
      <c r="BF79" s="5">
        <f t="shared" si="159"/>
        <v>6.567158745011722E-4</v>
      </c>
      <c r="BG79" s="5">
        <f t="shared" si="160"/>
        <v>1.1102766932254069E-4</v>
      </c>
      <c r="BH79" s="5">
        <f t="shared" si="161"/>
        <v>1.407816968551151E-5</v>
      </c>
      <c r="BI79" s="5">
        <f t="shared" si="162"/>
        <v>1.428075454728603E-6</v>
      </c>
      <c r="BJ79" s="8">
        <f t="shared" si="163"/>
        <v>9.4829988191664605E-2</v>
      </c>
      <c r="BK79" s="8">
        <f t="shared" si="164"/>
        <v>0.20856787232959315</v>
      </c>
      <c r="BL79" s="8">
        <f t="shared" si="165"/>
        <v>0.59471320717109066</v>
      </c>
      <c r="BM79" s="8">
        <f t="shared" si="166"/>
        <v>0.41246439169569848</v>
      </c>
      <c r="BN79" s="8">
        <f t="shared" si="167"/>
        <v>0.58467372824621233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1.3812500000000001</v>
      </c>
      <c r="F80">
        <f>VLOOKUP(B80,home!$B$2:$E$405,3,FALSE)</f>
        <v>1.1299999999999999</v>
      </c>
      <c r="G80">
        <f>VLOOKUP(C80,away!$B$2:$E$405,4,FALSE)</f>
        <v>0.95</v>
      </c>
      <c r="H80">
        <f>VLOOKUP(A80,away!$A$2:$E$405,3,FALSE)</f>
        <v>1.325</v>
      </c>
      <c r="I80">
        <f>VLOOKUP(C80,away!$B$2:$E$405,3,FALSE)</f>
        <v>0.81</v>
      </c>
      <c r="J80">
        <f>VLOOKUP(B80,home!$B$2:$E$405,4,FALSE)</f>
        <v>0.47</v>
      </c>
      <c r="K80" s="3">
        <f t="shared" si="112"/>
        <v>1.4827718749999999</v>
      </c>
      <c r="L80" s="3">
        <f t="shared" si="113"/>
        <v>0.50442750000000003</v>
      </c>
      <c r="M80" s="5">
        <f t="shared" si="114"/>
        <v>0.13707879465753225</v>
      </c>
      <c r="N80" s="5">
        <f t="shared" si="115"/>
        <v>0.20325658137708907</v>
      </c>
      <c r="O80" s="5">
        <f t="shared" si="116"/>
        <v>6.9146313692112354E-2</v>
      </c>
      <c r="P80" s="5">
        <f t="shared" si="117"/>
        <v>0.10252820920259159</v>
      </c>
      <c r="Q80" s="5">
        <f t="shared" si="118"/>
        <v>0.15069157113729822</v>
      </c>
      <c r="R80" s="5">
        <f t="shared" si="119"/>
        <v>1.7439651074964004E-2</v>
      </c>
      <c r="S80" s="5">
        <f t="shared" si="120"/>
        <v>1.9171516842836439E-2</v>
      </c>
      <c r="T80" s="5">
        <f t="shared" si="121"/>
        <v>7.6012972499859499E-2</v>
      </c>
      <c r="U80" s="5">
        <f t="shared" si="122"/>
        <v>2.5859024123770138E-2</v>
      </c>
      <c r="V80" s="5">
        <f t="shared" si="123"/>
        <v>1.5932614964700575E-3</v>
      </c>
      <c r="W80" s="5">
        <f t="shared" si="124"/>
        <v>7.4480407827315867E-2</v>
      </c>
      <c r="X80" s="5">
        <f t="shared" si="125"/>
        <v>3.7569965919313379E-2</v>
      </c>
      <c r="Y80" s="5">
        <f t="shared" si="126"/>
        <v>9.4756619918822255E-3</v>
      </c>
      <c r="Z80" s="5">
        <f t="shared" si="127"/>
        <v>2.9323465308721355E-3</v>
      </c>
      <c r="AA80" s="5">
        <f t="shared" si="128"/>
        <v>4.3480009637310215E-3</v>
      </c>
      <c r="AB80" s="5">
        <f t="shared" si="129"/>
        <v>3.223546770746627E-3</v>
      </c>
      <c r="AC80" s="5">
        <f t="shared" si="130"/>
        <v>7.4480086632212409E-5</v>
      </c>
      <c r="AD80" s="5">
        <f t="shared" si="131"/>
        <v>2.7609363491218453E-2</v>
      </c>
      <c r="AE80" s="5">
        <f t="shared" si="132"/>
        <v>1.3926922202466595E-2</v>
      </c>
      <c r="AF80" s="5">
        <f t="shared" si="133"/>
        <v>3.5125612746423596E-3</v>
      </c>
      <c r="AG80" s="5">
        <f t="shared" si="134"/>
        <v>5.9061083412155317E-4</v>
      </c>
      <c r="AH80" s="5">
        <f t="shared" si="135"/>
        <v>3.697890574253759E-4</v>
      </c>
      <c r="AI80" s="5">
        <f t="shared" si="136"/>
        <v>5.4831281403310732E-4</v>
      </c>
      <c r="AJ80" s="5">
        <f t="shared" si="137"/>
        <v>4.0651140967519841E-4</v>
      </c>
      <c r="AK80" s="5">
        <f t="shared" si="138"/>
        <v>2.0092122837766241E-4</v>
      </c>
      <c r="AL80" s="5">
        <f t="shared" si="139"/>
        <v>2.2282979428678575E-6</v>
      </c>
      <c r="AM80" s="5">
        <f t="shared" si="140"/>
        <v>8.1876775342860971E-3</v>
      </c>
      <c r="AN80" s="5">
        <f t="shared" si="141"/>
        <v>4.1300897094261003E-3</v>
      </c>
      <c r="AO80" s="5">
        <f t="shared" si="142"/>
        <v>1.0416654134507671E-3</v>
      </c>
      <c r="AP80" s="5">
        <f t="shared" si="143"/>
        <v>1.7514822678114567E-4</v>
      </c>
      <c r="AQ80" s="5">
        <f t="shared" si="144"/>
        <v>2.2087395541161582E-5</v>
      </c>
      <c r="AR80" s="5">
        <f t="shared" si="145"/>
        <v>3.7306353952887777E-5</v>
      </c>
      <c r="AS80" s="5">
        <f t="shared" si="146"/>
        <v>5.5316812400137068E-5</v>
      </c>
      <c r="AT80" s="5">
        <f t="shared" si="147"/>
        <v>4.1011106820787246E-5</v>
      </c>
      <c r="AU80" s="5">
        <f t="shared" si="148"/>
        <v>2.0270038585494667E-5</v>
      </c>
      <c r="AV80" s="5">
        <f t="shared" si="149"/>
        <v>7.5139607799340678E-6</v>
      </c>
      <c r="AW80" s="5">
        <f t="shared" si="150"/>
        <v>4.6296040946303296E-8</v>
      </c>
      <c r="AX80" s="5">
        <f t="shared" si="151"/>
        <v>2.0234096615681318E-3</v>
      </c>
      <c r="AY80" s="5">
        <f t="shared" si="152"/>
        <v>1.0206634770606588E-3</v>
      </c>
      <c r="AZ80" s="5">
        <f t="shared" si="153"/>
        <v>2.5742536303750775E-4</v>
      </c>
      <c r="BA80" s="5">
        <f t="shared" si="154"/>
        <v>4.328414410453416E-5</v>
      </c>
      <c r="BB80" s="5">
        <f t="shared" si="155"/>
        <v>5.4584281500724738E-6</v>
      </c>
      <c r="BC80" s="5">
        <f t="shared" si="156"/>
        <v>5.5067625313413679E-7</v>
      </c>
      <c r="BD80" s="5">
        <f t="shared" si="157"/>
        <v>3.1363918097617168E-6</v>
      </c>
      <c r="BE80" s="5">
        <f t="shared" si="158"/>
        <v>4.6505535644950235E-6</v>
      </c>
      <c r="BF80" s="5">
        <f t="shared" si="159"/>
        <v>3.4478550143071097E-6</v>
      </c>
      <c r="BG80" s="5">
        <f t="shared" si="160"/>
        <v>1.7041274814307687E-6</v>
      </c>
      <c r="BH80" s="5">
        <f t="shared" si="161"/>
        <v>6.3170807522003204E-7</v>
      </c>
      <c r="BI80" s="5">
        <f t="shared" si="162"/>
        <v>1.8733579342932939E-7</v>
      </c>
      <c r="BJ80" s="8">
        <f t="shared" si="163"/>
        <v>0.61403407858486647</v>
      </c>
      <c r="BK80" s="8">
        <f t="shared" si="164"/>
        <v>0.26146915406106602</v>
      </c>
      <c r="BL80" s="8">
        <f t="shared" si="165"/>
        <v>0.12171724737911338</v>
      </c>
      <c r="BM80" s="8">
        <f t="shared" si="166"/>
        <v>0.31899108823331096</v>
      </c>
      <c r="BN80" s="8">
        <f t="shared" si="167"/>
        <v>0.68014112114158765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1.3812500000000001</v>
      </c>
      <c r="F81">
        <f>VLOOKUP(B81,home!$B$2:$E$405,3,FALSE)</f>
        <v>1.41</v>
      </c>
      <c r="G81">
        <f>VLOOKUP(C81,away!$B$2:$E$405,4,FALSE)</f>
        <v>1.4</v>
      </c>
      <c r="H81">
        <f>VLOOKUP(A81,away!$A$2:$E$405,3,FALSE)</f>
        <v>1.325</v>
      </c>
      <c r="I81">
        <f>VLOOKUP(C81,away!$B$2:$E$405,3,FALSE)</f>
        <v>0.68</v>
      </c>
      <c r="J81">
        <f>VLOOKUP(B81,home!$B$2:$E$405,4,FALSE)</f>
        <v>1.47</v>
      </c>
      <c r="K81" s="3">
        <f t="shared" si="112"/>
        <v>2.7265874999999999</v>
      </c>
      <c r="L81" s="3">
        <f t="shared" si="113"/>
        <v>1.32447</v>
      </c>
      <c r="M81" s="5">
        <f t="shared" si="114"/>
        <v>1.7403960216654402E-2</v>
      </c>
      <c r="N81" s="5">
        <f t="shared" si="115"/>
        <v>4.7453420377227176E-2</v>
      </c>
      <c r="O81" s="5">
        <f t="shared" si="116"/>
        <v>2.3051023188152258E-2</v>
      </c>
      <c r="P81" s="5">
        <f t="shared" si="117"/>
        <v>6.2850631687026079E-2</v>
      </c>
      <c r="Q81" s="5">
        <f t="shared" si="118"/>
        <v>6.4692951416396471E-2</v>
      </c>
      <c r="R81" s="5">
        <f t="shared" si="119"/>
        <v>1.5265194341006014E-2</v>
      </c>
      <c r="S81" s="5">
        <f t="shared" si="120"/>
        <v>5.6742859876198412E-2</v>
      </c>
      <c r="T81" s="5">
        <f t="shared" si="121"/>
        <v>8.5683873362474641E-2</v>
      </c>
      <c r="U81" s="5">
        <f t="shared" si="122"/>
        <v>4.1621888075257726E-2</v>
      </c>
      <c r="V81" s="5">
        <f t="shared" si="123"/>
        <v>2.2768282764713311E-2</v>
      </c>
      <c r="W81" s="5">
        <f t="shared" si="124"/>
        <v>5.879699755668464E-2</v>
      </c>
      <c r="X81" s="5">
        <f t="shared" si="125"/>
        <v>7.7874859353902107E-2</v>
      </c>
      <c r="Y81" s="5">
        <f t="shared" si="126"/>
        <v>5.1571457484231378E-2</v>
      </c>
      <c r="Z81" s="5">
        <f t="shared" si="127"/>
        <v>6.7394306496107457E-3</v>
      </c>
      <c r="AA81" s="5">
        <f t="shared" si="128"/>
        <v>1.8375647366345536E-2</v>
      </c>
      <c r="AB81" s="5">
        <f t="shared" si="129"/>
        <v>2.5051405206742837E-2</v>
      </c>
      <c r="AC81" s="5">
        <f t="shared" si="130"/>
        <v>5.1389200230046294E-3</v>
      </c>
      <c r="AD81" s="5">
        <f t="shared" si="131"/>
        <v>4.0078789643896717E-2</v>
      </c>
      <c r="AE81" s="5">
        <f t="shared" si="132"/>
        <v>5.3083154519651884E-2</v>
      </c>
      <c r="AF81" s="5">
        <f t="shared" si="133"/>
        <v>3.5153522833321675E-2</v>
      </c>
      <c r="AG81" s="5">
        <f t="shared" si="134"/>
        <v>1.5519928795683187E-2</v>
      </c>
      <c r="AH81" s="5">
        <f t="shared" si="135"/>
        <v>2.231543428122487E-3</v>
      </c>
      <c r="AI81" s="5">
        <f t="shared" si="136"/>
        <v>6.08449841682592E-3</v>
      </c>
      <c r="AJ81" s="5">
        <f t="shared" si="137"/>
        <v>8.294958663543673E-3</v>
      </c>
      <c r="AK81" s="5">
        <f t="shared" si="138"/>
        <v>7.5389768683449621E-3</v>
      </c>
      <c r="AL81" s="5">
        <f t="shared" si="139"/>
        <v>7.4232385184579684E-4</v>
      </c>
      <c r="AM81" s="5">
        <f t="shared" si="140"/>
        <v>2.1855665371635653E-2</v>
      </c>
      <c r="AN81" s="5">
        <f t="shared" si="141"/>
        <v>2.8947173114770273E-2</v>
      </c>
      <c r="AO81" s="5">
        <f t="shared" si="142"/>
        <v>1.9169831187659896E-2</v>
      </c>
      <c r="AP81" s="5">
        <f t="shared" si="143"/>
        <v>8.4632887710399674E-3</v>
      </c>
      <c r="AQ81" s="5">
        <f t="shared" si="144"/>
        <v>2.8023430196448275E-3</v>
      </c>
      <c r="AR81" s="5">
        <f t="shared" si="145"/>
        <v>5.9112246484907798E-4</v>
      </c>
      <c r="AS81" s="5">
        <f t="shared" si="146"/>
        <v>1.611747123626685E-3</v>
      </c>
      <c r="AT81" s="5">
        <f t="shared" si="147"/>
        <v>2.1972847802207377E-3</v>
      </c>
      <c r="AU81" s="5">
        <f t="shared" si="148"/>
        <v>1.9970297385633702E-3</v>
      </c>
      <c r="AV81" s="5">
        <f t="shared" si="149"/>
        <v>1.3612690805737881E-3</v>
      </c>
      <c r="AW81" s="5">
        <f t="shared" si="150"/>
        <v>7.4465048988946823E-5</v>
      </c>
      <c r="AX81" s="5">
        <f t="shared" si="151"/>
        <v>9.9318973344140957E-3</v>
      </c>
      <c r="AY81" s="5">
        <f t="shared" si="152"/>
        <v>1.3154500062511438E-2</v>
      </c>
      <c r="AZ81" s="5">
        <f t="shared" si="153"/>
        <v>8.7113703488972648E-3</v>
      </c>
      <c r="BA81" s="5">
        <f t="shared" si="154"/>
        <v>3.8459828953346532E-3</v>
      </c>
      <c r="BB81" s="5">
        <f t="shared" si="155"/>
        <v>1.2734722413459726E-3</v>
      </c>
      <c r="BC81" s="5">
        <f t="shared" si="156"/>
        <v>3.3733515589910002E-4</v>
      </c>
      <c r="BD81" s="5">
        <f t="shared" si="157"/>
        <v>1.3048732850310971E-4</v>
      </c>
      <c r="BE81" s="5">
        <f t="shared" si="158"/>
        <v>3.5578511880497254E-4</v>
      </c>
      <c r="BF81" s="5">
        <f t="shared" si="159"/>
        <v>4.8503962880982668E-4</v>
      </c>
      <c r="BG81" s="5">
        <f t="shared" si="160"/>
        <v>4.4083432963917113E-4</v>
      </c>
      <c r="BH81" s="5">
        <f t="shared" si="161"/>
        <v>3.0049334319126082E-4</v>
      </c>
      <c r="BI81" s="5">
        <f t="shared" si="162"/>
        <v>1.6386427867570041E-4</v>
      </c>
      <c r="BJ81" s="8">
        <f t="shared" si="163"/>
        <v>0.64840181484662296</v>
      </c>
      <c r="BK81" s="8">
        <f t="shared" si="164"/>
        <v>0.17880147848195405</v>
      </c>
      <c r="BL81" s="8">
        <f t="shared" si="165"/>
        <v>0.15715009276979913</v>
      </c>
      <c r="BM81" s="8">
        <f t="shared" si="166"/>
        <v>0.74729560050800181</v>
      </c>
      <c r="BN81" s="8">
        <f t="shared" si="167"/>
        <v>0.2307171812264624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1.3812500000000001</v>
      </c>
      <c r="F82">
        <f>VLOOKUP(B82,home!$B$2:$E$405,3,FALSE)</f>
        <v>0.72</v>
      </c>
      <c r="G82">
        <f>VLOOKUP(C82,away!$B$2:$E$405,4,FALSE)</f>
        <v>0.98</v>
      </c>
      <c r="H82">
        <f>VLOOKUP(A82,away!$A$2:$E$405,3,FALSE)</f>
        <v>1.325</v>
      </c>
      <c r="I82">
        <f>VLOOKUP(C82,away!$B$2:$E$405,3,FALSE)</f>
        <v>1.02</v>
      </c>
      <c r="J82">
        <f>VLOOKUP(B82,home!$B$2:$E$405,4,FALSE)</f>
        <v>1.18</v>
      </c>
      <c r="K82" s="3">
        <f t="shared" ref="K82:K100" si="168">E82*F82*G82</f>
        <v>0.97461000000000009</v>
      </c>
      <c r="L82" s="3">
        <f t="shared" ref="L82:L100" si="169">H82*I82*J82</f>
        <v>1.5947699999999998</v>
      </c>
      <c r="M82" s="5">
        <f t="shared" si="114"/>
        <v>7.6583012175246726E-2</v>
      </c>
      <c r="N82" s="5">
        <f t="shared" si="115"/>
        <v>7.4638569496117219E-2</v>
      </c>
      <c r="O82" s="5">
        <f t="shared" si="116"/>
        <v>0.12213229032671821</v>
      </c>
      <c r="P82" s="5">
        <f t="shared" si="117"/>
        <v>0.11903135147532286</v>
      </c>
      <c r="Q82" s="5">
        <f t="shared" si="118"/>
        <v>3.6371748108305402E-2</v>
      </c>
      <c r="R82" s="5">
        <f t="shared" si="119"/>
        <v>9.7386456322170203E-2</v>
      </c>
      <c r="S82" s="5">
        <f t="shared" si="120"/>
        <v>4.6251976226855028E-2</v>
      </c>
      <c r="T82" s="5">
        <f t="shared" si="121"/>
        <v>5.8004572730682206E-2</v>
      </c>
      <c r="U82" s="5">
        <f t="shared" si="122"/>
        <v>9.4913814196150303E-2</v>
      </c>
      <c r="V82" s="5">
        <f t="shared" si="123"/>
        <v>7.9876072923454888E-3</v>
      </c>
      <c r="W82" s="5">
        <f t="shared" si="124"/>
        <v>1.1816089807945178E-2</v>
      </c>
      <c r="X82" s="5">
        <f t="shared" si="125"/>
        <v>1.884394554301673E-2</v>
      </c>
      <c r="Y82" s="5">
        <f t="shared" si="126"/>
        <v>1.5025879516818394E-2</v>
      </c>
      <c r="Z82" s="5">
        <f t="shared" si="127"/>
        <v>5.1769666316302448E-2</v>
      </c>
      <c r="AA82" s="5">
        <f t="shared" si="128"/>
        <v>5.0455234488531529E-2</v>
      </c>
      <c r="AB82" s="5">
        <f t="shared" si="129"/>
        <v>2.4587088042433859E-2</v>
      </c>
      <c r="AC82" s="5">
        <f t="shared" si="130"/>
        <v>7.759355371841026E-4</v>
      </c>
      <c r="AD82" s="5">
        <f t="shared" si="131"/>
        <v>2.8790198219303619E-3</v>
      </c>
      <c r="AE82" s="5">
        <f t="shared" si="132"/>
        <v>4.5913744414198838E-3</v>
      </c>
      <c r="AF82" s="5">
        <f t="shared" si="133"/>
        <v>3.6610931089715933E-3</v>
      </c>
      <c r="AG82" s="5">
        <f t="shared" si="134"/>
        <v>1.9462004857982089E-3</v>
      </c>
      <c r="AH82" s="5">
        <f t="shared" si="135"/>
        <v>2.0640177687812417E-2</v>
      </c>
      <c r="AI82" s="5">
        <f t="shared" si="136"/>
        <v>2.0116123576318864E-2</v>
      </c>
      <c r="AJ82" s="5">
        <f t="shared" si="137"/>
        <v>9.8026875993580641E-3</v>
      </c>
      <c r="AK82" s="5">
        <f t="shared" si="138"/>
        <v>3.1845991204034548E-3</v>
      </c>
      <c r="AL82" s="5">
        <f t="shared" si="139"/>
        <v>4.8240805904789049E-5</v>
      </c>
      <c r="AM82" s="5">
        <f t="shared" si="140"/>
        <v>5.6118430173031028E-4</v>
      </c>
      <c r="AN82" s="5">
        <f t="shared" si="141"/>
        <v>8.9495988887044694E-4</v>
      </c>
      <c r="AO82" s="5">
        <f t="shared" si="142"/>
        <v>7.1362759098696129E-4</v>
      </c>
      <c r="AP82" s="5">
        <f t="shared" si="143"/>
        <v>3.7935729109275871E-4</v>
      </c>
      <c r="AQ82" s="5">
        <f t="shared" si="144"/>
        <v>1.5124690677899974E-4</v>
      </c>
      <c r="AR82" s="5">
        <f t="shared" si="145"/>
        <v>6.5832672342385178E-3</v>
      </c>
      <c r="AS82" s="5">
        <f t="shared" si="146"/>
        <v>6.4161180791612021E-3</v>
      </c>
      <c r="AT82" s="5">
        <f t="shared" si="147"/>
        <v>3.1266064205656497E-3</v>
      </c>
      <c r="AU82" s="5">
        <f t="shared" si="148"/>
        <v>1.0157406278491629E-3</v>
      </c>
      <c r="AV82" s="5">
        <f t="shared" si="149"/>
        <v>2.4748774332701811E-4</v>
      </c>
      <c r="AW82" s="5">
        <f t="shared" si="150"/>
        <v>2.0827683726624503E-6</v>
      </c>
      <c r="AX82" s="5">
        <f t="shared" si="151"/>
        <v>9.115597205156293E-5</v>
      </c>
      <c r="AY82" s="5">
        <f t="shared" si="152"/>
        <v>1.4537280954867102E-4</v>
      </c>
      <c r="AZ82" s="5">
        <f t="shared" si="153"/>
        <v>1.1591809774196702E-4</v>
      </c>
      <c r="BA82" s="5">
        <f t="shared" si="154"/>
        <v>6.1620901578652239E-5</v>
      </c>
      <c r="BB82" s="5">
        <f t="shared" si="155"/>
        <v>2.4567791302646814E-5</v>
      </c>
      <c r="BC82" s="5">
        <f t="shared" si="156"/>
        <v>7.8359953071444065E-6</v>
      </c>
      <c r="BD82" s="5">
        <f t="shared" si="157"/>
        <v>1.7497995145244292E-3</v>
      </c>
      <c r="BE82" s="5">
        <f t="shared" si="158"/>
        <v>1.7053721048506541E-3</v>
      </c>
      <c r="BF82" s="5">
        <f t="shared" si="159"/>
        <v>8.31036353554248E-4</v>
      </c>
      <c r="BG82" s="5">
        <f t="shared" si="160"/>
        <v>2.6997878017916859E-4</v>
      </c>
      <c r="BH82" s="5">
        <f t="shared" si="161"/>
        <v>6.5781004737604866E-5</v>
      </c>
      <c r="BI82" s="5">
        <f t="shared" si="162"/>
        <v>1.2822165005463422E-5</v>
      </c>
      <c r="BJ82" s="8">
        <f t="shared" si="163"/>
        <v>0.23092534060799533</v>
      </c>
      <c r="BK82" s="8">
        <f t="shared" si="164"/>
        <v>0.25082349632240764</v>
      </c>
      <c r="BL82" s="8">
        <f t="shared" si="165"/>
        <v>0.46524248138788998</v>
      </c>
      <c r="BM82" s="8">
        <f t="shared" si="166"/>
        <v>0.47247426668953862</v>
      </c>
      <c r="BN82" s="8">
        <f t="shared" si="167"/>
        <v>0.52614342790388058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1.3812500000000001</v>
      </c>
      <c r="F83">
        <f>VLOOKUP(B83,home!$B$2:$E$405,3,FALSE)</f>
        <v>0.77</v>
      </c>
      <c r="G83">
        <f>VLOOKUP(C83,away!$B$2:$E$405,4,FALSE)</f>
        <v>1.01</v>
      </c>
      <c r="H83">
        <f>VLOOKUP(A83,away!$A$2:$E$405,3,FALSE)</f>
        <v>1.325</v>
      </c>
      <c r="I83">
        <f>VLOOKUP(C83,away!$B$2:$E$405,3,FALSE)</f>
        <v>1.35</v>
      </c>
      <c r="J83">
        <f>VLOOKUP(B83,home!$B$2:$E$405,4,FALSE)</f>
        <v>1.08</v>
      </c>
      <c r="K83" s="3">
        <f t="shared" si="168"/>
        <v>1.0741981250000001</v>
      </c>
      <c r="L83" s="3">
        <f t="shared" si="169"/>
        <v>1.9318500000000003</v>
      </c>
      <c r="M83" s="5">
        <f t="shared" si="114"/>
        <v>4.9486858722855055E-2</v>
      </c>
      <c r="N83" s="5">
        <f t="shared" si="115"/>
        <v>5.3158690852230794E-2</v>
      </c>
      <c r="O83" s="5">
        <f t="shared" si="116"/>
        <v>9.5601188023747549E-2</v>
      </c>
      <c r="P83" s="5">
        <f t="shared" si="117"/>
        <v>0.10269461692288208</v>
      </c>
      <c r="Q83" s="5">
        <f t="shared" si="118"/>
        <v>2.8551483020460487E-2</v>
      </c>
      <c r="R83" s="5">
        <f t="shared" si="119"/>
        <v>9.2343577541838376E-2</v>
      </c>
      <c r="S83" s="5">
        <f t="shared" si="120"/>
        <v>5.3277701480306527E-2</v>
      </c>
      <c r="T83" s="5">
        <f t="shared" si="121"/>
        <v>5.5157182473076598E-2</v>
      </c>
      <c r="U83" s="5">
        <f t="shared" si="122"/>
        <v>9.9195297851234904E-2</v>
      </c>
      <c r="V83" s="5">
        <f t="shared" si="123"/>
        <v>1.2284592729945773E-2</v>
      </c>
      <c r="W83" s="5">
        <f t="shared" si="124"/>
        <v>1.0223316508849334E-2</v>
      </c>
      <c r="X83" s="5">
        <f t="shared" si="125"/>
        <v>1.9749913997620588E-2</v>
      </c>
      <c r="Y83" s="5">
        <f t="shared" si="126"/>
        <v>1.907693567815167E-2</v>
      </c>
      <c r="Z83" s="5">
        <f t="shared" si="127"/>
        <v>5.9464646758066841E-2</v>
      </c>
      <c r="AA83" s="5">
        <f t="shared" si="128"/>
        <v>6.3876812051302731E-2</v>
      </c>
      <c r="AB83" s="5">
        <f t="shared" si="129"/>
        <v>3.4308175868243397E-2</v>
      </c>
      <c r="AC83" s="5">
        <f t="shared" si="130"/>
        <v>1.5933037287745166E-3</v>
      </c>
      <c r="AD83" s="5">
        <f t="shared" si="131"/>
        <v>2.7454668562718744E-3</v>
      </c>
      <c r="AE83" s="5">
        <f t="shared" si="132"/>
        <v>5.3038301462888212E-3</v>
      </c>
      <c r="AF83" s="5">
        <f t="shared" si="133"/>
        <v>5.1231021340540309E-3</v>
      </c>
      <c r="AG83" s="5">
        <f t="shared" si="134"/>
        <v>3.2990216192240944E-3</v>
      </c>
      <c r="AH83" s="5">
        <f t="shared" si="135"/>
        <v>2.8719194459892856E-2</v>
      </c>
      <c r="AI83" s="5">
        <f t="shared" si="136"/>
        <v>3.0850104840327294E-2</v>
      </c>
      <c r="AJ83" s="5">
        <f t="shared" si="137"/>
        <v>1.6569562387766502E-2</v>
      </c>
      <c r="AK83" s="5">
        <f t="shared" si="138"/>
        <v>5.9329976163364348E-3</v>
      </c>
      <c r="AL83" s="5">
        <f t="shared" si="139"/>
        <v>1.3225629614896587E-4</v>
      </c>
      <c r="AM83" s="5">
        <f t="shared" si="140"/>
        <v>5.8983506985137884E-4</v>
      </c>
      <c r="AN83" s="5">
        <f t="shared" si="141"/>
        <v>1.1394728796923863E-3</v>
      </c>
      <c r="AO83" s="5">
        <f t="shared" si="142"/>
        <v>1.1006453413168686E-3</v>
      </c>
      <c r="AP83" s="5">
        <f t="shared" si="143"/>
        <v>7.0876056754099772E-4</v>
      </c>
      <c r="AQ83" s="5">
        <f t="shared" si="144"/>
        <v>3.423047756010191E-4</v>
      </c>
      <c r="AR83" s="5">
        <f t="shared" si="145"/>
        <v>1.1096235163468813E-2</v>
      </c>
      <c r="AS83" s="5">
        <f t="shared" si="146"/>
        <v>1.1919555007157268E-2</v>
      </c>
      <c r="AT83" s="5">
        <f t="shared" si="147"/>
        <v>6.4019818197613484E-3</v>
      </c>
      <c r="AU83" s="5">
        <f t="shared" si="148"/>
        <v>2.2923322890239101E-3</v>
      </c>
      <c r="AV83" s="5">
        <f t="shared" si="149"/>
        <v>6.1560476168661055E-4</v>
      </c>
      <c r="AW83" s="5">
        <f t="shared" si="150"/>
        <v>7.6238026839506906E-6</v>
      </c>
      <c r="AX83" s="5">
        <f t="shared" si="151"/>
        <v>1.0559995434893248E-4</v>
      </c>
      <c r="AY83" s="5">
        <f t="shared" si="152"/>
        <v>2.0400327180898525E-4</v>
      </c>
      <c r="AZ83" s="5">
        <f t="shared" si="153"/>
        <v>1.9705186032209412E-4</v>
      </c>
      <c r="BA83" s="5">
        <f t="shared" si="154"/>
        <v>1.2689154545441256E-4</v>
      </c>
      <c r="BB83" s="5">
        <f t="shared" si="155"/>
        <v>6.1283858021526715E-5</v>
      </c>
      <c r="BC83" s="5">
        <f t="shared" si="156"/>
        <v>2.3678244223777299E-5</v>
      </c>
      <c r="BD83" s="5">
        <f t="shared" si="157"/>
        <v>3.5727103167578684E-3</v>
      </c>
      <c r="BE83" s="5">
        <f t="shared" si="158"/>
        <v>3.8377987234294586E-3</v>
      </c>
      <c r="BF83" s="5">
        <f t="shared" si="159"/>
        <v>2.0612780964176587E-3</v>
      </c>
      <c r="BG83" s="5">
        <f t="shared" si="160"/>
        <v>7.38073688758473E-4</v>
      </c>
      <c r="BH83" s="5">
        <f t="shared" si="161"/>
        <v>1.982093431440463E-4</v>
      </c>
      <c r="BI83" s="5">
        <f t="shared" si="162"/>
        <v>4.2583220952563255E-5</v>
      </c>
      <c r="BJ83" s="8">
        <f t="shared" si="163"/>
        <v>0.20698847065441067</v>
      </c>
      <c r="BK83" s="8">
        <f t="shared" si="164"/>
        <v>0.21967333315272189</v>
      </c>
      <c r="BL83" s="8">
        <f t="shared" si="165"/>
        <v>0.51017327307124805</v>
      </c>
      <c r="BM83" s="8">
        <f t="shared" si="166"/>
        <v>0.57426692908330812</v>
      </c>
      <c r="BN83" s="8">
        <f t="shared" si="167"/>
        <v>0.42183641508401432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1.5819397993311</v>
      </c>
      <c r="F84">
        <f>VLOOKUP(B84,home!$B$2:$E$405,3,FALSE)</f>
        <v>1.04</v>
      </c>
      <c r="G84">
        <f>VLOOKUP(C84,away!$B$2:$E$405,4,FALSE)</f>
        <v>0.79</v>
      </c>
      <c r="H84">
        <f>VLOOKUP(A84,away!$A$2:$E$405,3,FALSE)</f>
        <v>1.41471571906355</v>
      </c>
      <c r="I84">
        <f>VLOOKUP(C84,away!$B$2:$E$405,3,FALSE)</f>
        <v>1.1100000000000001</v>
      </c>
      <c r="J84">
        <f>VLOOKUP(B84,home!$B$2:$E$405,4,FALSE)</f>
        <v>1.1100000000000001</v>
      </c>
      <c r="K84" s="3">
        <f t="shared" si="168"/>
        <v>1.2997217391304319</v>
      </c>
      <c r="L84" s="3">
        <f t="shared" si="169"/>
        <v>1.7430712374582003</v>
      </c>
      <c r="M84" s="5">
        <f t="shared" ref="M84:M100" si="170">_xlfn.POISSON.DIST(0,K84,FALSE) * _xlfn.POISSON.DIST(0,L84,FALSE)</f>
        <v>4.7701474167391372E-2</v>
      </c>
      <c r="N84" s="5">
        <f t="shared" ref="N84:N100" si="171">_xlfn.POISSON.DIST(1,K84,FALSE) * _xlfn.POISSON.DIST(0,L84,FALSE)</f>
        <v>6.1998642963927278E-2</v>
      </c>
      <c r="O84" s="5">
        <f t="shared" ref="O84:O100" si="172">_xlfn.POISSON.DIST(0,K84,FALSE) * _xlfn.POISSON.DIST(1,L84,FALSE)</f>
        <v>8.3147067605535238E-2</v>
      </c>
      <c r="P84" s="5">
        <f t="shared" ref="P84:P100" si="173">_xlfn.POISSON.DIST(1,K84,FALSE) * _xlfn.POISSON.DIST(1,L84,FALSE)</f>
        <v>0.10806805131186185</v>
      </c>
      <c r="Q84" s="5">
        <f t="shared" ref="Q84:Q100" si="174">_xlfn.POISSON.DIST(2,K84,FALSE) * _xlfn.POISSON.DIST(0,L84,FALSE)</f>
        <v>4.0290492028401154E-2</v>
      </c>
      <c r="R84" s="5">
        <f t="shared" ref="R84:R100" si="175">_xlfn.POISSON.DIST(0,K84,FALSE) * _xlfn.POISSON.DIST(2,L84,FALSE)</f>
        <v>7.2465631011100498E-2</v>
      </c>
      <c r="S84" s="5">
        <f t="shared" ref="S84:S100" si="176">_xlfn.POISSON.DIST(2,K84,FALSE) * _xlfn.POISSON.DIST(2,L84,FALSE)</f>
        <v>6.120724735550602E-2</v>
      </c>
      <c r="T84" s="5">
        <f t="shared" ref="T84:T100" si="177">_xlfn.POISSON.DIST(2,K84,FALSE) * _xlfn.POISSON.DIST(1,L84,FALSE)</f>
        <v>7.0229197797744947E-2</v>
      </c>
      <c r="U84" s="5">
        <f t="shared" ref="U84:U100" si="178">_xlfn.POISSON.DIST(1,K84,FALSE) * _xlfn.POISSON.DIST(2,L84,FALSE)</f>
        <v>9.4185155964931697E-2</v>
      </c>
      <c r="V84" s="5">
        <f t="shared" ref="V84:V100" si="179">_xlfn.POISSON.DIST(3,K84,FALSE) * _xlfn.POISSON.DIST(3,L84,FALSE)</f>
        <v>1.540727587174359E-2</v>
      </c>
      <c r="W84" s="5">
        <f t="shared" ref="W84:W100" si="180">_xlfn.POISSON.DIST(3,K84,FALSE) * _xlfn.POISSON.DIST(0,L84,FALSE)</f>
        <v>1.7455476123191444E-2</v>
      </c>
      <c r="X84" s="5">
        <f t="shared" ref="X84:X100" si="181">_xlfn.POISSON.DIST(3,K84,FALSE) * _xlfn.POISSON.DIST(1,L84,FALSE)</f>
        <v>3.0426138366473378E-2</v>
      </c>
      <c r="Y84" s="5">
        <f t="shared" ref="Y84:Y100" si="182">_xlfn.POISSON.DIST(3,K84,FALSE) * _xlfn.POISSON.DIST(2,L84,FALSE)</f>
        <v>2.6517463326761595E-2</v>
      </c>
      <c r="Z84" s="5">
        <f t="shared" ref="Z84:Z100" si="183">_xlfn.POISSON.DIST(0,K84,FALSE) * _xlfn.POISSON.DIST(3,L84,FALSE)</f>
        <v>4.2104252373236083E-2</v>
      </c>
      <c r="AA84" s="5">
        <f t="shared" ref="AA84:AA100" si="184">_xlfn.POISSON.DIST(1,K84,FALSE) * _xlfn.POISSON.DIST(3,L84,FALSE)</f>
        <v>5.4723812119329016E-2</v>
      </c>
      <c r="AB84" s="5">
        <f t="shared" ref="AB84:AB100" si="185">_xlfn.POISSON.DIST(2,K84,FALSE) * _xlfn.POISSON.DIST(3,L84,FALSE)</f>
        <v>3.5562864129790671E-2</v>
      </c>
      <c r="AC84" s="5">
        <f t="shared" ref="AC84:AC100" si="186">_xlfn.POISSON.DIST(4,K84,FALSE) * _xlfn.POISSON.DIST(4,L84,FALSE)</f>
        <v>2.1815812673324736E-3</v>
      </c>
      <c r="AD84" s="5">
        <f t="shared" ref="AD84:AD100" si="187">_xlfn.POISSON.DIST(4,K84,FALSE) * _xlfn.POISSON.DIST(0,L84,FALSE)</f>
        <v>5.671815446046031E-3</v>
      </c>
      <c r="AE84" s="5">
        <f t="shared" ref="AE84:AE100" si="188">_xlfn.POISSON.DIST(4,K84,FALSE) * _xlfn.POISSON.DIST(1,L84,FALSE)</f>
        <v>9.886378368173989E-3</v>
      </c>
      <c r="AF84" s="5">
        <f t="shared" ref="AF84:AF100" si="189">_xlfn.POISSON.DIST(4,K84,FALSE) * _xlfn.POISSON.DIST(2,L84,FALSE)</f>
        <v>8.6163308880965114E-3</v>
      </c>
      <c r="AG84" s="5">
        <f t="shared" ref="AG84:AG100" si="190">_xlfn.POISSON.DIST(4,K84,FALSE) * _xlfn.POISSON.DIST(3,L84,FALSE)</f>
        <v>5.0062928478212315E-3</v>
      </c>
      <c r="AH84" s="5">
        <f t="shared" ref="AH84:AH100" si="191">_xlfn.POISSON.DIST(0,K84,FALSE) * _xlfn.POISSON.DIST(4,L84,FALSE)</f>
        <v>1.8347677821617253E-2</v>
      </c>
      <c r="AI84" s="5">
        <f t="shared" ref="AI84:AI100" si="192">_xlfn.POISSON.DIST(1,K84,FALSE) * _xlfn.POISSON.DIST(4,L84,FALSE)</f>
        <v>2.3846875727317231E-2</v>
      </c>
      <c r="AJ84" s="5">
        <f t="shared" ref="AJ84:AJ100" si="193">_xlfn.POISSON.DIST(2,K84,FALSE) * _xlfn.POISSON.DIST(4,L84,FALSE)</f>
        <v>1.549715139656802E-2</v>
      </c>
      <c r="AK84" s="5">
        <f t="shared" ref="AK84:AK100" si="194">_xlfn.POISSON.DIST(3,K84,FALSE) * _xlfn.POISSON.DIST(4,L84,FALSE)</f>
        <v>6.7139948549049949E-3</v>
      </c>
      <c r="AL84" s="5">
        <f t="shared" ref="AL84:AL100" si="195">_xlfn.POISSON.DIST(5,K84,FALSE) * _xlfn.POISSON.DIST(5,L84,FALSE)</f>
        <v>1.9769555591659009E-4</v>
      </c>
      <c r="AM84" s="5">
        <f t="shared" ref="AM84:AM100" si="196">_xlfn.POISSON.DIST(5,K84,FALSE) * _xlfn.POISSON.DIST(0,L84,FALSE)</f>
        <v>1.4743563671123585E-3</v>
      </c>
      <c r="AN84" s="5">
        <f t="shared" ref="AN84:AN100" si="197">_xlfn.POISSON.DIST(5,K84,FALSE) * _xlfn.POISSON.DIST(1,L84,FALSE)</f>
        <v>2.5699081772769155E-3</v>
      </c>
      <c r="AO84" s="5">
        <f t="shared" ref="AO84:AO100" si="198">_xlfn.POISSON.DIST(5,K84,FALSE) * _xlfn.POISSON.DIST(2,L84,FALSE)</f>
        <v>2.239766513360011E-3</v>
      </c>
      <c r="AP84" s="5">
        <f t="shared" ref="AP84:AP100" si="199">_xlfn.POISSON.DIST(5,K84,FALSE) * _xlfn.POISSON.DIST(3,L84,FALSE)</f>
        <v>1.3013575293532907E-3</v>
      </c>
      <c r="AQ84" s="5">
        <f t="shared" ref="AQ84:AQ100" si="200">_xlfn.POISSON.DIST(5,K84,FALSE) * _xlfn.POISSON.DIST(4,L84,FALSE)</f>
        <v>5.670897197663469E-4</v>
      </c>
      <c r="AR84" s="5">
        <f t="shared" ref="AR84:AR100" si="201">_xlfn.POISSON.DIST(0,K84,FALSE) * _xlfn.POISSON.DIST(5,L84,FALSE)</f>
        <v>6.3962618970021534E-3</v>
      </c>
      <c r="AS84" s="5">
        <f t="shared" ref="AS84:AS100" si="202">_xlfn.POISSON.DIST(1,K84,FALSE) * _xlfn.POISSON.DIST(5,L84,FALSE)</f>
        <v>8.3133606367053539E-3</v>
      </c>
      <c r="AT84" s="5">
        <f t="shared" ref="AT84:AT100" si="203">_xlfn.POISSON.DIST(2,K84,FALSE) * _xlfn.POISSON.DIST(5,L84,FALSE)</f>
        <v>5.4025277723785802E-3</v>
      </c>
      <c r="AU84" s="5">
        <f t="shared" ref="AU84:AU100" si="204">_xlfn.POISSON.DIST(3,K84,FALSE) * _xlfn.POISSON.DIST(5,L84,FALSE)</f>
        <v>2.3405942640054482E-3</v>
      </c>
      <c r="AV84" s="5">
        <f t="shared" ref="AV84:AV100" si="205">_xlfn.POISSON.DIST(4,K84,FALSE) * _xlfn.POISSON.DIST(5,L84,FALSE)</f>
        <v>7.6053031185296894E-4</v>
      </c>
      <c r="AW84" s="5">
        <f t="shared" ref="AW84:AW100" si="206">_xlfn.POISSON.DIST(6,K84,FALSE) * _xlfn.POISSON.DIST(6,L84,FALSE)</f>
        <v>1.2441132791567246E-5</v>
      </c>
      <c r="AX84" s="5">
        <f t="shared" ref="AX84:AX100" si="207">_xlfn.POISSON.DIST(6,K84,FALSE) * _xlfn.POISSON.DIST(0,L84,FALSE)</f>
        <v>3.1937550359355E-4</v>
      </c>
      <c r="AY84" s="5">
        <f t="shared" ref="AY84:AY100" si="208">_xlfn.POISSON.DIST(6,K84,FALSE) * _xlfn.POISSON.DIST(1,L84,FALSE)</f>
        <v>5.5669425426264506E-4</v>
      </c>
      <c r="AZ84" s="5">
        <f t="shared" ref="AZ84:AZ100" si="209">_xlfn.POISSON.DIST(6,K84,FALSE) * _xlfn.POISSON.DIST(2,L84,FALSE)</f>
        <v>4.8517887133172949E-4</v>
      </c>
      <c r="BA84" s="5">
        <f t="shared" ref="BA84:BA100" si="210">_xlfn.POISSON.DIST(6,K84,FALSE) * _xlfn.POISSON.DIST(3,L84,FALSE)</f>
        <v>2.8190044521359014E-4</v>
      </c>
      <c r="BB84" s="5">
        <f t="shared" ref="BB84:BB100" si="211">_xlfn.POISSON.DIST(6,K84,FALSE) * _xlfn.POISSON.DIST(4,L84,FALSE)</f>
        <v>1.2284313946961758E-4</v>
      </c>
      <c r="BC84" s="5">
        <f t="shared" ref="BC84:BC100" si="212">_xlfn.POISSON.DIST(6,K84,FALSE) * _xlfn.POISSON.DIST(5,L84,FALSE)</f>
        <v>4.2824868625711332E-5</v>
      </c>
      <c r="BD84" s="5">
        <f t="shared" ref="BD84:BD100" si="213">_xlfn.POISSON.DIST(0,K84,FALSE) * _xlfn.POISSON.DIST(6,L84,FALSE)</f>
        <v>1.8581900233190457E-3</v>
      </c>
      <c r="BE84" s="5">
        <f t="shared" ref="BE84:BE100" si="214">_xlfn.POISSON.DIST(1,K84,FALSE) * _xlfn.POISSON.DIST(6,L84,FALSE)</f>
        <v>2.4151299687430478E-3</v>
      </c>
      <c r="BF84" s="5">
        <f t="shared" ref="BF84:BF100" si="215">_xlfn.POISSON.DIST(2,K84,FALSE) * _xlfn.POISSON.DIST(6,L84,FALSE)</f>
        <v>1.5694984616003705E-3</v>
      </c>
      <c r="BG84" s="5">
        <f t="shared" ref="BG84:BG100" si="216">_xlfn.POISSON.DIST(3,K84,FALSE) * _xlfn.POISSON.DIST(6,L84,FALSE)</f>
        <v>6.7997042335792349E-4</v>
      </c>
      <c r="BH84" s="5">
        <f t="shared" ref="BH84:BH100" si="217">_xlfn.POISSON.DIST(4,K84,FALSE) * _xlfn.POISSON.DIST(6,L84,FALSE)</f>
        <v>2.2094308530100416E-4</v>
      </c>
      <c r="BI84" s="5">
        <f t="shared" ref="BI84:BI100" si="218">_xlfn.POISSON.DIST(5,K84,FALSE) * _xlfn.POISSON.DIST(6,L84,FALSE)</f>
        <v>5.7432906215252898E-5</v>
      </c>
      <c r="BJ84" s="8">
        <f t="shared" ref="BJ84:BJ100" si="219">SUM(N84,Q84,T84,W84,X84,Y84,AD84,AE84,AF84,AG84,AM84,AN84,AO84,AP84,AQ84,AX84,AY84,AZ84,BA84,BB84,BC84)</f>
        <v>0.28605952354600328</v>
      </c>
      <c r="BK84" s="8">
        <f t="shared" ref="BK84:BK100" si="220">SUM(M84,P84,S84,V84,AC84,AL84,AY84)</f>
        <v>0.23532001978401454</v>
      </c>
      <c r="BL84" s="8">
        <f t="shared" ref="BL84:BL100" si="221">SUM(O84,R84,U84,AA84,AB84,AH84,AI84,AJ84,AK84,AR84,AS84,AT84,AU84,AV84,BD84,BE84,BF84,BG84,BH84,BI84)</f>
        <v>0.43450467038157586</v>
      </c>
      <c r="BM84" s="8">
        <f t="shared" ref="BM84:BM100" si="222">SUM(S84:BI84)</f>
        <v>0.58377285387514122</v>
      </c>
      <c r="BN84" s="8">
        <f t="shared" ref="BN84:BN100" si="223">SUM(M84:R84)</f>
        <v>0.41367135908821739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1.5819397993311</v>
      </c>
      <c r="F85">
        <f>VLOOKUP(B85,home!$B$2:$E$405,3,FALSE)</f>
        <v>1.73</v>
      </c>
      <c r="G85">
        <f>VLOOKUP(C85,away!$B$2:$E$405,4,FALSE)</f>
        <v>1.9</v>
      </c>
      <c r="H85">
        <f>VLOOKUP(A85,away!$A$2:$E$405,3,FALSE)</f>
        <v>1.41471571906355</v>
      </c>
      <c r="I85">
        <f>VLOOKUP(C85,away!$B$2:$E$405,3,FALSE)</f>
        <v>0.67</v>
      </c>
      <c r="J85">
        <f>VLOOKUP(B85,home!$B$2:$E$405,4,FALSE)</f>
        <v>1.04</v>
      </c>
      <c r="K85" s="3">
        <f t="shared" si="168"/>
        <v>5.1998361204013257</v>
      </c>
      <c r="L85" s="3">
        <f t="shared" si="169"/>
        <v>0.98577391304348172</v>
      </c>
      <c r="M85" s="5">
        <f t="shared" si="170"/>
        <v>2.0588452050343733E-3</v>
      </c>
      <c r="N85" s="5">
        <f t="shared" si="171"/>
        <v>1.0705657663452807E-2</v>
      </c>
      <c r="O85" s="5">
        <f t="shared" si="172"/>
        <v>2.0295558941175436E-3</v>
      </c>
      <c r="P85" s="5">
        <f t="shared" si="173"/>
        <v>1.055335804660581E-2</v>
      </c>
      <c r="Q85" s="5">
        <f t="shared" si="174"/>
        <v>2.783383270553659E-2</v>
      </c>
      <c r="R85" s="5">
        <f t="shared" si="175"/>
        <v>1.0003416277423564E-3</v>
      </c>
      <c r="S85" s="5">
        <f t="shared" si="176"/>
        <v>1.3523766355470153E-2</v>
      </c>
      <c r="T85" s="5">
        <f t="shared" si="177"/>
        <v>2.7437866181134446E-2</v>
      </c>
      <c r="U85" s="5">
        <f t="shared" si="178"/>
        <v>5.2016125286757607E-3</v>
      </c>
      <c r="V85" s="5">
        <f t="shared" si="179"/>
        <v>7.7023300968766528E-3</v>
      </c>
      <c r="W85" s="5">
        <f t="shared" si="180"/>
        <v>4.8243789557152313E-2</v>
      </c>
      <c r="X85" s="5">
        <f t="shared" si="181"/>
        <v>4.7557469211800291E-2</v>
      </c>
      <c r="Y85" s="5">
        <f t="shared" si="182"/>
        <v>2.3440456259680633E-2</v>
      </c>
      <c r="Z85" s="5">
        <f t="shared" si="183"/>
        <v>3.2870356025328958E-4</v>
      </c>
      <c r="AA85" s="5">
        <f t="shared" si="184"/>
        <v>1.7092046455095685E-3</v>
      </c>
      <c r="AB85" s="5">
        <f t="shared" si="185"/>
        <v>4.4437920264392009E-3</v>
      </c>
      <c r="AC85" s="5">
        <f t="shared" si="186"/>
        <v>2.4675679571102768E-3</v>
      </c>
      <c r="AD85" s="5">
        <f t="shared" si="187"/>
        <v>6.2714949881080201E-2</v>
      </c>
      <c r="AE85" s="5">
        <f t="shared" si="188"/>
        <v>6.1822761550598272E-2</v>
      </c>
      <c r="AF85" s="5">
        <f t="shared" si="189"/>
        <v>3.0471632784443675E-2</v>
      </c>
      <c r="AG85" s="5">
        <f t="shared" si="190"/>
        <v>1.0012713562248364E-2</v>
      </c>
      <c r="AH85" s="5">
        <f t="shared" si="191"/>
        <v>8.1006848705552278E-5</v>
      </c>
      <c r="AI85" s="5">
        <f t="shared" si="192"/>
        <v>4.2122233789901602E-4</v>
      </c>
      <c r="AJ85" s="5">
        <f t="shared" si="193"/>
        <v>1.0951435636635982E-3</v>
      </c>
      <c r="AK85" s="5">
        <f t="shared" si="194"/>
        <v>1.8981890197876691E-3</v>
      </c>
      <c r="AL85" s="5">
        <f t="shared" si="195"/>
        <v>5.0593659187275601E-4</v>
      </c>
      <c r="AM85" s="5">
        <f t="shared" si="196"/>
        <v>6.5221492336159925E-2</v>
      </c>
      <c r="AN85" s="5">
        <f t="shared" si="197"/>
        <v>6.4293645714751824E-2</v>
      </c>
      <c r="AO85" s="5">
        <f t="shared" si="198"/>
        <v>3.1689499360031084E-2</v>
      </c>
      <c r="AP85" s="5">
        <f t="shared" si="199"/>
        <v>1.0412893928842254E-2</v>
      </c>
      <c r="AQ85" s="5">
        <f t="shared" si="200"/>
        <v>2.5661897985853853E-3</v>
      </c>
      <c r="AR85" s="5">
        <f t="shared" si="201"/>
        <v>1.5970887646358717E-5</v>
      </c>
      <c r="AS85" s="5">
        <f t="shared" si="202"/>
        <v>8.3045998458407359E-5</v>
      </c>
      <c r="AT85" s="5">
        <f t="shared" si="203"/>
        <v>2.1591279121940978E-4</v>
      </c>
      <c r="AU85" s="5">
        <f t="shared" si="204"/>
        <v>3.7423704354645244E-4</v>
      </c>
      <c r="AV85" s="5">
        <f t="shared" si="205"/>
        <v>4.8649282415626173E-4</v>
      </c>
      <c r="AW85" s="5">
        <f t="shared" si="206"/>
        <v>7.2037820978704169E-5</v>
      </c>
      <c r="AX85" s="5">
        <f t="shared" si="207"/>
        <v>5.6523511946007104E-2</v>
      </c>
      <c r="AY85" s="5">
        <f t="shared" si="208"/>
        <v>5.5719403549975406E-2</v>
      </c>
      <c r="AZ85" s="5">
        <f t="shared" si="209"/>
        <v>2.7463367234954055E-2</v>
      </c>
      <c r="BA85" s="5">
        <f t="shared" si="210"/>
        <v>9.0242236615169363E-3</v>
      </c>
      <c r="BB85" s="5">
        <f t="shared" si="211"/>
        <v>2.2239610677482814E-3</v>
      </c>
      <c r="BC85" s="5">
        <f t="shared" si="212"/>
        <v>4.3846456084211673E-4</v>
      </c>
      <c r="BD85" s="5">
        <f t="shared" si="213"/>
        <v>2.623947401654805E-6</v>
      </c>
      <c r="BE85" s="5">
        <f t="shared" si="214"/>
        <v>1.3644096477157857E-5</v>
      </c>
      <c r="BF85" s="5">
        <f t="shared" si="215"/>
        <v>3.5473532846082969E-5</v>
      </c>
      <c r="BG85" s="5">
        <f t="shared" si="216"/>
        <v>6.1485519137101686E-5</v>
      </c>
      <c r="BH85" s="5">
        <f t="shared" si="217"/>
        <v>7.9928655822682061E-5</v>
      </c>
      <c r="BI85" s="5">
        <f t="shared" si="218"/>
        <v>8.3123182320381581E-5</v>
      </c>
      <c r="BJ85" s="8">
        <f t="shared" si="219"/>
        <v>0.6758177825165419</v>
      </c>
      <c r="BK85" s="8">
        <f t="shared" si="220"/>
        <v>9.2531207802945437E-2</v>
      </c>
      <c r="BL85" s="8">
        <f t="shared" si="221"/>
        <v>1.9332006971572214E-2</v>
      </c>
      <c r="BM85" s="8">
        <f t="shared" si="222"/>
        <v>0.67818074397982686</v>
      </c>
      <c r="BN85" s="8">
        <f t="shared" si="223"/>
        <v>5.418159114248948E-2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1.5819397993311</v>
      </c>
      <c r="F86">
        <f>VLOOKUP(B86,home!$B$2:$E$405,3,FALSE)</f>
        <v>0.59</v>
      </c>
      <c r="G86">
        <f>VLOOKUP(C86,away!$B$2:$E$405,4,FALSE)</f>
        <v>0.76</v>
      </c>
      <c r="H86">
        <f>VLOOKUP(A86,away!$A$2:$E$405,3,FALSE)</f>
        <v>1.41471571906355</v>
      </c>
      <c r="I86">
        <f>VLOOKUP(C86,away!$B$2:$E$405,3,FALSE)</f>
        <v>0.84</v>
      </c>
      <c r="J86">
        <f>VLOOKUP(B86,home!$B$2:$E$405,4,FALSE)</f>
        <v>1.37</v>
      </c>
      <c r="K86" s="3">
        <f t="shared" si="168"/>
        <v>0.70934180602006514</v>
      </c>
      <c r="L86" s="3">
        <f t="shared" si="169"/>
        <v>1.6280548494983333</v>
      </c>
      <c r="M86" s="5">
        <f t="shared" si="170"/>
        <v>9.6578738964944205E-2</v>
      </c>
      <c r="N86" s="5">
        <f t="shared" si="171"/>
        <v>6.8507337120533959E-2</v>
      </c>
      <c r="O86" s="5">
        <f t="shared" si="172"/>
        <v>0.15723548433031104</v>
      </c>
      <c r="P86" s="5">
        <f t="shared" si="173"/>
        <v>0.11153370242530249</v>
      </c>
      <c r="Q86" s="5">
        <f t="shared" si="174"/>
        <v>2.42975591193525E-2</v>
      </c>
      <c r="R86" s="5">
        <f t="shared" si="175"/>
        <v>0.1279939963885911</v>
      </c>
      <c r="S86" s="5">
        <f t="shared" si="176"/>
        <v>3.2201100651177664E-2</v>
      </c>
      <c r="T86" s="5">
        <f t="shared" si="177"/>
        <v>3.9557758955234286E-2</v>
      </c>
      <c r="U86" s="5">
        <f t="shared" si="178"/>
        <v>9.0791492558008904E-2</v>
      </c>
      <c r="V86" s="5">
        <f t="shared" si="179"/>
        <v>4.1319284788150328E-3</v>
      </c>
      <c r="W86" s="5">
        <f t="shared" si="180"/>
        <v>5.7450914892002705E-3</v>
      </c>
      <c r="X86" s="5">
        <f t="shared" si="181"/>
        <v>9.3533240598041006E-3</v>
      </c>
      <c r="Y86" s="5">
        <f t="shared" si="182"/>
        <v>7.6138622972467557E-3</v>
      </c>
      <c r="Z86" s="5">
        <f t="shared" si="183"/>
        <v>6.9460415509039281E-2</v>
      </c>
      <c r="AA86" s="5">
        <f t="shared" si="184"/>
        <v>4.9271176584086071E-2</v>
      </c>
      <c r="AB86" s="5">
        <f t="shared" si="185"/>
        <v>1.7475052691444577E-2</v>
      </c>
      <c r="AC86" s="5">
        <f t="shared" si="186"/>
        <v>2.9823417033721187E-4</v>
      </c>
      <c r="AD86" s="5">
        <f t="shared" si="187"/>
        <v>1.0188083931749561E-3</v>
      </c>
      <c r="AE86" s="5">
        <f t="shared" si="188"/>
        <v>1.6586759452180916E-3</v>
      </c>
      <c r="AF86" s="5">
        <f t="shared" si="189"/>
        <v>1.3502077081792737E-3</v>
      </c>
      <c r="AG86" s="5">
        <f t="shared" si="190"/>
        <v>7.3273740237709878E-4</v>
      </c>
      <c r="AH86" s="5">
        <f t="shared" si="191"/>
        <v>2.8271341579415167E-2</v>
      </c>
      <c r="AI86" s="5">
        <f t="shared" si="192"/>
        <v>2.0054044494552517E-2</v>
      </c>
      <c r="AJ86" s="5">
        <f t="shared" si="193"/>
        <v>7.1125860698863118E-3</v>
      </c>
      <c r="AK86" s="5">
        <f t="shared" si="194"/>
        <v>1.6817515494287716E-3</v>
      </c>
      <c r="AL86" s="5">
        <f t="shared" si="195"/>
        <v>1.3776597857431662E-5</v>
      </c>
      <c r="AM86" s="5">
        <f t="shared" si="196"/>
        <v>1.4453667712062483E-4</v>
      </c>
      <c r="AN86" s="5">
        <f t="shared" si="197"/>
        <v>2.3531363811660802E-4</v>
      </c>
      <c r="AO86" s="5">
        <f t="shared" si="198"/>
        <v>1.9155175484441986E-4</v>
      </c>
      <c r="AP86" s="5">
        <f t="shared" si="199"/>
        <v>1.0395225446812452E-4</v>
      </c>
      <c r="AQ86" s="5">
        <f t="shared" si="200"/>
        <v>4.2309993000778736E-5</v>
      </c>
      <c r="AR86" s="5">
        <f t="shared" si="201"/>
        <v>9.2054589520381407E-3</v>
      </c>
      <c r="AS86" s="5">
        <f t="shared" si="202"/>
        <v>6.5298168782823105E-3</v>
      </c>
      <c r="AT86" s="5">
        <f t="shared" si="203"/>
        <v>2.3159360487105389E-3</v>
      </c>
      <c r="AU86" s="5">
        <f t="shared" si="204"/>
        <v>5.4759675313976921E-4</v>
      </c>
      <c r="AV86" s="5">
        <f t="shared" si="205"/>
        <v>9.7108317460721887E-5</v>
      </c>
      <c r="AW86" s="5">
        <f t="shared" si="206"/>
        <v>4.4194077125607711E-7</v>
      </c>
      <c r="AX86" s="5">
        <f t="shared" si="207"/>
        <v>1.7087651264147169E-5</v>
      </c>
      <c r="AY86" s="5">
        <f t="shared" si="208"/>
        <v>2.7819633507131122E-5</v>
      </c>
      <c r="AZ86" s="5">
        <f t="shared" si="209"/>
        <v>2.2645944621275583E-5</v>
      </c>
      <c r="BA86" s="5">
        <f t="shared" si="210"/>
        <v>1.22896133207128E-5</v>
      </c>
      <c r="BB86" s="5">
        <f t="shared" si="211"/>
        <v>5.0020411413114487E-6</v>
      </c>
      <c r="BC86" s="5">
        <f t="shared" si="212"/>
        <v>1.6287194675004554E-6</v>
      </c>
      <c r="BD86" s="5">
        <f t="shared" si="213"/>
        <v>2.4978320147872597E-3</v>
      </c>
      <c r="BE86" s="5">
        <f t="shared" si="214"/>
        <v>1.7718166725039328E-3</v>
      </c>
      <c r="BF86" s="5">
        <f t="shared" si="215"/>
        <v>6.2841181920520091E-4</v>
      </c>
      <c r="BG86" s="5">
        <f t="shared" si="216"/>
        <v>1.4858625825312399E-4</v>
      </c>
      <c r="BH86" s="5">
        <f t="shared" si="217"/>
        <v>2.6349611194758688E-5</v>
      </c>
      <c r="BI86" s="5">
        <f t="shared" si="218"/>
        <v>3.7381761585633321E-6</v>
      </c>
      <c r="BJ86" s="8">
        <f t="shared" si="219"/>
        <v>0.16063950041119396</v>
      </c>
      <c r="BK86" s="8">
        <f t="shared" si="220"/>
        <v>0.24478530092194115</v>
      </c>
      <c r="BL86" s="8">
        <f t="shared" si="221"/>
        <v>0.52365957774745875</v>
      </c>
      <c r="BM86" s="8">
        <f t="shared" si="222"/>
        <v>0.41237059854786196</v>
      </c>
      <c r="BN86" s="8">
        <f t="shared" si="223"/>
        <v>0.58614681834903526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1.5819397993311</v>
      </c>
      <c r="F87">
        <f>VLOOKUP(B87,home!$B$2:$E$405,3,FALSE)</f>
        <v>0.63</v>
      </c>
      <c r="G87">
        <f>VLOOKUP(C87,away!$B$2:$E$405,4,FALSE)</f>
        <v>0.95</v>
      </c>
      <c r="H87">
        <f>VLOOKUP(A87,away!$A$2:$E$405,3,FALSE)</f>
        <v>1.41471571906355</v>
      </c>
      <c r="I87">
        <f>VLOOKUP(C87,away!$B$2:$E$405,3,FALSE)</f>
        <v>0.59</v>
      </c>
      <c r="J87">
        <f>VLOOKUP(B87,home!$B$2:$E$405,4,FALSE)</f>
        <v>1.23</v>
      </c>
      <c r="K87" s="3">
        <f t="shared" si="168"/>
        <v>0.94679096989966327</v>
      </c>
      <c r="L87" s="3">
        <f t="shared" si="169"/>
        <v>1.0266591973244181</v>
      </c>
      <c r="M87" s="5">
        <f t="shared" si="170"/>
        <v>0.13897653580988772</v>
      </c>
      <c r="N87" s="5">
        <f t="shared" si="171"/>
        <v>0.13158172913273886</v>
      </c>
      <c r="O87" s="5">
        <f t="shared" si="172"/>
        <v>0.14268153870150754</v>
      </c>
      <c r="P87" s="5">
        <f t="shared" si="173"/>
        <v>0.13508959241397664</v>
      </c>
      <c r="Q87" s="5">
        <f t="shared" si="174"/>
        <v>6.2290196473330305E-2</v>
      </c>
      <c r="R87" s="5">
        <f t="shared" si="175"/>
        <v>7.3242656998151329E-2</v>
      </c>
      <c r="S87" s="5">
        <f t="shared" si="176"/>
        <v>3.2827840095860226E-2</v>
      </c>
      <c r="T87" s="5">
        <f t="shared" si="177"/>
        <v>6.3950803112489574E-2</v>
      </c>
      <c r="U87" s="5">
        <f t="shared" si="178"/>
        <v>6.9345486257308034E-2</v>
      </c>
      <c r="V87" s="5">
        <f t="shared" si="179"/>
        <v>3.5455222011540662E-3</v>
      </c>
      <c r="W87" s="5">
        <f t="shared" si="180"/>
        <v>1.9658598511408328E-2</v>
      </c>
      <c r="X87" s="5">
        <f t="shared" si="181"/>
        <v>2.0182680968245471E-2</v>
      </c>
      <c r="Y87" s="5">
        <f t="shared" si="182"/>
        <v>1.0360367521356854E-2</v>
      </c>
      <c r="Z87" s="5">
        <f t="shared" si="183"/>
        <v>2.5065082481209908E-2</v>
      </c>
      <c r="AA87" s="5">
        <f t="shared" si="184"/>
        <v>2.3731393752999781E-2</v>
      </c>
      <c r="AB87" s="5">
        <f t="shared" si="185"/>
        <v>1.1234334654236738E-2</v>
      </c>
      <c r="AC87" s="5">
        <f t="shared" si="186"/>
        <v>2.1539748879974762E-4</v>
      </c>
      <c r="AD87" s="5">
        <f t="shared" si="187"/>
        <v>4.6531458878710918E-3</v>
      </c>
      <c r="AE87" s="5">
        <f t="shared" si="188"/>
        <v>4.777195022275151E-3</v>
      </c>
      <c r="AF87" s="5">
        <f t="shared" si="189"/>
        <v>2.4522756035156063E-3</v>
      </c>
      <c r="AG87" s="5">
        <f t="shared" si="190"/>
        <v>8.3921710090786189E-4</v>
      </c>
      <c r="AH87" s="5">
        <f t="shared" si="191"/>
        <v>6.4333243652573233E-3</v>
      </c>
      <c r="AI87" s="5">
        <f t="shared" si="192"/>
        <v>6.0910134154611153E-3</v>
      </c>
      <c r="AJ87" s="5">
        <f t="shared" si="193"/>
        <v>2.8834582496481452E-3</v>
      </c>
      <c r="AK87" s="5">
        <f t="shared" si="194"/>
        <v>9.1001074428318429E-4</v>
      </c>
      <c r="AL87" s="5">
        <f t="shared" si="195"/>
        <v>8.3749271197136319E-6</v>
      </c>
      <c r="AM87" s="5">
        <f t="shared" si="196"/>
        <v>8.8111130165242034E-4</v>
      </c>
      <c r="AN87" s="5">
        <f t="shared" si="197"/>
        <v>9.0460102170794685E-4</v>
      </c>
      <c r="AO87" s="5">
        <f t="shared" si="198"/>
        <v>4.6435847942276467E-4</v>
      </c>
      <c r="AP87" s="5">
        <f t="shared" si="199"/>
        <v>1.5891263458498765E-4</v>
      </c>
      <c r="AQ87" s="5">
        <f t="shared" si="200"/>
        <v>4.0787279466932988E-5</v>
      </c>
      <c r="AR87" s="5">
        <f t="shared" si="201"/>
        <v>1.3209663257925414E-3</v>
      </c>
      <c r="AS87" s="5">
        <f t="shared" si="202"/>
        <v>1.2506789888019148E-3</v>
      </c>
      <c r="AT87" s="5">
        <f t="shared" si="203"/>
        <v>5.9206578642044755E-4</v>
      </c>
      <c r="AU87" s="5">
        <f t="shared" si="204"/>
        <v>1.8685418005647412E-4</v>
      </c>
      <c r="AV87" s="5">
        <f t="shared" si="205"/>
        <v>4.4227962591368866E-5</v>
      </c>
      <c r="AW87" s="5">
        <f t="shared" si="206"/>
        <v>2.261303968619645E-7</v>
      </c>
      <c r="AX87" s="5">
        <f t="shared" si="207"/>
        <v>1.3903803731350823E-4</v>
      </c>
      <c r="AY87" s="5">
        <f t="shared" si="208"/>
        <v>1.4274467978584883E-4</v>
      </c>
      <c r="AZ87" s="5">
        <f t="shared" si="209"/>
        <v>7.3275069185635335E-5</v>
      </c>
      <c r="BA87" s="5">
        <f t="shared" si="210"/>
        <v>2.507617457133853E-5</v>
      </c>
      <c r="BB87" s="5">
        <f t="shared" si="211"/>
        <v>6.4361713143443479E-6</v>
      </c>
      <c r="BC87" s="5">
        <f t="shared" si="212"/>
        <v>1.3215508950854432E-6</v>
      </c>
      <c r="BD87" s="5">
        <f t="shared" si="213"/>
        <v>2.2603037128845932E-4</v>
      </c>
      <c r="BE87" s="5">
        <f t="shared" si="214"/>
        <v>2.1400351445898137E-4</v>
      </c>
      <c r="BF87" s="5">
        <f t="shared" si="215"/>
        <v>1.0130829750827779E-4</v>
      </c>
      <c r="BG87" s="5">
        <f t="shared" si="216"/>
        <v>3.197259375224866E-5</v>
      </c>
      <c r="BH87" s="5">
        <f t="shared" si="217"/>
        <v>7.5678407622248551E-6</v>
      </c>
      <c r="BI87" s="5">
        <f t="shared" si="218"/>
        <v>1.4330326590626159E-6</v>
      </c>
      <c r="BJ87" s="8">
        <f t="shared" si="219"/>
        <v>0.32358387173403996</v>
      </c>
      <c r="BK87" s="8">
        <f t="shared" si="220"/>
        <v>0.31080600761658389</v>
      </c>
      <c r="BL87" s="8">
        <f t="shared" si="221"/>
        <v>0.34053032603294514</v>
      </c>
      <c r="BM87" s="8">
        <f t="shared" si="222"/>
        <v>0.31598051978579761</v>
      </c>
      <c r="BN87" s="8">
        <f t="shared" si="223"/>
        <v>0.68386224952959251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1.5819397993311</v>
      </c>
      <c r="F88">
        <f>VLOOKUP(B88,home!$B$2:$E$405,3,FALSE)</f>
        <v>0.87</v>
      </c>
      <c r="G88">
        <f>VLOOKUP(C88,away!$B$2:$E$405,4,FALSE)</f>
        <v>1.08</v>
      </c>
      <c r="H88">
        <f>VLOOKUP(A88,away!$A$2:$E$405,3,FALSE)</f>
        <v>1.41471571906355</v>
      </c>
      <c r="I88">
        <f>VLOOKUP(C88,away!$B$2:$E$405,3,FALSE)</f>
        <v>0.9</v>
      </c>
      <c r="J88">
        <f>VLOOKUP(B88,home!$B$2:$E$405,4,FALSE)</f>
        <v>0.97</v>
      </c>
      <c r="K88" s="3">
        <f t="shared" si="168"/>
        <v>1.4863906354515015</v>
      </c>
      <c r="L88" s="3">
        <f t="shared" si="169"/>
        <v>1.2350468227424791</v>
      </c>
      <c r="M88" s="5">
        <f t="shared" si="170"/>
        <v>6.5780130246321164E-2</v>
      </c>
      <c r="N88" s="5">
        <f t="shared" si="171"/>
        <v>9.7774969596911857E-2</v>
      </c>
      <c r="O88" s="5">
        <f t="shared" si="172"/>
        <v>8.1241540860305383E-2</v>
      </c>
      <c r="P88" s="5">
        <f t="shared" si="173"/>
        <v>0.12075666554440846</v>
      </c>
      <c r="Q88" s="5">
        <f t="shared" si="174"/>
        <v>7.2665899595202532E-2</v>
      </c>
      <c r="R88" s="5">
        <f t="shared" si="175"/>
        <v>5.0168553457111742E-2</v>
      </c>
      <c r="S88" s="5">
        <f t="shared" si="176"/>
        <v>5.5420125419330786E-2</v>
      </c>
      <c r="T88" s="5">
        <f t="shared" si="177"/>
        <v>8.9745788416778882E-2</v>
      </c>
      <c r="U88" s="5">
        <f t="shared" si="178"/>
        <v>7.4570068052798963E-2</v>
      </c>
      <c r="V88" s="5">
        <f t="shared" si="179"/>
        <v>1.1304240226124071E-2</v>
      </c>
      <c r="W88" s="5">
        <f t="shared" si="180"/>
        <v>3.6003304224989367E-2</v>
      </c>
      <c r="X88" s="5">
        <f t="shared" si="181"/>
        <v>4.4465766491303987E-2</v>
      </c>
      <c r="Y88" s="5">
        <f t="shared" si="182"/>
        <v>2.7458651812946998E-2</v>
      </c>
      <c r="Z88" s="5">
        <f t="shared" si="183"/>
        <v>2.0653504182930698E-2</v>
      </c>
      <c r="AA88" s="5">
        <f t="shared" si="184"/>
        <v>3.0699175206766609E-2</v>
      </c>
      <c r="AB88" s="5">
        <f t="shared" si="185"/>
        <v>2.2815483271711404E-2</v>
      </c>
      <c r="AC88" s="5">
        <f t="shared" si="186"/>
        <v>1.2969934377486804E-3</v>
      </c>
      <c r="AD88" s="5">
        <f t="shared" si="187"/>
        <v>1.3378743561333919E-2</v>
      </c>
      <c r="AE88" s="5">
        <f t="shared" si="188"/>
        <v>1.6523374727711856E-2</v>
      </c>
      <c r="AF88" s="5">
        <f t="shared" si="189"/>
        <v>1.0203570729221954E-2</v>
      </c>
      <c r="AG88" s="5">
        <f t="shared" si="190"/>
        <v>4.2006292032512466E-3</v>
      </c>
      <c r="AH88" s="5">
        <f t="shared" si="191"/>
        <v>6.3770111799067641E-3</v>
      </c>
      <c r="AI88" s="5">
        <f t="shared" si="192"/>
        <v>9.4787296999829448E-3</v>
      </c>
      <c r="AJ88" s="5">
        <f t="shared" si="193"/>
        <v>7.0445475310153358E-3</v>
      </c>
      <c r="AK88" s="5">
        <f t="shared" si="194"/>
        <v>3.4903164936980636E-3</v>
      </c>
      <c r="AL88" s="5">
        <f t="shared" si="195"/>
        <v>9.5238852333691878E-5</v>
      </c>
      <c r="AM88" s="5">
        <f t="shared" si="196"/>
        <v>3.9772078287347631E-3</v>
      </c>
      <c r="AN88" s="5">
        <f t="shared" si="197"/>
        <v>4.9120378922653824E-3</v>
      </c>
      <c r="AO88" s="5">
        <f t="shared" si="198"/>
        <v>3.0332983960165128E-3</v>
      </c>
      <c r="AP88" s="5">
        <f t="shared" si="199"/>
        <v>1.2487551821433512E-3</v>
      </c>
      <c r="AQ88" s="5">
        <f t="shared" si="200"/>
        <v>3.8556778002233781E-4</v>
      </c>
      <c r="AR88" s="5">
        <f t="shared" si="201"/>
        <v>1.575181479267423E-3</v>
      </c>
      <c r="AS88" s="5">
        <f t="shared" si="202"/>
        <v>2.3413349999197412E-3</v>
      </c>
      <c r="AT88" s="5">
        <f t="shared" si="203"/>
        <v>1.7400692091677731E-3</v>
      </c>
      <c r="AU88" s="5">
        <f t="shared" si="204"/>
        <v>8.6214085918149262E-4</v>
      </c>
      <c r="AV88" s="5">
        <f t="shared" si="205"/>
        <v>3.2036952488187059E-4</v>
      </c>
      <c r="AW88" s="5">
        <f t="shared" si="206"/>
        <v>4.856551918163311E-6</v>
      </c>
      <c r="AX88" s="5">
        <f t="shared" si="207"/>
        <v>9.8528074531262417E-4</v>
      </c>
      <c r="AY88" s="5">
        <f t="shared" si="208"/>
        <v>1.2168678540076983E-3</v>
      </c>
      <c r="AZ88" s="5">
        <f t="shared" si="209"/>
        <v>7.5144438839483353E-4</v>
      </c>
      <c r="BA88" s="5">
        <f t="shared" si="210"/>
        <v>3.0935633478490162E-4</v>
      </c>
      <c r="BB88" s="5">
        <f t="shared" si="211"/>
        <v>9.5517389592837836E-5</v>
      </c>
      <c r="BC88" s="5">
        <f t="shared" si="212"/>
        <v>2.3593689706657976E-5</v>
      </c>
      <c r="BD88" s="5">
        <f t="shared" si="213"/>
        <v>3.2423714686867147E-4</v>
      </c>
      <c r="BE88" s="5">
        <f t="shared" si="214"/>
        <v>4.8194305877110645E-4</v>
      </c>
      <c r="BF88" s="5">
        <f t="shared" si="215"/>
        <v>3.5817782468911268E-4</v>
      </c>
      <c r="BG88" s="5">
        <f t="shared" si="216"/>
        <v>1.7746405481476222E-4</v>
      </c>
      <c r="BH88" s="5">
        <f t="shared" si="217"/>
        <v>6.594522730147863E-5</v>
      </c>
      <c r="BI88" s="5">
        <f t="shared" si="218"/>
        <v>1.9604073662727713E-5</v>
      </c>
      <c r="BJ88" s="8">
        <f t="shared" si="219"/>
        <v>0.42935962584063458</v>
      </c>
      <c r="BK88" s="8">
        <f t="shared" si="220"/>
        <v>0.25587026158027459</v>
      </c>
      <c r="BL88" s="8">
        <f t="shared" si="221"/>
        <v>0.29415189321182339</v>
      </c>
      <c r="BM88" s="8">
        <f t="shared" si="222"/>
        <v>0.51043551421331268</v>
      </c>
      <c r="BN88" s="8">
        <f t="shared" si="223"/>
        <v>0.48838775930026113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1.5819397993311</v>
      </c>
      <c r="F89">
        <f>VLOOKUP(B89,home!$B$2:$E$405,3,FALSE)</f>
        <v>0.88</v>
      </c>
      <c r="G89">
        <f>VLOOKUP(C89,away!$B$2:$E$405,4,FALSE)</f>
        <v>0.93</v>
      </c>
      <c r="H89">
        <f>VLOOKUP(A89,away!$A$2:$E$405,3,FALSE)</f>
        <v>1.41471571906355</v>
      </c>
      <c r="I89">
        <f>VLOOKUP(C89,away!$B$2:$E$405,3,FALSE)</f>
        <v>0.72</v>
      </c>
      <c r="J89">
        <f>VLOOKUP(B89,home!$B$2:$E$405,4,FALSE)</f>
        <v>1.04</v>
      </c>
      <c r="K89" s="3">
        <f t="shared" si="168"/>
        <v>1.2946595317725722</v>
      </c>
      <c r="L89" s="3">
        <f t="shared" si="169"/>
        <v>1.0593391304347861</v>
      </c>
      <c r="M89" s="5">
        <f t="shared" si="170"/>
        <v>9.4988574578661653E-2</v>
      </c>
      <c r="N89" s="5">
        <f t="shared" si="171"/>
        <v>0.12297786348775412</v>
      </c>
      <c r="O89" s="5">
        <f t="shared" si="172"/>
        <v>0.10062511399539927</v>
      </c>
      <c r="P89" s="5">
        <f t="shared" si="173"/>
        <v>0.13027526296984526</v>
      </c>
      <c r="Q89" s="5">
        <f t="shared" si="174"/>
        <v>7.9607231580723553E-2</v>
      </c>
      <c r="R89" s="5">
        <f t="shared" si="175"/>
        <v>5.3298060379893743E-2</v>
      </c>
      <c r="S89" s="5">
        <f t="shared" si="176"/>
        <v>4.4667593489909264E-2</v>
      </c>
      <c r="T89" s="5">
        <f t="shared" si="177"/>
        <v>8.4331055479044334E-2</v>
      </c>
      <c r="U89" s="5">
        <f t="shared" si="178"/>
        <v>6.9002841895819497E-2</v>
      </c>
      <c r="V89" s="5">
        <f t="shared" si="179"/>
        <v>6.8067630635691729E-3</v>
      </c>
      <c r="W89" s="5">
        <f t="shared" si="180"/>
        <v>3.4354753721336749E-2</v>
      </c>
      <c r="X89" s="5">
        <f t="shared" si="181"/>
        <v>3.6393334933462106E-2</v>
      </c>
      <c r="Y89" s="5">
        <f t="shared" si="182"/>
        <v>1.9276441891017838E-2</v>
      </c>
      <c r="Z89" s="5">
        <f t="shared" si="183"/>
        <v>1.8820240312232454E-2</v>
      </c>
      <c r="AA89" s="5">
        <f t="shared" si="184"/>
        <v>2.4365803510482151E-2</v>
      </c>
      <c r="AB89" s="5">
        <f t="shared" si="185"/>
        <v>1.5772709882071665E-2</v>
      </c>
      <c r="AC89" s="5">
        <f t="shared" si="186"/>
        <v>5.8346020298576063E-4</v>
      </c>
      <c r="AD89" s="5">
        <f t="shared" si="187"/>
        <v>1.1119427341756968E-2</v>
      </c>
      <c r="AE89" s="5">
        <f t="shared" si="188"/>
        <v>1.1779244491149612E-2</v>
      </c>
      <c r="AF89" s="5">
        <f t="shared" si="189"/>
        <v>6.2391073082165875E-3</v>
      </c>
      <c r="AG89" s="5">
        <f t="shared" si="190"/>
        <v>2.2031101701918262E-3</v>
      </c>
      <c r="AH89" s="5">
        <f t="shared" si="191"/>
        <v>4.9842542517335086E-3</v>
      </c>
      <c r="AI89" s="5">
        <f t="shared" si="192"/>
        <v>6.4529122757847552E-3</v>
      </c>
      <c r="AJ89" s="5">
        <f t="shared" si="193"/>
        <v>4.1771621927684886E-3</v>
      </c>
      <c r="AK89" s="5">
        <f t="shared" si="194"/>
        <v>1.802667616209247E-3</v>
      </c>
      <c r="AL89" s="5">
        <f t="shared" si="195"/>
        <v>3.200824171267619E-5</v>
      </c>
      <c r="AM89" s="5">
        <f t="shared" si="196"/>
        <v>2.8791745191716414E-3</v>
      </c>
      <c r="AN89" s="5">
        <f t="shared" si="197"/>
        <v>3.05002223150928E-3</v>
      </c>
      <c r="AO89" s="5">
        <f t="shared" si="198"/>
        <v>1.6155039492669033E-3</v>
      </c>
      <c r="AP89" s="5">
        <f t="shared" si="199"/>
        <v>5.7045551627678802E-4</v>
      </c>
      <c r="AQ89" s="5">
        <f t="shared" si="200"/>
        <v>1.5107646264109488E-4</v>
      </c>
      <c r="AR89" s="5">
        <f t="shared" si="201"/>
        <v>1.0560031129794524E-3</v>
      </c>
      <c r="AS89" s="5">
        <f t="shared" si="202"/>
        <v>1.3671644958003562E-3</v>
      </c>
      <c r="AT89" s="5">
        <f t="shared" si="203"/>
        <v>8.8500627299448729E-4</v>
      </c>
      <c r="AU89" s="5">
        <f t="shared" si="204"/>
        <v>3.8192726900361062E-4</v>
      </c>
      <c r="AV89" s="5">
        <f t="shared" si="205"/>
        <v>1.2361644481484794E-4</v>
      </c>
      <c r="AW89" s="5">
        <f t="shared" si="206"/>
        <v>1.219410429335404E-6</v>
      </c>
      <c r="AX89" s="5">
        <f t="shared" si="207"/>
        <v>6.2125845581371259E-4</v>
      </c>
      <c r="AY89" s="5">
        <f t="shared" si="208"/>
        <v>6.5812339235695632E-4</v>
      </c>
      <c r="AZ89" s="5">
        <f t="shared" si="209"/>
        <v>3.4858793108910483E-4</v>
      </c>
      <c r="BA89" s="5">
        <f t="shared" si="210"/>
        <v>1.2309094526666449E-4</v>
      </c>
      <c r="BB89" s="5">
        <f t="shared" si="211"/>
        <v>3.2598763730796048E-5</v>
      </c>
      <c r="BC89" s="5">
        <f t="shared" si="212"/>
        <v>6.906629204766108E-6</v>
      </c>
      <c r="BD89" s="5">
        <f t="shared" si="213"/>
        <v>1.8644423657334663E-4</v>
      </c>
      <c r="BE89" s="5">
        <f t="shared" si="214"/>
        <v>2.4138180802374358E-4</v>
      </c>
      <c r="BF89" s="5">
        <f t="shared" si="215"/>
        <v>1.5625362927721844E-4</v>
      </c>
      <c r="BG89" s="5">
        <f t="shared" si="216"/>
        <v>6.7431750172602882E-5</v>
      </c>
      <c r="BH89" s="5">
        <f t="shared" si="217"/>
        <v>2.182528952626678E-5</v>
      </c>
      <c r="BI89" s="5">
        <f t="shared" si="218"/>
        <v>5.6512638237754715E-6</v>
      </c>
      <c r="BJ89" s="8">
        <f t="shared" si="219"/>
        <v>0.41833836920098139</v>
      </c>
      <c r="BK89" s="8">
        <f t="shared" si="220"/>
        <v>0.2780117859390408</v>
      </c>
      <c r="BL89" s="8">
        <f t="shared" si="221"/>
        <v>0.28497423157315199</v>
      </c>
      <c r="BM89" s="8">
        <f t="shared" si="222"/>
        <v>0.41771561605120144</v>
      </c>
      <c r="BN89" s="8">
        <f t="shared" si="223"/>
        <v>0.58177210699227755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1.5819397993311</v>
      </c>
      <c r="F90">
        <f>VLOOKUP(B90,home!$B$2:$E$405,3,FALSE)</f>
        <v>1.1000000000000001</v>
      </c>
      <c r="G90">
        <f>VLOOKUP(C90,away!$B$2:$E$405,4,FALSE)</f>
        <v>1.1000000000000001</v>
      </c>
      <c r="H90">
        <f>VLOOKUP(A90,away!$A$2:$E$405,3,FALSE)</f>
        <v>1.41471571906355</v>
      </c>
      <c r="I90">
        <f>VLOOKUP(C90,away!$B$2:$E$405,3,FALSE)</f>
        <v>0.84</v>
      </c>
      <c r="J90">
        <f>VLOOKUP(B90,home!$B$2:$E$405,4,FALSE)</f>
        <v>0.99</v>
      </c>
      <c r="K90" s="3">
        <f t="shared" si="168"/>
        <v>1.9141471571906314</v>
      </c>
      <c r="L90" s="3">
        <f t="shared" si="169"/>
        <v>1.1764775919732482</v>
      </c>
      <c r="M90" s="5">
        <f t="shared" si="170"/>
        <v>4.5473535974771863E-2</v>
      </c>
      <c r="N90" s="5">
        <f t="shared" si="171"/>
        <v>8.7043039613515477E-2</v>
      </c>
      <c r="O90" s="5">
        <f t="shared" si="172"/>
        <v>5.3498596102108484E-2</v>
      </c>
      <c r="P90" s="5">
        <f t="shared" si="173"/>
        <v>0.10240418564254075</v>
      </c>
      <c r="Q90" s="5">
        <f t="shared" si="174"/>
        <v>8.3306593414721089E-2</v>
      </c>
      <c r="R90" s="5">
        <f t="shared" si="175"/>
        <v>3.1469949758078999E-2</v>
      </c>
      <c r="S90" s="5">
        <f t="shared" si="176"/>
        <v>5.7652308162981829E-2</v>
      </c>
      <c r="T90" s="5">
        <f t="shared" si="177"/>
        <v>9.8008340416045545E-2</v>
      </c>
      <c r="U90" s="5">
        <f t="shared" si="178"/>
        <v>6.0238114866358917E-2</v>
      </c>
      <c r="V90" s="5">
        <f t="shared" si="179"/>
        <v>1.4425576305691122E-2</v>
      </c>
      <c r="W90" s="5">
        <f t="shared" si="180"/>
        <v>5.315369298667473E-2</v>
      </c>
      <c r="X90" s="5">
        <f t="shared" si="181"/>
        <v>6.2534128729448427E-2</v>
      </c>
      <c r="Y90" s="5">
        <f t="shared" si="182"/>
        <v>3.6785000591883311E-2</v>
      </c>
      <c r="Z90" s="5">
        <f t="shared" si="183"/>
        <v>1.2341230236967957E-2</v>
      </c>
      <c r="AA90" s="5">
        <f t="shared" si="184"/>
        <v>2.362293077432728E-2</v>
      </c>
      <c r="AB90" s="5">
        <f t="shared" si="185"/>
        <v>2.2608882893094824E-2</v>
      </c>
      <c r="AC90" s="5">
        <f t="shared" si="186"/>
        <v>2.0303559014359816E-3</v>
      </c>
      <c r="AD90" s="5">
        <f t="shared" si="187"/>
        <v>2.5435997581156763E-2</v>
      </c>
      <c r="AE90" s="5">
        <f t="shared" si="188"/>
        <v>2.9924881183716678E-2</v>
      </c>
      <c r="AF90" s="5">
        <f t="shared" si="189"/>
        <v>1.7602976077552287E-2</v>
      </c>
      <c r="AG90" s="5">
        <f t="shared" si="190"/>
        <v>6.9031689690937995E-3</v>
      </c>
      <c r="AH90" s="5">
        <f t="shared" si="191"/>
        <v>3.6297952077938771E-3</v>
      </c>
      <c r="AI90" s="5">
        <f t="shared" si="192"/>
        <v>6.9479621781828264E-3</v>
      </c>
      <c r="AJ90" s="5">
        <f t="shared" si="193"/>
        <v>6.649711025818344E-3</v>
      </c>
      <c r="AK90" s="5">
        <f t="shared" si="194"/>
        <v>4.2428418187364612E-3</v>
      </c>
      <c r="AL90" s="5">
        <f t="shared" si="195"/>
        <v>1.8289049944691135E-4</v>
      </c>
      <c r="AM90" s="5">
        <f t="shared" si="196"/>
        <v>9.7376484920557917E-3</v>
      </c>
      <c r="AN90" s="5">
        <f t="shared" si="197"/>
        <v>1.145612524941573E-2</v>
      </c>
      <c r="AO90" s="5">
        <f t="shared" si="198"/>
        <v>6.738937323388274E-3</v>
      </c>
      <c r="AP90" s="5">
        <f t="shared" si="199"/>
        <v>2.6427362515594934E-3</v>
      </c>
      <c r="AQ90" s="5">
        <f t="shared" si="200"/>
        <v>7.7727999536378052E-4</v>
      </c>
      <c r="AR90" s="5">
        <f t="shared" si="201"/>
        <v>8.5407454508427407E-4</v>
      </c>
      <c r="AS90" s="5">
        <f t="shared" si="202"/>
        <v>1.6348243625019449E-3</v>
      </c>
      <c r="AT90" s="5">
        <f t="shared" si="203"/>
        <v>1.5646472029945424E-3</v>
      </c>
      <c r="AU90" s="5">
        <f t="shared" si="204"/>
        <v>9.9832166520609218E-4</v>
      </c>
      <c r="AV90" s="5">
        <f t="shared" si="205"/>
        <v>4.7773364435401474E-4</v>
      </c>
      <c r="AW90" s="5">
        <f t="shared" si="206"/>
        <v>1.1440569074437402E-5</v>
      </c>
      <c r="AX90" s="5">
        <f t="shared" si="207"/>
        <v>3.1065486964650412E-3</v>
      </c>
      <c r="AY90" s="5">
        <f t="shared" si="208"/>
        <v>3.6547849297648254E-3</v>
      </c>
      <c r="AZ90" s="5">
        <f t="shared" si="209"/>
        <v>2.1498862866749201E-3</v>
      </c>
      <c r="BA90" s="5">
        <f t="shared" si="210"/>
        <v>8.4309768052120569E-4</v>
      </c>
      <c r="BB90" s="5">
        <f t="shared" si="211"/>
        <v>2.4797138224445483E-4</v>
      </c>
      <c r="BC90" s="5">
        <f t="shared" si="212"/>
        <v>5.8346554932246734E-5</v>
      </c>
      <c r="BD90" s="5">
        <f t="shared" si="213"/>
        <v>1.6746659402773215E-4</v>
      </c>
      <c r="BE90" s="5">
        <f t="shared" si="214"/>
        <v>3.2055570488258105E-4</v>
      </c>
      <c r="BF90" s="5">
        <f t="shared" si="215"/>
        <v>3.0679539561111581E-4</v>
      </c>
      <c r="BG90" s="5">
        <f t="shared" si="216"/>
        <v>1.9575051144939755E-4</v>
      </c>
      <c r="BH90" s="5">
        <f t="shared" si="217"/>
        <v>9.3673821252369125E-5</v>
      </c>
      <c r="BI90" s="5">
        <f t="shared" si="218"/>
        <v>3.5861095730681114E-5</v>
      </c>
      <c r="BJ90" s="8">
        <f t="shared" si="219"/>
        <v>0.54211118240619383</v>
      </c>
      <c r="BK90" s="8">
        <f t="shared" si="220"/>
        <v>0.2258236374166333</v>
      </c>
      <c r="BL90" s="8">
        <f t="shared" si="221"/>
        <v>0.21955848916759474</v>
      </c>
      <c r="BM90" s="8">
        <f t="shared" si="222"/>
        <v>0.59299529436096254</v>
      </c>
      <c r="BN90" s="8">
        <f t="shared" si="223"/>
        <v>0.40319590050573662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1.2598039215686301</v>
      </c>
      <c r="F91">
        <f>VLOOKUP(B91,home!$B$2:$E$405,3,FALSE)</f>
        <v>0.61</v>
      </c>
      <c r="G91">
        <f>VLOOKUP(C91,away!$B$2:$E$405,4,FALSE)</f>
        <v>1.26</v>
      </c>
      <c r="H91">
        <f>VLOOKUP(A91,away!$A$2:$E$405,3,FALSE)</f>
        <v>1.1470588235294099</v>
      </c>
      <c r="I91">
        <f>VLOOKUP(C91,away!$B$2:$E$405,3,FALSE)</f>
        <v>1.21</v>
      </c>
      <c r="J91">
        <f>VLOOKUP(B91,home!$B$2:$E$405,4,FALSE)</f>
        <v>1.33</v>
      </c>
      <c r="K91" s="3">
        <f t="shared" si="168"/>
        <v>0.96828529411764908</v>
      </c>
      <c r="L91" s="3">
        <f t="shared" si="169"/>
        <v>1.8459617647058795</v>
      </c>
      <c r="M91" s="5">
        <f t="shared" si="170"/>
        <v>5.9949840454383167E-2</v>
      </c>
      <c r="N91" s="5">
        <f t="shared" si="171"/>
        <v>5.8048548896678535E-2</v>
      </c>
      <c r="O91" s="5">
        <f t="shared" si="172"/>
        <v>0.11066511327900905</v>
      </c>
      <c r="P91" s="5">
        <f t="shared" si="173"/>
        <v>0.10715540175992823</v>
      </c>
      <c r="Q91" s="5">
        <f t="shared" si="174"/>
        <v>2.8103778120761556E-2</v>
      </c>
      <c r="R91" s="5">
        <f t="shared" si="175"/>
        <v>0.10214178389994782</v>
      </c>
      <c r="S91" s="5">
        <f t="shared" si="176"/>
        <v>4.788286357104108E-2</v>
      </c>
      <c r="T91" s="5">
        <f t="shared" si="177"/>
        <v>5.1878499854703476E-2</v>
      </c>
      <c r="U91" s="5">
        <f t="shared" si="178"/>
        <v>9.890238726526232E-2</v>
      </c>
      <c r="V91" s="5">
        <f t="shared" si="179"/>
        <v>9.5096305038449118E-3</v>
      </c>
      <c r="W91" s="5">
        <f t="shared" si="180"/>
        <v>9.0708250211595856E-3</v>
      </c>
      <c r="X91" s="5">
        <f t="shared" si="181"/>
        <v>1.6744396163397991E-2</v>
      </c>
      <c r="Y91" s="5">
        <f t="shared" si="182"/>
        <v>1.5454757545360262E-2</v>
      </c>
      <c r="Z91" s="5">
        <f t="shared" si="183"/>
        <v>6.2849942552718085E-2</v>
      </c>
      <c r="AA91" s="5">
        <f t="shared" si="184"/>
        <v>6.0856675109935983E-2</v>
      </c>
      <c r="AB91" s="5">
        <f t="shared" si="185"/>
        <v>2.9463311778923289E-2</v>
      </c>
      <c r="AC91" s="5">
        <f t="shared" si="186"/>
        <v>1.0623550762442714E-3</v>
      </c>
      <c r="AD91" s="5">
        <f t="shared" si="187"/>
        <v>2.1957866183758092E-3</v>
      </c>
      <c r="AE91" s="5">
        <f t="shared" si="188"/>
        <v>4.0533381409745637E-3</v>
      </c>
      <c r="AF91" s="5">
        <f t="shared" si="189"/>
        <v>3.7411536138315282E-3</v>
      </c>
      <c r="AG91" s="5">
        <f t="shared" si="190"/>
        <v>2.3020088423414088E-3</v>
      </c>
      <c r="AH91" s="5">
        <f t="shared" si="191"/>
        <v>2.9004647716569663E-2</v>
      </c>
      <c r="AI91" s="5">
        <f t="shared" si="192"/>
        <v>2.8084773845017452E-2</v>
      </c>
      <c r="AJ91" s="5">
        <f t="shared" si="193"/>
        <v>1.3597036751375191E-2</v>
      </c>
      <c r="AK91" s="5">
        <f t="shared" si="194"/>
        <v>4.3886035766446041E-3</v>
      </c>
      <c r="AL91" s="5">
        <f t="shared" si="195"/>
        <v>7.5954887715355731E-5</v>
      </c>
      <c r="AM91" s="5">
        <f t="shared" si="196"/>
        <v>4.2522957831872386E-4</v>
      </c>
      <c r="AN91" s="5">
        <f t="shared" si="197"/>
        <v>7.849575427983684E-4</v>
      </c>
      <c r="AO91" s="5">
        <f t="shared" si="198"/>
        <v>7.2450080546163369E-4</v>
      </c>
      <c r="AP91" s="5">
        <f t="shared" si="199"/>
        <v>4.4580026179359613E-4</v>
      </c>
      <c r="AQ91" s="5">
        <f t="shared" si="200"/>
        <v>2.0573255949171246E-4</v>
      </c>
      <c r="AR91" s="5">
        <f t="shared" si="201"/>
        <v>1.0708294136710253E-2</v>
      </c>
      <c r="AS91" s="5">
        <f t="shared" si="202"/>
        <v>1.0368683737662783E-2</v>
      </c>
      <c r="AT91" s="5">
        <f t="shared" si="203"/>
        <v>5.0199219912678466E-3</v>
      </c>
      <c r="AU91" s="5">
        <f t="shared" si="204"/>
        <v>1.6202388805874807E-3</v>
      </c>
      <c r="AV91" s="5">
        <f t="shared" si="205"/>
        <v>3.9221337025762472E-4</v>
      </c>
      <c r="AW91" s="5">
        <f t="shared" si="206"/>
        <v>3.7711973724296035E-6</v>
      </c>
      <c r="AX91" s="5">
        <f t="shared" si="207"/>
        <v>6.8623924551644889E-5</v>
      </c>
      <c r="AY91" s="5">
        <f t="shared" si="208"/>
        <v>1.2667714086639749E-4</v>
      </c>
      <c r="AZ91" s="5">
        <f t="shared" si="209"/>
        <v>1.1692057925081523E-4</v>
      </c>
      <c r="BA91" s="5">
        <f t="shared" si="210"/>
        <v>7.1943639601422836E-5</v>
      </c>
      <c r="BB91" s="5">
        <f t="shared" si="211"/>
        <v>3.3201301979501575E-5</v>
      </c>
      <c r="BC91" s="5">
        <f t="shared" si="212"/>
        <v>1.2257666798522703E-5</v>
      </c>
      <c r="BD91" s="5">
        <f t="shared" si="213"/>
        <v>3.2945169235985444E-3</v>
      </c>
      <c r="BE91" s="5">
        <f t="shared" si="214"/>
        <v>3.1900322883421889E-3</v>
      </c>
      <c r="BF91" s="5">
        <f t="shared" si="215"/>
        <v>1.5444306762811067E-3</v>
      </c>
      <c r="BG91" s="5">
        <f t="shared" si="216"/>
        <v>4.9848317054239041E-4</v>
      </c>
      <c r="BH91" s="5">
        <f t="shared" si="217"/>
        <v>1.2066848085033416E-4</v>
      </c>
      <c r="BI91" s="5">
        <f t="shared" si="218"/>
        <v>2.336830309417915E-5</v>
      </c>
      <c r="BJ91" s="8">
        <f t="shared" si="219"/>
        <v>0.19460893781849703</v>
      </c>
      <c r="BK91" s="8">
        <f t="shared" si="220"/>
        <v>0.2257627233940234</v>
      </c>
      <c r="BL91" s="8">
        <f t="shared" si="221"/>
        <v>0.51388518518187998</v>
      </c>
      <c r="BM91" s="8">
        <f t="shared" si="222"/>
        <v>0.53091941659291619</v>
      </c>
      <c r="BN91" s="8">
        <f t="shared" si="223"/>
        <v>0.46606446641070831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1.2598039215686301</v>
      </c>
      <c r="F92">
        <f>VLOOKUP(B92,home!$B$2:$E$405,3,FALSE)</f>
        <v>0.89</v>
      </c>
      <c r="G92">
        <f>VLOOKUP(C92,away!$B$2:$E$405,4,FALSE)</f>
        <v>0.37</v>
      </c>
      <c r="H92">
        <f>VLOOKUP(A92,away!$A$2:$E$405,3,FALSE)</f>
        <v>1.1470588235294099</v>
      </c>
      <c r="I92">
        <f>VLOOKUP(C92,away!$B$2:$E$405,3,FALSE)</f>
        <v>1.45</v>
      </c>
      <c r="J92">
        <f>VLOOKUP(B92,home!$B$2:$E$405,4,FALSE)</f>
        <v>1.03</v>
      </c>
      <c r="K92" s="3">
        <f t="shared" si="168"/>
        <v>0.41485343137254987</v>
      </c>
      <c r="L92" s="3">
        <f t="shared" si="169"/>
        <v>1.7131323529411737</v>
      </c>
      <c r="M92" s="5">
        <f t="shared" si="170"/>
        <v>0.11907689902103857</v>
      </c>
      <c r="N92" s="5">
        <f t="shared" si="171"/>
        <v>4.9399460156080488E-2</v>
      </c>
      <c r="O92" s="5">
        <f t="shared" si="172"/>
        <v>0.20399448820085034</v>
      </c>
      <c r="P92" s="5">
        <f t="shared" si="173"/>
        <v>8.4627813411209923E-2</v>
      </c>
      <c r="Q92" s="5">
        <f t="shared" si="174"/>
        <v>1.0246767776850773E-2</v>
      </c>
      <c r="R92" s="5">
        <f t="shared" si="175"/>
        <v>0.17473477877927665</v>
      </c>
      <c r="S92" s="5">
        <f t="shared" si="176"/>
        <v>1.5036222100260602E-2</v>
      </c>
      <c r="T92" s="5">
        <f t="shared" si="177"/>
        <v>1.7554069391598162E-2</v>
      </c>
      <c r="U92" s="5">
        <f t="shared" si="178"/>
        <v>7.2489322556706343E-2</v>
      </c>
      <c r="V92" s="5">
        <f t="shared" si="179"/>
        <v>1.1873583921835082E-3</v>
      </c>
      <c r="W92" s="5">
        <f t="shared" si="180"/>
        <v>1.4169689242347397E-3</v>
      </c>
      <c r="X92" s="5">
        <f t="shared" si="181"/>
        <v>2.4274553072187832E-3</v>
      </c>
      <c r="Y92" s="5">
        <f t="shared" si="182"/>
        <v>2.0792761110576272E-3</v>
      </c>
      <c r="Z92" s="5">
        <f t="shared" si="183"/>
        <v>9.9781267570265855E-2</v>
      </c>
      <c r="AA92" s="5">
        <f t="shared" si="184"/>
        <v>4.1394601238227337E-2</v>
      </c>
      <c r="AB92" s="5">
        <f t="shared" si="185"/>
        <v>8.586346181988504E-3</v>
      </c>
      <c r="AC92" s="5">
        <f t="shared" si="186"/>
        <v>5.2740889129231246E-5</v>
      </c>
      <c r="AD92" s="5">
        <f t="shared" si="187"/>
        <v>1.4695860509176306E-4</v>
      </c>
      <c r="AE92" s="5">
        <f t="shared" si="188"/>
        <v>2.517595409258048E-4</v>
      </c>
      <c r="AF92" s="5">
        <f t="shared" si="189"/>
        <v>2.156487073608069E-4</v>
      </c>
      <c r="AG92" s="5">
        <f t="shared" si="190"/>
        <v>1.2314492581658052E-4</v>
      </c>
      <c r="AH92" s="5">
        <f t="shared" si="191"/>
        <v>4.2734629423025618E-2</v>
      </c>
      <c r="AI92" s="5">
        <f t="shared" si="192"/>
        <v>1.7728607654576511E-2</v>
      </c>
      <c r="AJ92" s="5">
        <f t="shared" si="193"/>
        <v>3.6773868594793596E-3</v>
      </c>
      <c r="AK92" s="5">
        <f t="shared" si="194"/>
        <v>5.0852551904644592E-4</v>
      </c>
      <c r="AL92" s="5">
        <f t="shared" si="195"/>
        <v>1.4993155384677274E-6</v>
      </c>
      <c r="AM92" s="5">
        <f t="shared" si="196"/>
        <v>1.2193256318408286E-5</v>
      </c>
      <c r="AN92" s="5">
        <f t="shared" si="197"/>
        <v>2.0888661886769616E-5</v>
      </c>
      <c r="AO92" s="5">
        <f t="shared" si="198"/>
        <v>1.789252124393713E-5</v>
      </c>
      <c r="AP92" s="5">
        <f t="shared" si="199"/>
        <v>1.0217419006225313E-5</v>
      </c>
      <c r="AQ92" s="5">
        <f t="shared" si="200"/>
        <v>4.3759477657801625E-6</v>
      </c>
      <c r="AR92" s="5">
        <f t="shared" si="201"/>
        <v>1.464201525110739E-2</v>
      </c>
      <c r="AS92" s="5">
        <f t="shared" si="202"/>
        <v>6.0742902691311093E-3</v>
      </c>
      <c r="AT92" s="5">
        <f t="shared" si="203"/>
        <v>1.2599700806509649E-3</v>
      </c>
      <c r="AU92" s="5">
        <f t="shared" si="204"/>
        <v>1.7423430379493379E-4</v>
      </c>
      <c r="AV92" s="5">
        <f t="shared" si="205"/>
        <v>1.807042469803389E-5</v>
      </c>
      <c r="AW92" s="5">
        <f t="shared" si="206"/>
        <v>2.9598939069607384E-8</v>
      </c>
      <c r="AX92" s="5">
        <f t="shared" si="207"/>
        <v>8.4306903721611648E-7</v>
      </c>
      <c r="AY92" s="5">
        <f t="shared" si="208"/>
        <v>1.4442888434178953E-6</v>
      </c>
      <c r="AZ92" s="5">
        <f t="shared" si="209"/>
        <v>1.2371289723255929E-6</v>
      </c>
      <c r="BA92" s="5">
        <f t="shared" si="210"/>
        <v>7.0645522241727947E-7</v>
      </c>
      <c r="BB92" s="5">
        <f t="shared" si="211"/>
        <v>3.0256282435682375E-7</v>
      </c>
      <c r="BC92" s="5">
        <f t="shared" si="212"/>
        <v>1.0366603264058645E-7</v>
      </c>
      <c r="BD92" s="5">
        <f t="shared" si="213"/>
        <v>4.1806183398216904E-3</v>
      </c>
      <c r="BE92" s="5">
        <f t="shared" si="214"/>
        <v>1.7343438635340415E-3</v>
      </c>
      <c r="BF92" s="5">
        <f t="shared" si="215"/>
        <v>3.5974925148351118E-4</v>
      </c>
      <c r="BG92" s="5">
        <f t="shared" si="216"/>
        <v>4.9747737137213685E-5</v>
      </c>
      <c r="BH92" s="5">
        <f t="shared" si="217"/>
        <v>5.1595048635981805E-6</v>
      </c>
      <c r="BI92" s="5">
        <f t="shared" si="218"/>
        <v>4.280876593694133E-7</v>
      </c>
      <c r="BJ92" s="8">
        <f t="shared" si="219"/>
        <v>8.3931714423389037E-2</v>
      </c>
      <c r="BK92" s="8">
        <f t="shared" si="220"/>
        <v>0.21998397741820372</v>
      </c>
      <c r="BL92" s="8">
        <f t="shared" si="221"/>
        <v>0.59434731352705883</v>
      </c>
      <c r="BM92" s="8">
        <f t="shared" si="222"/>
        <v>0.35596265090370643</v>
      </c>
      <c r="BN92" s="8">
        <f t="shared" si="223"/>
        <v>0.6420802073453068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1.47352941176471</v>
      </c>
      <c r="F93">
        <f>VLOOKUP(B93,home!$B$2:$E$405,3,FALSE)</f>
        <v>0.64</v>
      </c>
      <c r="G93">
        <f>VLOOKUP(C93,away!$B$2:$E$405,4,FALSE)</f>
        <v>0.96</v>
      </c>
      <c r="H93">
        <f>VLOOKUP(A93,away!$A$2:$E$405,3,FALSE)</f>
        <v>1.1558823529411799</v>
      </c>
      <c r="I93">
        <f>VLOOKUP(C93,away!$B$2:$E$405,3,FALSE)</f>
        <v>0.76</v>
      </c>
      <c r="J93">
        <f>VLOOKUP(B93,home!$B$2:$E$405,4,FALSE)</f>
        <v>1.37</v>
      </c>
      <c r="K93" s="3">
        <f t="shared" si="168"/>
        <v>0.90533647058823774</v>
      </c>
      <c r="L93" s="3">
        <f t="shared" si="169"/>
        <v>1.2035047058823567</v>
      </c>
      <c r="M93" s="5">
        <f t="shared" si="170"/>
        <v>0.12137854127652871</v>
      </c>
      <c r="N93" s="5">
        <f t="shared" si="171"/>
        <v>0.10988842016444123</v>
      </c>
      <c r="O93" s="5">
        <f t="shared" si="172"/>
        <v>0.14607964561943818</v>
      </c>
      <c r="P93" s="5">
        <f t="shared" si="173"/>
        <v>0.13225123078988266</v>
      </c>
      <c r="Q93" s="5">
        <f t="shared" si="174"/>
        <v>4.974299723509628E-2</v>
      </c>
      <c r="R93" s="5">
        <f t="shared" si="175"/>
        <v>8.7903770468310452E-2</v>
      </c>
      <c r="S93" s="5">
        <f t="shared" si="176"/>
        <v>3.6024464994993684E-2</v>
      </c>
      <c r="T93" s="5">
        <f t="shared" si="177"/>
        <v>5.9865931257131431E-2</v>
      </c>
      <c r="U93" s="5">
        <f t="shared" si="178"/>
        <v>7.9582489307178733E-2</v>
      </c>
      <c r="V93" s="5">
        <f t="shared" si="179"/>
        <v>4.3612686431037219E-3</v>
      </c>
      <c r="W93" s="5">
        <f t="shared" si="180"/>
        <v>1.5011383184434179E-2</v>
      </c>
      <c r="X93" s="5">
        <f t="shared" si="181"/>
        <v>1.806627030426981E-2</v>
      </c>
      <c r="Y93" s="5">
        <f t="shared" si="182"/>
        <v>1.0871420664465701E-2</v>
      </c>
      <c r="Z93" s="5">
        <f t="shared" si="183"/>
        <v>3.5264200474471381E-2</v>
      </c>
      <c r="AA93" s="5">
        <f t="shared" si="184"/>
        <v>3.1925966795673978E-2</v>
      </c>
      <c r="AB93" s="5">
        <f t="shared" si="185"/>
        <v>1.4451871049456375E-2</v>
      </c>
      <c r="AC93" s="5">
        <f t="shared" si="186"/>
        <v>2.9699604425018473E-4</v>
      </c>
      <c r="AD93" s="5">
        <f t="shared" si="187"/>
        <v>3.3975881677108144E-3</v>
      </c>
      <c r="AE93" s="5">
        <f t="shared" si="188"/>
        <v>4.0890133484901793E-3</v>
      </c>
      <c r="AF93" s="5">
        <f t="shared" si="189"/>
        <v>2.4605734036618524E-3</v>
      </c>
      <c r="AG93" s="5">
        <f t="shared" si="190"/>
        <v>9.8710389015866902E-4</v>
      </c>
      <c r="AH93" s="5">
        <f t="shared" si="191"/>
        <v>1.0610157805051285E-2</v>
      </c>
      <c r="AI93" s="5">
        <f t="shared" si="192"/>
        <v>9.605762819609372E-3</v>
      </c>
      <c r="AJ93" s="5">
        <f t="shared" si="193"/>
        <v>4.3482237042064345E-3</v>
      </c>
      <c r="AK93" s="5">
        <f t="shared" si="194"/>
        <v>1.3122018338981222E-3</v>
      </c>
      <c r="AL93" s="5">
        <f t="shared" si="195"/>
        <v>1.2943998825073609E-5</v>
      </c>
      <c r="AM93" s="5">
        <f t="shared" si="196"/>
        <v>6.1519209605353348E-4</v>
      </c>
      <c r="AN93" s="5">
        <f t="shared" si="197"/>
        <v>7.4038658262205823E-4</v>
      </c>
      <c r="AO93" s="5">
        <f t="shared" si="198"/>
        <v>4.4552936817890187E-4</v>
      </c>
      <c r="AP93" s="5">
        <f t="shared" si="199"/>
        <v>1.7873223040403382E-4</v>
      </c>
      <c r="AQ93" s="5">
        <f t="shared" si="200"/>
        <v>5.3776270096026079E-5</v>
      </c>
      <c r="AR93" s="5">
        <f t="shared" si="201"/>
        <v>2.5538749697067279E-3</v>
      </c>
      <c r="AS93" s="5">
        <f t="shared" si="202"/>
        <v>2.3121161513979314E-3</v>
      </c>
      <c r="AT93" s="5">
        <f t="shared" si="203"/>
        <v>1.0466215380483315E-3</v>
      </c>
      <c r="AU93" s="5">
        <f t="shared" si="204"/>
        <v>3.1584821643276979E-4</v>
      </c>
      <c r="AV93" s="5">
        <f t="shared" si="205"/>
        <v>7.1487227376708392E-5</v>
      </c>
      <c r="AW93" s="5">
        <f t="shared" si="206"/>
        <v>3.9176332112086942E-7</v>
      </c>
      <c r="AX93" s="5">
        <f t="shared" si="207"/>
        <v>9.2825973495814322E-5</v>
      </c>
      <c r="AY93" s="5">
        <f t="shared" si="208"/>
        <v>1.1171649593032344E-4</v>
      </c>
      <c r="AZ93" s="5">
        <f t="shared" si="209"/>
        <v>6.7225664288415732E-5</v>
      </c>
      <c r="BA93" s="5">
        <f t="shared" si="210"/>
        <v>2.6968801109058607E-5</v>
      </c>
      <c r="BB93" s="5">
        <f t="shared" si="211"/>
        <v>8.1142697616893377E-6</v>
      </c>
      <c r="BC93" s="5">
        <f t="shared" si="212"/>
        <v>1.9531123685984054E-6</v>
      </c>
      <c r="BD93" s="5">
        <f t="shared" si="213"/>
        <v>5.1226675737953457E-4</v>
      </c>
      <c r="BE93" s="5">
        <f t="shared" si="214"/>
        <v>4.6377377812566883E-4</v>
      </c>
      <c r="BF93" s="5">
        <f t="shared" si="215"/>
        <v>2.0993565771983277E-4</v>
      </c>
      <c r="BG93" s="5">
        <f t="shared" si="216"/>
        <v>6.3354135803564578E-5</v>
      </c>
      <c r="BH93" s="5">
        <f t="shared" si="217"/>
        <v>1.4339202426391763E-5</v>
      </c>
      <c r="BI93" s="5">
        <f t="shared" si="218"/>
        <v>2.5963605831519633E-6</v>
      </c>
      <c r="BJ93" s="8">
        <f t="shared" si="219"/>
        <v>0.27672312248416858</v>
      </c>
      <c r="BK93" s="8">
        <f t="shared" si="220"/>
        <v>0.29443716224351435</v>
      </c>
      <c r="BL93" s="8">
        <f t="shared" si="221"/>
        <v>0.39338630339782354</v>
      </c>
      <c r="BM93" s="8">
        <f t="shared" si="222"/>
        <v>0.35245485831367113</v>
      </c>
      <c r="BN93" s="8">
        <f t="shared" si="223"/>
        <v>0.64724460555369745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1.47352941176471</v>
      </c>
      <c r="F94">
        <f>VLOOKUP(B94,home!$B$2:$E$405,3,FALSE)</f>
        <v>0.98</v>
      </c>
      <c r="G94">
        <f>VLOOKUP(C94,away!$B$2:$E$405,4,FALSE)</f>
        <v>0.98</v>
      </c>
      <c r="H94">
        <f>VLOOKUP(A94,away!$A$2:$E$405,3,FALSE)</f>
        <v>1.1558823529411799</v>
      </c>
      <c r="I94">
        <f>VLOOKUP(C94,away!$B$2:$E$405,3,FALSE)</f>
        <v>0.76</v>
      </c>
      <c r="J94">
        <f>VLOOKUP(B94,home!$B$2:$E$405,4,FALSE)</f>
        <v>1.35</v>
      </c>
      <c r="K94" s="3">
        <f t="shared" si="168"/>
        <v>1.4151776470588275</v>
      </c>
      <c r="L94" s="3">
        <f t="shared" si="169"/>
        <v>1.1859352941176506</v>
      </c>
      <c r="M94" s="5">
        <f t="shared" si="170"/>
        <v>7.4190962072795283E-2</v>
      </c>
      <c r="N94" s="5">
        <f t="shared" si="171"/>
        <v>0.10499339113920914</v>
      </c>
      <c r="O94" s="5">
        <f t="shared" si="172"/>
        <v>8.7985680426671931E-2</v>
      </c>
      <c r="P94" s="5">
        <f t="shared" si="173"/>
        <v>0.12451536820108751</v>
      </c>
      <c r="Q94" s="5">
        <f t="shared" si="174"/>
        <v>7.4292150114556574E-2</v>
      </c>
      <c r="R94" s="5">
        <f t="shared" si="175"/>
        <v>5.217266189747341E-2</v>
      </c>
      <c r="S94" s="5">
        <f t="shared" si="176"/>
        <v>5.2243819479790503E-2</v>
      </c>
      <c r="T94" s="5">
        <f t="shared" si="177"/>
        <v>8.8105682896739299E-2</v>
      </c>
      <c r="U94" s="5">
        <f t="shared" si="178"/>
        <v>7.3833584904862151E-2</v>
      </c>
      <c r="V94" s="5">
        <f t="shared" si="179"/>
        <v>9.7423642943559666E-3</v>
      </c>
      <c r="W94" s="5">
        <f t="shared" si="180"/>
        <v>3.5045530064686477E-2</v>
      </c>
      <c r="X94" s="5">
        <f t="shared" si="181"/>
        <v>4.1561731004772923E-2</v>
      </c>
      <c r="Y94" s="5">
        <f t="shared" si="182"/>
        <v>2.4644761841592033E-2</v>
      </c>
      <c r="Z94" s="5">
        <f t="shared" si="183"/>
        <v>2.0624467044093622E-2</v>
      </c>
      <c r="AA94" s="5">
        <f t="shared" si="184"/>
        <v>2.918728474330274E-2</v>
      </c>
      <c r="AB94" s="5">
        <f t="shared" si="185"/>
        <v>2.0652596473531595E-2</v>
      </c>
      <c r="AC94" s="5">
        <f t="shared" si="186"/>
        <v>1.0219186772967427E-3</v>
      </c>
      <c r="AD94" s="5">
        <f t="shared" si="187"/>
        <v>1.2398912694218096E-2</v>
      </c>
      <c r="AE94" s="5">
        <f t="shared" si="188"/>
        <v>1.470430817275661E-2</v>
      </c>
      <c r="AF94" s="5">
        <f t="shared" si="189"/>
        <v>8.7191790188273447E-3</v>
      </c>
      <c r="AG94" s="5">
        <f t="shared" si="190"/>
        <v>3.4467940447191511E-3</v>
      </c>
      <c r="AH94" s="5">
        <f t="shared" si="191"/>
        <v>6.1148208474892368E-3</v>
      </c>
      <c r="AI94" s="5">
        <f t="shared" si="192"/>
        <v>8.653557779136083E-3</v>
      </c>
      <c r="AJ94" s="5">
        <f t="shared" si="193"/>
        <v>6.1231607682827082E-3</v>
      </c>
      <c r="AK94" s="5">
        <f t="shared" si="194"/>
        <v>2.8884534162070836E-3</v>
      </c>
      <c r="AL94" s="5">
        <f t="shared" si="195"/>
        <v>6.8603817403161047E-5</v>
      </c>
      <c r="AM94" s="5">
        <f t="shared" si="196"/>
        <v>3.5093328185382779E-3</v>
      </c>
      <c r="AN94" s="5">
        <f t="shared" si="197"/>
        <v>4.1618416483099165E-3</v>
      </c>
      <c r="AO94" s="5">
        <f t="shared" si="198"/>
        <v>2.4678374496297549E-3</v>
      </c>
      <c r="AP94" s="5">
        <f t="shared" si="199"/>
        <v>9.755651772204053E-4</v>
      </c>
      <c r="AQ94" s="5">
        <f t="shared" si="200"/>
        <v>2.8923929384445463E-4</v>
      </c>
      <c r="AR94" s="5">
        <f t="shared" si="201"/>
        <v>1.4503563720487792E-3</v>
      </c>
      <c r="AS94" s="5">
        <f t="shared" si="202"/>
        <v>2.0525119179927685E-3</v>
      </c>
      <c r="AT94" s="5">
        <f t="shared" si="203"/>
        <v>1.4523344933326039E-3</v>
      </c>
      <c r="AU94" s="5">
        <f t="shared" si="204"/>
        <v>6.8510377033893669E-4</v>
      </c>
      <c r="AV94" s="5">
        <f t="shared" si="205"/>
        <v>2.4238588542484682E-4</v>
      </c>
      <c r="AW94" s="5">
        <f t="shared" si="206"/>
        <v>3.1982892320096103E-6</v>
      </c>
      <c r="AX94" s="5">
        <f t="shared" si="207"/>
        <v>8.2772156014755444E-4</v>
      </c>
      <c r="AY94" s="5">
        <f t="shared" si="208"/>
        <v>9.816242118811107E-4</v>
      </c>
      <c r="AZ94" s="5">
        <f t="shared" si="209"/>
        <v>5.8207139921511613E-4</v>
      </c>
      <c r="BA94" s="5">
        <f t="shared" si="210"/>
        <v>2.3009967200855034E-4</v>
      </c>
      <c r="BB94" s="5">
        <f t="shared" si="211"/>
        <v>6.8220830549958731E-5</v>
      </c>
      <c r="BC94" s="5">
        <f t="shared" si="212"/>
        <v>1.6181098148643157E-5</v>
      </c>
      <c r="BD94" s="5">
        <f t="shared" si="213"/>
        <v>2.8667146844351245E-4</v>
      </c>
      <c r="BE94" s="5">
        <f t="shared" si="214"/>
        <v>4.0569105419078886E-4</v>
      </c>
      <c r="BF94" s="5">
        <f t="shared" si="215"/>
        <v>2.8706245575126798E-4</v>
      </c>
      <c r="BG94" s="5">
        <f t="shared" si="216"/>
        <v>1.3541479022966948E-4</v>
      </c>
      <c r="BH94" s="5">
        <f t="shared" si="217"/>
        <v>4.7908996053547065E-5</v>
      </c>
      <c r="BI94" s="5">
        <f t="shared" si="218"/>
        <v>1.3559948061601875E-5</v>
      </c>
      <c r="BJ94" s="8">
        <f t="shared" si="219"/>
        <v>0.42202217615157145</v>
      </c>
      <c r="BK94" s="8">
        <f t="shared" si="220"/>
        <v>0.2627646607546103</v>
      </c>
      <c r="BL94" s="8">
        <f t="shared" si="221"/>
        <v>0.29467080240882526</v>
      </c>
      <c r="BM94" s="8">
        <f t="shared" si="222"/>
        <v>0.48095346658465754</v>
      </c>
      <c r="BN94" s="8">
        <f t="shared" si="223"/>
        <v>0.51815021385179383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1.47352941176471</v>
      </c>
      <c r="F95">
        <f>VLOOKUP(B95,home!$B$2:$E$405,3,FALSE)</f>
        <v>0.68</v>
      </c>
      <c r="G95">
        <f>VLOOKUP(C95,away!$B$2:$E$405,4,FALSE)</f>
        <v>0.89</v>
      </c>
      <c r="H95">
        <f>VLOOKUP(A95,away!$A$2:$E$405,3,FALSE)</f>
        <v>1.1558823529411799</v>
      </c>
      <c r="I95">
        <f>VLOOKUP(C95,away!$B$2:$E$405,3,FALSE)</f>
        <v>1.06</v>
      </c>
      <c r="J95">
        <f>VLOOKUP(B95,home!$B$2:$E$405,4,FALSE)</f>
        <v>0.76</v>
      </c>
      <c r="K95" s="3">
        <f t="shared" si="168"/>
        <v>0.89178000000000257</v>
      </c>
      <c r="L95" s="3">
        <f t="shared" si="169"/>
        <v>0.93117882352941461</v>
      </c>
      <c r="M95" s="5">
        <f t="shared" si="170"/>
        <v>0.16154705386895055</v>
      </c>
      <c r="N95" s="5">
        <f t="shared" si="171"/>
        <v>0.14406443169925315</v>
      </c>
      <c r="O95" s="5">
        <f t="shared" si="172"/>
        <v>0.15042919556633233</v>
      </c>
      <c r="P95" s="5">
        <f t="shared" si="173"/>
        <v>0.13414974802214424</v>
      </c>
      <c r="Q95" s="5">
        <f t="shared" si="174"/>
        <v>6.4236889450380155E-2</v>
      </c>
      <c r="R95" s="5">
        <f t="shared" si="175"/>
        <v>7.0038240675966784E-2</v>
      </c>
      <c r="S95" s="5">
        <f t="shared" si="176"/>
        <v>2.784971075517655E-2</v>
      </c>
      <c r="T95" s="5">
        <f t="shared" si="177"/>
        <v>5.9816031145594056E-2</v>
      </c>
      <c r="U95" s="5">
        <f t="shared" si="178"/>
        <v>6.2458702270013843E-2</v>
      </c>
      <c r="V95" s="5">
        <f t="shared" si="179"/>
        <v>2.5696205607117226E-3</v>
      </c>
      <c r="W95" s="5">
        <f t="shared" si="180"/>
        <v>1.9095057758020065E-2</v>
      </c>
      <c r="X95" s="5">
        <f t="shared" si="181"/>
        <v>1.7780913418339348E-2</v>
      </c>
      <c r="Y95" s="5">
        <f t="shared" si="182"/>
        <v>8.2786050190838071E-3</v>
      </c>
      <c r="Z95" s="5">
        <f t="shared" si="183"/>
        <v>2.1739375518238919E-2</v>
      </c>
      <c r="AA95" s="5">
        <f t="shared" si="184"/>
        <v>1.9386740299655158E-2</v>
      </c>
      <c r="AB95" s="5">
        <f t="shared" si="185"/>
        <v>8.6443536322132631E-3</v>
      </c>
      <c r="AC95" s="5">
        <f t="shared" si="186"/>
        <v>1.3336437529976394E-4</v>
      </c>
      <c r="AD95" s="5">
        <f t="shared" si="187"/>
        <v>4.2571476518617948E-3</v>
      </c>
      <c r="AE95" s="5">
        <f t="shared" si="188"/>
        <v>3.9641657420516766E-3</v>
      </c>
      <c r="AF95" s="5">
        <f t="shared" si="189"/>
        <v>1.8456735959796443E-3</v>
      </c>
      <c r="AG95" s="5">
        <f t="shared" si="190"/>
        <v>5.7288405590787649E-4</v>
      </c>
      <c r="AH95" s="5">
        <f t="shared" si="191"/>
        <v>5.0608115298344681E-3</v>
      </c>
      <c r="AI95" s="5">
        <f t="shared" si="192"/>
        <v>4.5131305060757956E-3</v>
      </c>
      <c r="AJ95" s="5">
        <f t="shared" si="193"/>
        <v>2.0123597613541416E-3</v>
      </c>
      <c r="AK95" s="5">
        <f t="shared" si="194"/>
        <v>5.9819406266013405E-4</v>
      </c>
      <c r="AL95" s="5">
        <f t="shared" si="195"/>
        <v>4.4298665715333458E-6</v>
      </c>
      <c r="AM95" s="5">
        <f t="shared" si="196"/>
        <v>7.5928782659546458E-4</v>
      </c>
      <c r="AN95" s="5">
        <f t="shared" si="197"/>
        <v>7.0703274508937086E-4</v>
      </c>
      <c r="AO95" s="5">
        <f t="shared" si="198"/>
        <v>3.2918695988454644E-4</v>
      </c>
      <c r="AP95" s="5">
        <f t="shared" si="199"/>
        <v>1.0217730867550553E-4</v>
      </c>
      <c r="AQ95" s="5">
        <f t="shared" si="200"/>
        <v>2.378633652096477E-5</v>
      </c>
      <c r="AR95" s="5">
        <f t="shared" si="201"/>
        <v>9.4250410529107158E-4</v>
      </c>
      <c r="AS95" s="5">
        <f t="shared" si="202"/>
        <v>8.4050631101647427E-4</v>
      </c>
      <c r="AT95" s="5">
        <f t="shared" si="203"/>
        <v>3.747733590191367E-4</v>
      </c>
      <c r="AU95" s="5">
        <f t="shared" si="204"/>
        <v>1.1140512870202894E-4</v>
      </c>
      <c r="AV95" s="5">
        <f t="shared" si="205"/>
        <v>2.4837216418473907E-5</v>
      </c>
      <c r="AW95" s="5">
        <f t="shared" si="206"/>
        <v>1.0218307403161985E-7</v>
      </c>
      <c r="AX95" s="5">
        <f t="shared" si="207"/>
        <v>1.128529496668842E-4</v>
      </c>
      <c r="AY95" s="5">
        <f t="shared" si="208"/>
        <v>1.0508627690263346E-4</v>
      </c>
      <c r="AZ95" s="5">
        <f t="shared" si="209"/>
        <v>4.892705784764026E-5</v>
      </c>
      <c r="BA95" s="5">
        <f t="shared" si="210"/>
        <v>1.5186613388440426E-5</v>
      </c>
      <c r="BB95" s="5">
        <f t="shared" si="211"/>
        <v>3.5353631971110031E-6</v>
      </c>
      <c r="BC95" s="5">
        <f t="shared" si="212"/>
        <v>6.5841106852700287E-7</v>
      </c>
      <c r="BD95" s="5">
        <f t="shared" si="213"/>
        <v>1.4627331065609719E-4</v>
      </c>
      <c r="BE95" s="5">
        <f t="shared" si="214"/>
        <v>1.3044361297689475E-4</v>
      </c>
      <c r="BF95" s="5">
        <f t="shared" si="215"/>
        <v>5.8163502590267756E-5</v>
      </c>
      <c r="BG95" s="5">
        <f t="shared" si="216"/>
        <v>1.7289682779983048E-5</v>
      </c>
      <c r="BH95" s="5">
        <f t="shared" si="217"/>
        <v>3.8546483273833307E-6</v>
      </c>
      <c r="BI95" s="5">
        <f t="shared" si="218"/>
        <v>6.8749965707878339E-7</v>
      </c>
      <c r="BJ95" s="8">
        <f t="shared" si="219"/>
        <v>0.3261195173853087</v>
      </c>
      <c r="BK95" s="8">
        <f t="shared" si="220"/>
        <v>0.32635901372575704</v>
      </c>
      <c r="BL95" s="8">
        <f t="shared" si="221"/>
        <v>0.32579246668154072</v>
      </c>
      <c r="BM95" s="8">
        <f t="shared" si="222"/>
        <v>0.27543982993398947</v>
      </c>
      <c r="BN95" s="8">
        <f t="shared" si="223"/>
        <v>0.72446555928302725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1.47352941176471</v>
      </c>
      <c r="F96">
        <f>VLOOKUP(B96,home!$B$2:$E$405,3,FALSE)</f>
        <v>1.02</v>
      </c>
      <c r="G96">
        <f>VLOOKUP(C96,away!$B$2:$E$405,4,FALSE)</f>
        <v>0.72</v>
      </c>
      <c r="H96">
        <f>VLOOKUP(A96,away!$A$2:$E$405,3,FALSE)</f>
        <v>1.1558823529411799</v>
      </c>
      <c r="I96">
        <f>VLOOKUP(C96,away!$B$2:$E$405,3,FALSE)</f>
        <v>1.06</v>
      </c>
      <c r="J96">
        <f>VLOOKUP(B96,home!$B$2:$E$405,4,FALSE)</f>
        <v>1.08</v>
      </c>
      <c r="K96" s="3">
        <f t="shared" si="168"/>
        <v>1.0821600000000029</v>
      </c>
      <c r="L96" s="3">
        <f t="shared" si="169"/>
        <v>1.3232541176470629</v>
      </c>
      <c r="M96" s="5">
        <f t="shared" si="170"/>
        <v>9.0228122814032349E-2</v>
      </c>
      <c r="N96" s="5">
        <f t="shared" si="171"/>
        <v>9.7641265384433504E-2</v>
      </c>
      <c r="O96" s="5">
        <f t="shared" si="172"/>
        <v>0.1193947350412332</v>
      </c>
      <c r="P96" s="5">
        <f t="shared" si="173"/>
        <v>0.12920420647222125</v>
      </c>
      <c r="Q96" s="5">
        <f t="shared" si="174"/>
        <v>5.2831735874209418E-2</v>
      </c>
      <c r="R96" s="5">
        <f t="shared" si="175"/>
        <v>7.8994787384345955E-2</v>
      </c>
      <c r="S96" s="5">
        <f t="shared" si="176"/>
        <v>4.6254223321601014E-2</v>
      </c>
      <c r="T96" s="5">
        <f t="shared" si="177"/>
        <v>6.9909812037989669E-2</v>
      </c>
      <c r="U96" s="5">
        <f t="shared" si="178"/>
        <v>8.5484999115844049E-2</v>
      </c>
      <c r="V96" s="5">
        <f t="shared" si="179"/>
        <v>7.3594204382175952E-3</v>
      </c>
      <c r="W96" s="5">
        <f t="shared" si="180"/>
        <v>1.9057463764544876E-2</v>
      </c>
      <c r="X96" s="5">
        <f t="shared" si="181"/>
        <v>2.5217867398343707E-2</v>
      </c>
      <c r="Y96" s="5">
        <f t="shared" si="182"/>
        <v>1.6684823436567967E-2</v>
      </c>
      <c r="Z96" s="5">
        <f t="shared" si="183"/>
        <v>3.4843392559663358E-2</v>
      </c>
      <c r="AA96" s="5">
        <f t="shared" si="184"/>
        <v>3.7706125692365394E-2</v>
      </c>
      <c r="AB96" s="5">
        <f t="shared" si="185"/>
        <v>2.0402030489625123E-2</v>
      </c>
      <c r="AC96" s="5">
        <f t="shared" si="186"/>
        <v>6.5865556114857928E-4</v>
      </c>
      <c r="AD96" s="5">
        <f t="shared" si="187"/>
        <v>5.1558062468599836E-3</v>
      </c>
      <c r="AE96" s="5">
        <f t="shared" si="188"/>
        <v>6.8224418459479231E-3</v>
      </c>
      <c r="AF96" s="5">
        <f t="shared" si="189"/>
        <v>4.5139121325291093E-3</v>
      </c>
      <c r="AG96" s="5">
        <f t="shared" si="190"/>
        <v>1.9910176053553933E-3</v>
      </c>
      <c r="AH96" s="5">
        <f t="shared" si="191"/>
        <v>1.1526665669341884E-2</v>
      </c>
      <c r="AI96" s="5">
        <f t="shared" si="192"/>
        <v>1.2473696520735046E-2</v>
      </c>
      <c r="AJ96" s="5">
        <f t="shared" si="193"/>
        <v>6.749267713439336E-3</v>
      </c>
      <c r="AK96" s="5">
        <f t="shared" si="194"/>
        <v>2.4345958495918447E-3</v>
      </c>
      <c r="AL96" s="5">
        <f t="shared" si="195"/>
        <v>3.7727070657168897E-5</v>
      </c>
      <c r="AM96" s="5">
        <f t="shared" si="196"/>
        <v>1.1158814576204032E-3</v>
      </c>
      <c r="AN96" s="5">
        <f t="shared" si="197"/>
        <v>1.4765947336022049E-3</v>
      </c>
      <c r="AO96" s="5">
        <f t="shared" si="198"/>
        <v>9.76955030667543E-4</v>
      </c>
      <c r="AP96" s="5">
        <f t="shared" si="199"/>
        <v>4.3091992236227969E-4</v>
      </c>
      <c r="AQ96" s="5">
        <f t="shared" si="200"/>
        <v>1.4255414041050972E-4</v>
      </c>
      <c r="AR96" s="5">
        <f t="shared" si="201"/>
        <v>3.0505415619395365E-3</v>
      </c>
      <c r="AS96" s="5">
        <f t="shared" si="202"/>
        <v>3.3011740566684972E-3</v>
      </c>
      <c r="AT96" s="5">
        <f t="shared" si="203"/>
        <v>1.7861992585821952E-3</v>
      </c>
      <c r="AU96" s="5">
        <f t="shared" si="204"/>
        <v>6.4431779655577137E-4</v>
      </c>
      <c r="AV96" s="5">
        <f t="shared" si="205"/>
        <v>1.743137366801988E-4</v>
      </c>
      <c r="AW96" s="5">
        <f t="shared" si="206"/>
        <v>1.5006703979114476E-6</v>
      </c>
      <c r="AX96" s="5">
        <f t="shared" si="207"/>
        <v>2.0126037969641641E-4</v>
      </c>
      <c r="AY96" s="5">
        <f t="shared" si="208"/>
        <v>2.6631862615249436E-4</v>
      </c>
      <c r="AZ96" s="5">
        <f t="shared" si="209"/>
        <v>1.7620360933119847E-4</v>
      </c>
      <c r="BA96" s="5">
        <f t="shared" si="210"/>
        <v>7.7720717197260952E-5</v>
      </c>
      <c r="BB96" s="5">
        <f t="shared" si="211"/>
        <v>2.5711064764439595E-5</v>
      </c>
      <c r="BC96" s="5">
        <f t="shared" si="212"/>
        <v>6.8044544637269985E-6</v>
      </c>
      <c r="BD96" s="5">
        <f t="shared" si="213"/>
        <v>6.7277361381499893E-4</v>
      </c>
      <c r="BE96" s="5">
        <f t="shared" si="214"/>
        <v>7.2804869392604111E-4</v>
      </c>
      <c r="BF96" s="5">
        <f t="shared" si="215"/>
        <v>3.9393258730950333E-4</v>
      </c>
      <c r="BG96" s="5">
        <f t="shared" si="216"/>
        <v>1.4209936289428447E-4</v>
      </c>
      <c r="BH96" s="5">
        <f t="shared" si="217"/>
        <v>3.844356163741981E-5</v>
      </c>
      <c r="BI96" s="5">
        <f t="shared" si="218"/>
        <v>8.3204169323100691E-6</v>
      </c>
      <c r="BJ96" s="8">
        <f t="shared" si="219"/>
        <v>0.30472306986305009</v>
      </c>
      <c r="BK96" s="8">
        <f t="shared" si="220"/>
        <v>0.27400867430403048</v>
      </c>
      <c r="BL96" s="8">
        <f t="shared" si="221"/>
        <v>0.38610706812346268</v>
      </c>
      <c r="BM96" s="8">
        <f t="shared" si="222"/>
        <v>0.43112253392397631</v>
      </c>
      <c r="BN96" s="8">
        <f t="shared" si="223"/>
        <v>0.56829485297047566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1.47352941176471</v>
      </c>
      <c r="F97">
        <f>VLOOKUP(B97,home!$B$2:$E$405,3,FALSE)</f>
        <v>0.47</v>
      </c>
      <c r="G97">
        <f>VLOOKUP(C97,away!$B$2:$E$405,4,FALSE)</f>
        <v>1.31</v>
      </c>
      <c r="H97">
        <f>VLOOKUP(A97,away!$A$2:$E$405,3,FALSE)</f>
        <v>1.1558823529411799</v>
      </c>
      <c r="I97">
        <f>VLOOKUP(C97,away!$B$2:$E$405,3,FALSE)</f>
        <v>0.68</v>
      </c>
      <c r="J97">
        <f>VLOOKUP(B97,home!$B$2:$E$405,4,FALSE)</f>
        <v>0.97</v>
      </c>
      <c r="K97" s="3">
        <f t="shared" si="168"/>
        <v>0.90725205882353199</v>
      </c>
      <c r="L97" s="3">
        <f t="shared" si="169"/>
        <v>0.76242000000000232</v>
      </c>
      <c r="M97" s="5">
        <f t="shared" si="170"/>
        <v>0.1883088097265796</v>
      </c>
      <c r="N97" s="5">
        <f t="shared" si="171"/>
        <v>0.1708435553190481</v>
      </c>
      <c r="O97" s="5">
        <f t="shared" si="172"/>
        <v>0.14357040271173924</v>
      </c>
      <c r="P97" s="5">
        <f t="shared" si="173"/>
        <v>0.13025454344634904</v>
      </c>
      <c r="Q97" s="5">
        <f t="shared" si="174"/>
        <v>7.7499083649969172E-2</v>
      </c>
      <c r="R97" s="5">
        <f t="shared" si="175"/>
        <v>5.4730473217742277E-2</v>
      </c>
      <c r="S97" s="5">
        <f t="shared" si="176"/>
        <v>2.2524498605576999E-2</v>
      </c>
      <c r="T97" s="5">
        <f t="shared" si="177"/>
        <v>5.9086851356409675E-2</v>
      </c>
      <c r="U97" s="5">
        <f t="shared" si="178"/>
        <v>4.9654334507182867E-2</v>
      </c>
      <c r="V97" s="5">
        <f t="shared" si="179"/>
        <v>1.7311506600292154E-3</v>
      </c>
      <c r="W97" s="5">
        <f t="shared" si="180"/>
        <v>2.3437067732790556E-2</v>
      </c>
      <c r="X97" s="5">
        <f t="shared" si="181"/>
        <v>1.7868889180834228E-2</v>
      </c>
      <c r="Y97" s="5">
        <f t="shared" si="182"/>
        <v>6.8117992446258364E-3</v>
      </c>
      <c r="Z97" s="5">
        <f t="shared" si="183"/>
        <v>1.3909202463557065E-2</v>
      </c>
      <c r="AA97" s="5">
        <f t="shared" si="184"/>
        <v>1.2619152571655492E-2</v>
      </c>
      <c r="AB97" s="5">
        <f t="shared" si="185"/>
        <v>5.7243760756213562E-3</v>
      </c>
      <c r="AC97" s="5">
        <f t="shared" si="186"/>
        <v>7.4840576758715597E-5</v>
      </c>
      <c r="AD97" s="5">
        <f t="shared" si="187"/>
        <v>5.3158319883401996E-3</v>
      </c>
      <c r="AE97" s="5">
        <f t="shared" si="188"/>
        <v>4.0528966245503466E-3</v>
      </c>
      <c r="AF97" s="5">
        <f t="shared" si="189"/>
        <v>1.5450047222448423E-3</v>
      </c>
      <c r="AG97" s="5">
        <f t="shared" si="190"/>
        <v>3.9264750011130543E-4</v>
      </c>
      <c r="AH97" s="5">
        <f t="shared" si="191"/>
        <v>2.6511635355663025E-3</v>
      </c>
      <c r="AI97" s="5">
        <f t="shared" si="192"/>
        <v>2.4052735759204024E-3</v>
      </c>
      <c r="AJ97" s="5">
        <f t="shared" si="193"/>
        <v>1.0910947018938119E-3</v>
      </c>
      <c r="AK97" s="5">
        <f t="shared" si="194"/>
        <v>3.2996597155486964E-4</v>
      </c>
      <c r="AL97" s="5">
        <f t="shared" si="195"/>
        <v>2.0707103764549963E-6</v>
      </c>
      <c r="AM97" s="5">
        <f t="shared" si="196"/>
        <v>9.6455990315632764E-4</v>
      </c>
      <c r="AN97" s="5">
        <f t="shared" si="197"/>
        <v>7.3539976136444943E-4</v>
      </c>
      <c r="AO97" s="5">
        <f t="shared" si="198"/>
        <v>2.8034174302974264E-4</v>
      </c>
      <c r="AP97" s="5">
        <f t="shared" si="199"/>
        <v>7.1246050573579004E-5</v>
      </c>
      <c r="AQ97" s="5">
        <f t="shared" si="200"/>
        <v>1.3579853469577068E-5</v>
      </c>
      <c r="AR97" s="5">
        <f t="shared" si="201"/>
        <v>4.0426002055729343E-4</v>
      </c>
      <c r="AS97" s="5">
        <f t="shared" si="202"/>
        <v>3.6676573595064788E-4</v>
      </c>
      <c r="AT97" s="5">
        <f t="shared" si="203"/>
        <v>1.6637448452357656E-4</v>
      </c>
      <c r="AU97" s="5">
        <f t="shared" si="204"/>
        <v>5.0314531206572903E-5</v>
      </c>
      <c r="AV97" s="5">
        <f t="shared" si="205"/>
        <v>1.1411990506476027E-5</v>
      </c>
      <c r="AW97" s="5">
        <f t="shared" si="206"/>
        <v>3.9786808329241166E-8</v>
      </c>
      <c r="AX97" s="5">
        <f t="shared" si="207"/>
        <v>1.4584982633286734E-4</v>
      </c>
      <c r="AY97" s="5">
        <f t="shared" si="208"/>
        <v>1.1119882459270506E-4</v>
      </c>
      <c r="AZ97" s="5">
        <f t="shared" si="209"/>
        <v>4.239010392298522E-5</v>
      </c>
      <c r="BA97" s="5">
        <f t="shared" si="210"/>
        <v>1.0773021010987497E-5</v>
      </c>
      <c r="BB97" s="5">
        <f t="shared" si="211"/>
        <v>2.0533916697992784E-6</v>
      </c>
      <c r="BC97" s="5">
        <f t="shared" si="212"/>
        <v>3.1310937537767419E-7</v>
      </c>
      <c r="BD97" s="5">
        <f t="shared" si="213"/>
        <v>5.1369320812215412E-5</v>
      </c>
      <c r="BE97" s="5">
        <f t="shared" si="214"/>
        <v>4.6604922067248953E-5</v>
      </c>
      <c r="BF97" s="5">
        <f t="shared" si="215"/>
        <v>2.114120574841093E-5</v>
      </c>
      <c r="BG97" s="5">
        <f t="shared" si="216"/>
        <v>6.393467480419236E-6</v>
      </c>
      <c r="BH97" s="5">
        <f t="shared" si="217"/>
        <v>1.4501216336579128E-6</v>
      </c>
      <c r="BI97" s="5">
        <f t="shared" si="218"/>
        <v>2.6312516753613712E-7</v>
      </c>
      <c r="BJ97" s="8">
        <f t="shared" si="219"/>
        <v>0.3692313329074226</v>
      </c>
      <c r="BK97" s="8">
        <f t="shared" si="220"/>
        <v>0.34300711255026267</v>
      </c>
      <c r="BL97" s="8">
        <f t="shared" si="221"/>
        <v>0.27390258579453075</v>
      </c>
      <c r="BM97" s="8">
        <f t="shared" si="222"/>
        <v>0.23473220660656133</v>
      </c>
      <c r="BN97" s="8">
        <f t="shared" si="223"/>
        <v>0.76520686807142735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1.3354838709677399</v>
      </c>
      <c r="F98">
        <f>VLOOKUP(B98,home!$B$2:$E$405,3,FALSE)</f>
        <v>0.4</v>
      </c>
      <c r="G98">
        <f>VLOOKUP(C98,away!$B$2:$E$405,4,FALSE)</f>
        <v>0.84</v>
      </c>
      <c r="H98">
        <f>VLOOKUP(A98,away!$A$2:$E$405,3,FALSE)</f>
        <v>1.3322580645161299</v>
      </c>
      <c r="I98">
        <f>VLOOKUP(C98,away!$B$2:$E$405,3,FALSE)</f>
        <v>1.22</v>
      </c>
      <c r="J98">
        <f>VLOOKUP(B98,home!$B$2:$E$405,4,FALSE)</f>
        <v>1.06</v>
      </c>
      <c r="K98" s="3">
        <f t="shared" si="168"/>
        <v>0.44872258064516063</v>
      </c>
      <c r="L98" s="3">
        <f t="shared" si="169"/>
        <v>1.7228761290322594</v>
      </c>
      <c r="M98" s="5">
        <f t="shared" si="170"/>
        <v>0.11399522588373379</v>
      </c>
      <c r="N98" s="5">
        <f t="shared" si="171"/>
        <v>5.1152231939777033E-2</v>
      </c>
      <c r="O98" s="5">
        <f t="shared" si="172"/>
        <v>0.19639965349872532</v>
      </c>
      <c r="P98" s="5">
        <f t="shared" si="173"/>
        <v>8.812895935576337E-2</v>
      </c>
      <c r="Q98" s="5">
        <f t="shared" si="174"/>
        <v>1.1476580760888278E-2</v>
      </c>
      <c r="R98" s="5">
        <f t="shared" si="175"/>
        <v>0.16918613738158045</v>
      </c>
      <c r="S98" s="5">
        <f t="shared" si="176"/>
        <v>1.7032979707964326E-2</v>
      </c>
      <c r="T98" s="5">
        <f t="shared" si="177"/>
        <v>1.9772727035845303E-2</v>
      </c>
      <c r="U98" s="5">
        <f t="shared" si="178"/>
        <v>7.5917640175249462E-2</v>
      </c>
      <c r="V98" s="5">
        <f t="shared" si="179"/>
        <v>1.4631205091203989E-3</v>
      </c>
      <c r="W98" s="5">
        <f t="shared" si="180"/>
        <v>1.7166003120027968E-3</v>
      </c>
      <c r="X98" s="5">
        <f t="shared" si="181"/>
        <v>2.9574897006389477E-3</v>
      </c>
      <c r="Y98" s="5">
        <f t="shared" si="182"/>
        <v>2.5476942035448031E-3</v>
      </c>
      <c r="Z98" s="5">
        <f t="shared" si="183"/>
        <v>9.7162252485965814E-2</v>
      </c>
      <c r="AA98" s="5">
        <f t="shared" si="184"/>
        <v>4.3598896676799254E-2</v>
      </c>
      <c r="AB98" s="5">
        <f t="shared" si="185"/>
        <v>9.7819047150475378E-3</v>
      </c>
      <c r="AC98" s="5">
        <f t="shared" si="186"/>
        <v>7.0695552643344593E-5</v>
      </c>
      <c r="AD98" s="5">
        <f t="shared" si="187"/>
        <v>1.9256933048454567E-4</v>
      </c>
      <c r="AE98" s="5">
        <f t="shared" si="188"/>
        <v>3.3177310267554796E-4</v>
      </c>
      <c r="AF98" s="5">
        <f t="shared" si="189"/>
        <v>2.8580197942733521E-4</v>
      </c>
      <c r="AG98" s="5">
        <f t="shared" si="190"/>
        <v>1.6413380266184162E-4</v>
      </c>
      <c r="AH98" s="5">
        <f t="shared" si="191"/>
        <v>4.1849631362768938E-2</v>
      </c>
      <c r="AI98" s="5">
        <f t="shared" si="192"/>
        <v>1.8778874584150326E-2</v>
      </c>
      <c r="AJ98" s="5">
        <f t="shared" si="193"/>
        <v>4.213252532505876E-3</v>
      </c>
      <c r="AK98" s="5">
        <f t="shared" si="194"/>
        <v>6.3019384976526513E-4</v>
      </c>
      <c r="AL98" s="5">
        <f t="shared" si="195"/>
        <v>2.186170670653519E-6</v>
      </c>
      <c r="AM98" s="5">
        <f t="shared" si="196"/>
        <v>1.728204138562723E-5</v>
      </c>
      <c r="AN98" s="5">
        <f t="shared" si="197"/>
        <v>2.9774816564244749E-5</v>
      </c>
      <c r="AO98" s="5">
        <f t="shared" si="198"/>
        <v>2.5649160352425797E-5</v>
      </c>
      <c r="AP98" s="5">
        <f t="shared" si="199"/>
        <v>1.4730108700305025E-5</v>
      </c>
      <c r="AQ98" s="5">
        <f t="shared" si="200"/>
        <v>6.3445381644514795E-6</v>
      </c>
      <c r="AR98" s="5">
        <f t="shared" si="201"/>
        <v>1.4420346176742871E-2</v>
      </c>
      <c r="AS98" s="5">
        <f t="shared" si="202"/>
        <v>6.4707349502246356E-3</v>
      </c>
      <c r="AT98" s="5">
        <f t="shared" si="203"/>
        <v>1.4517824427678165E-3</v>
      </c>
      <c r="AU98" s="5">
        <f t="shared" si="204"/>
        <v>2.1714918808470333E-4</v>
      </c>
      <c r="AV98" s="5">
        <f t="shared" si="205"/>
        <v>2.4359936015592354E-5</v>
      </c>
      <c r="AW98" s="5">
        <f t="shared" si="206"/>
        <v>4.6947615735945441E-8</v>
      </c>
      <c r="AX98" s="5">
        <f t="shared" si="207"/>
        <v>1.2924737015625196E-6</v>
      </c>
      <c r="AY98" s="5">
        <f t="shared" si="208"/>
        <v>2.2267720878240297E-6</v>
      </c>
      <c r="AZ98" s="5">
        <f t="shared" si="209"/>
        <v>1.9182262374536733E-6</v>
      </c>
      <c r="BA98" s="5">
        <f t="shared" si="210"/>
        <v>1.1016220648641004E-6</v>
      </c>
      <c r="BB98" s="5">
        <f t="shared" si="211"/>
        <v>4.7448958969239634E-7</v>
      </c>
      <c r="BC98" s="5">
        <f t="shared" si="212"/>
        <v>1.6349735751106807E-7</v>
      </c>
      <c r="BD98" s="5">
        <f t="shared" si="213"/>
        <v>4.1407450333819868E-3</v>
      </c>
      <c r="BE98" s="5">
        <f t="shared" si="214"/>
        <v>1.858045797172797E-3</v>
      </c>
      <c r="BF98" s="5">
        <f t="shared" si="215"/>
        <v>4.1687355253213599E-4</v>
      </c>
      <c r="BG98" s="5">
        <f t="shared" si="216"/>
        <v>6.2353525431645341E-5</v>
      </c>
      <c r="BH98" s="5">
        <f t="shared" si="217"/>
        <v>6.9948587110028862E-6</v>
      </c>
      <c r="BI98" s="5">
        <f t="shared" si="218"/>
        <v>6.2775021040989953E-7</v>
      </c>
      <c r="BJ98" s="8">
        <f t="shared" si="219"/>
        <v>9.0698559914152363E-2</v>
      </c>
      <c r="BK98" s="8">
        <f t="shared" si="220"/>
        <v>0.22069539395198373</v>
      </c>
      <c r="BL98" s="8">
        <f t="shared" si="221"/>
        <v>0.58942619798786788</v>
      </c>
      <c r="BM98" s="8">
        <f t="shared" si="222"/>
        <v>0.36764143569502961</v>
      </c>
      <c r="BN98" s="8">
        <f t="shared" si="223"/>
        <v>0.63033878882046823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1.3354838709677399</v>
      </c>
      <c r="F99">
        <f>VLOOKUP(B99,home!$B$2:$E$405,3,FALSE)</f>
        <v>0.56000000000000005</v>
      </c>
      <c r="G99">
        <f>VLOOKUP(C99,away!$B$2:$E$405,4,FALSE)</f>
        <v>0.75</v>
      </c>
      <c r="H99">
        <f>VLOOKUP(A99,away!$A$2:$E$405,3,FALSE)</f>
        <v>1.3322580645161299</v>
      </c>
      <c r="I99">
        <f>VLOOKUP(C99,away!$B$2:$E$405,3,FALSE)</f>
        <v>1.05</v>
      </c>
      <c r="J99">
        <f>VLOOKUP(B99,home!$B$2:$E$405,4,FALSE)</f>
        <v>1.55</v>
      </c>
      <c r="K99" s="3">
        <f t="shared" si="168"/>
        <v>0.5609032258064508</v>
      </c>
      <c r="L99" s="3">
        <f t="shared" si="169"/>
        <v>2.1682500000000013</v>
      </c>
      <c r="M99" s="5">
        <f t="shared" si="170"/>
        <v>6.5274539068121806E-2</v>
      </c>
      <c r="N99" s="5">
        <f t="shared" si="171"/>
        <v>3.6612699526338714E-2</v>
      </c>
      <c r="O99" s="5">
        <f t="shared" si="172"/>
        <v>0.14153151933445518</v>
      </c>
      <c r="P99" s="5">
        <f t="shared" si="173"/>
        <v>7.9385485747983958E-2</v>
      </c>
      <c r="Q99" s="5">
        <f t="shared" si="174"/>
        <v>1.0268090634902848E-2</v>
      </c>
      <c r="R99" s="5">
        <f t="shared" si="175"/>
        <v>0.15343785839846638</v>
      </c>
      <c r="S99" s="5">
        <f t="shared" si="176"/>
        <v>2.4136728644174786E-2</v>
      </c>
      <c r="T99" s="5">
        <f t="shared" si="177"/>
        <v>2.2263787519128112E-2</v>
      </c>
      <c r="U99" s="5">
        <f t="shared" si="178"/>
        <v>8.6063789736533197E-2</v>
      </c>
      <c r="V99" s="5">
        <f t="shared" si="179"/>
        <v>3.2616187212076817E-3</v>
      </c>
      <c r="W99" s="5">
        <f t="shared" si="180"/>
        <v>1.9198017199966724E-3</v>
      </c>
      <c r="X99" s="5">
        <f t="shared" si="181"/>
        <v>4.1626100793827866E-3</v>
      </c>
      <c r="Y99" s="5">
        <f t="shared" si="182"/>
        <v>4.5127896523108682E-3</v>
      </c>
      <c r="Z99" s="5">
        <f t="shared" si="183"/>
        <v>0.11089721215749163</v>
      </c>
      <c r="AA99" s="5">
        <f t="shared" si="184"/>
        <v>6.2202604032079396E-2</v>
      </c>
      <c r="AB99" s="5">
        <f t="shared" si="185"/>
        <v>1.7444820627577337E-2</v>
      </c>
      <c r="AC99" s="5">
        <f t="shared" si="186"/>
        <v>2.479193938060316E-4</v>
      </c>
      <c r="AD99" s="5">
        <f t="shared" si="187"/>
        <v>2.6920574441372647E-4</v>
      </c>
      <c r="AE99" s="5">
        <f t="shared" si="188"/>
        <v>5.8370535532506268E-4</v>
      </c>
      <c r="AF99" s="5">
        <f t="shared" si="189"/>
        <v>6.3280956834178424E-4</v>
      </c>
      <c r="AG99" s="5">
        <f t="shared" si="190"/>
        <v>4.5736311551902481E-4</v>
      </c>
      <c r="AH99" s="5">
        <f t="shared" si="191"/>
        <v>6.0113220065120355E-2</v>
      </c>
      <c r="AI99" s="5">
        <f t="shared" si="192"/>
        <v>3.3717699048139066E-2</v>
      </c>
      <c r="AJ99" s="5">
        <f t="shared" si="193"/>
        <v>9.4561830814361477E-3</v>
      </c>
      <c r="AK99" s="5">
        <f t="shared" si="194"/>
        <v>1.7680011980646404E-3</v>
      </c>
      <c r="AL99" s="5">
        <f t="shared" si="195"/>
        <v>1.2060568659457166E-5</v>
      </c>
      <c r="AM99" s="5">
        <f t="shared" si="196"/>
        <v>3.0199674089457237E-5</v>
      </c>
      <c r="AN99" s="5">
        <f t="shared" si="197"/>
        <v>6.5480443344465689E-5</v>
      </c>
      <c r="AO99" s="5">
        <f t="shared" si="198"/>
        <v>7.0988985640818927E-5</v>
      </c>
      <c r="AP99" s="5">
        <f t="shared" si="199"/>
        <v>5.130728937190191E-5</v>
      </c>
      <c r="AQ99" s="5">
        <f t="shared" si="200"/>
        <v>2.7811757545156604E-5</v>
      </c>
      <c r="AR99" s="5">
        <f t="shared" si="201"/>
        <v>2.6068097881239451E-2</v>
      </c>
      <c r="AS99" s="5">
        <f t="shared" si="202"/>
        <v>1.4621680192225513E-2</v>
      </c>
      <c r="AT99" s="5">
        <f t="shared" si="203"/>
        <v>4.1006737932647872E-3</v>
      </c>
      <c r="AU99" s="5">
        <f t="shared" si="204"/>
        <v>7.6669371954073162E-4</v>
      </c>
      <c r="AV99" s="5">
        <f t="shared" si="205"/>
        <v>1.0751024512398564E-4</v>
      </c>
      <c r="AW99" s="5">
        <f t="shared" si="206"/>
        <v>4.0743898135497479E-7</v>
      </c>
      <c r="AX99" s="5">
        <f t="shared" si="207"/>
        <v>2.8231824358466745E-6</v>
      </c>
      <c r="AY99" s="5">
        <f t="shared" si="208"/>
        <v>6.1213653165245543E-6</v>
      </c>
      <c r="AZ99" s="5">
        <f t="shared" si="209"/>
        <v>6.6363251737771892E-6</v>
      </c>
      <c r="BA99" s="5">
        <f t="shared" si="210"/>
        <v>4.7964040193474663E-6</v>
      </c>
      <c r="BB99" s="5">
        <f t="shared" si="211"/>
        <v>2.5999507537375379E-6</v>
      </c>
      <c r="BC99" s="5">
        <f t="shared" si="212"/>
        <v>1.1274686443582837E-6</v>
      </c>
      <c r="BD99" s="5">
        <f t="shared" si="213"/>
        <v>9.4203588718329064E-3</v>
      </c>
      <c r="BE99" s="5">
        <f t="shared" si="214"/>
        <v>5.2839096794654941E-3</v>
      </c>
      <c r="BF99" s="5">
        <f t="shared" si="215"/>
        <v>1.4818809920410625E-3</v>
      </c>
      <c r="BG99" s="5">
        <f t="shared" si="216"/>
        <v>2.7706394289903188E-4</v>
      </c>
      <c r="BH99" s="5">
        <f t="shared" si="217"/>
        <v>3.885151483168031E-5</v>
      </c>
      <c r="BI99" s="5">
        <f t="shared" si="218"/>
        <v>4.3583879993113327E-6</v>
      </c>
      <c r="BJ99" s="8">
        <f t="shared" si="219"/>
        <v>8.1952755761994997E-2</v>
      </c>
      <c r="BK99" s="8">
        <f t="shared" si="220"/>
        <v>0.17232447350927024</v>
      </c>
      <c r="BL99" s="8">
        <f t="shared" si="221"/>
        <v>0.62790677474233558</v>
      </c>
      <c r="BM99" s="8">
        <f t="shared" si="222"/>
        <v>0.50656530953448842</v>
      </c>
      <c r="BN99" s="8">
        <f t="shared" si="223"/>
        <v>0.48651019271026885</v>
      </c>
    </row>
    <row r="100" spans="1:66" s="15" customFormat="1" x14ac:dyDescent="0.25">
      <c r="A100" s="15" t="s">
        <v>69</v>
      </c>
      <c r="B100" s="15" t="s">
        <v>260</v>
      </c>
      <c r="C100" s="15" t="s">
        <v>77</v>
      </c>
      <c r="D100" s="16">
        <v>44289</v>
      </c>
      <c r="E100" s="15">
        <f>VLOOKUP(A100,home!$A$2:$E$405,3,FALSE)</f>
        <v>1.3354838709677399</v>
      </c>
      <c r="F100" s="15">
        <f>VLOOKUP(B100,home!$B$2:$E$405,3,FALSE)</f>
        <v>1.1200000000000001</v>
      </c>
      <c r="G100" s="15">
        <f>VLOOKUP(C100,away!$B$2:$E$405,4,FALSE)</f>
        <v>0.7</v>
      </c>
      <c r="H100" s="15">
        <f>VLOOKUP(A100,away!$A$2:$E$405,3,FALSE)</f>
        <v>1.3322580645161299</v>
      </c>
      <c r="I100" s="15">
        <f>VLOOKUP(C100,away!$B$2:$E$405,3,FALSE)</f>
        <v>1.08</v>
      </c>
      <c r="J100" s="15">
        <f>VLOOKUP(B100,home!$B$2:$E$405,4,FALSE)</f>
        <v>0.89</v>
      </c>
      <c r="K100" s="17">
        <f t="shared" si="168"/>
        <v>1.0470193548387081</v>
      </c>
      <c r="L100" s="17">
        <f t="shared" si="169"/>
        <v>1.2805664516129043</v>
      </c>
      <c r="M100" s="18">
        <f t="shared" si="170"/>
        <v>9.7530921618634428E-2</v>
      </c>
      <c r="N100" s="18">
        <f t="shared" si="171"/>
        <v>0.10211676262996722</v>
      </c>
      <c r="O100" s="18">
        <f t="shared" si="172"/>
        <v>0.12489482621971099</v>
      </c>
      <c r="P100" s="18">
        <f t="shared" si="173"/>
        <v>0.13076730037125436</v>
      </c>
      <c r="Q100" s="18">
        <f t="shared" si="174"/>
        <v>5.3459113463522882E-2</v>
      </c>
      <c r="R100" s="18">
        <f t="shared" si="175"/>
        <v>7.9968062218492814E-2</v>
      </c>
      <c r="S100" s="18">
        <f t="shared" si="176"/>
        <v>4.3832475287300804E-2</v>
      </c>
      <c r="T100" s="18">
        <f t="shared" si="177"/>
        <v>6.8457947234355138E-2</v>
      </c>
      <c r="U100" s="18">
        <f t="shared" si="178"/>
        <v>8.372810891170801E-2</v>
      </c>
      <c r="V100" s="18">
        <f t="shared" si="179"/>
        <v>6.5299569348919529E-3</v>
      </c>
      <c r="W100" s="18">
        <f t="shared" si="180"/>
        <v>1.8657575496275679E-2</v>
      </c>
      <c r="X100" s="18">
        <f t="shared" si="181"/>
        <v>2.3892265248965618E-2</v>
      </c>
      <c r="Y100" s="18">
        <f t="shared" si="182"/>
        <v>1.5297816665431103E-2</v>
      </c>
      <c r="Z100" s="18">
        <f t="shared" si="183"/>
        <v>3.4134805892498433E-2</v>
      </c>
      <c r="AA100" s="18">
        <f t="shared" si="184"/>
        <v>3.5739802443108239E-2</v>
      </c>
      <c r="AB100" s="18">
        <f t="shared" si="185"/>
        <v>1.8710132448023036E-2</v>
      </c>
      <c r="AC100" s="18">
        <f t="shared" si="186"/>
        <v>5.4720135531433761E-4</v>
      </c>
      <c r="AD100" s="18">
        <f t="shared" si="187"/>
        <v>4.8837106647412623E-3</v>
      </c>
      <c r="AE100" s="18">
        <f t="shared" si="188"/>
        <v>6.2539160366518161E-3</v>
      </c>
      <c r="AF100" s="18">
        <f t="shared" si="189"/>
        <v>4.0042775338701275E-3</v>
      </c>
      <c r="AG100" s="18">
        <f t="shared" si="190"/>
        <v>1.70924782427378E-3</v>
      </c>
      <c r="AH100" s="18">
        <f t="shared" si="191"/>
        <v>1.0927971814562988E-2</v>
      </c>
      <c r="AI100" s="18">
        <f t="shared" si="192"/>
        <v>1.1441797998979326E-2</v>
      </c>
      <c r="AJ100" s="18">
        <f t="shared" si="193"/>
        <v>5.9898919795430775E-3</v>
      </c>
      <c r="AK100" s="18">
        <f t="shared" si="194"/>
        <v>2.0905109453249154E-3</v>
      </c>
      <c r="AL100" s="18">
        <f t="shared" si="195"/>
        <v>2.9347018486607175E-5</v>
      </c>
      <c r="AM100" s="18">
        <f t="shared" si="196"/>
        <v>1.0226679178832632E-3</v>
      </c>
      <c r="AN100" s="18">
        <f t="shared" si="197"/>
        <v>1.3095942267821272E-3</v>
      </c>
      <c r="AO100" s="18">
        <f t="shared" si="198"/>
        <v>8.3851121602156696E-4</v>
      </c>
      <c r="AP100" s="18">
        <f t="shared" si="199"/>
        <v>3.5792311084611978E-4</v>
      </c>
      <c r="AQ100" s="18">
        <f t="shared" si="200"/>
        <v>1.1458608200161693E-4</v>
      </c>
      <c r="AR100" s="18">
        <f t="shared" si="201"/>
        <v>2.7987988179801518E-3</v>
      </c>
      <c r="AS100" s="18">
        <f t="shared" si="202"/>
        <v>2.9303965327249176E-3</v>
      </c>
      <c r="AT100" s="18">
        <f t="shared" si="203"/>
        <v>1.534090943557615E-3</v>
      </c>
      <c r="AU100" s="18">
        <f t="shared" si="204"/>
        <v>5.3540763666253314E-4</v>
      </c>
      <c r="AV100" s="18">
        <f t="shared" si="205"/>
        <v>1.4014553957853069E-4</v>
      </c>
      <c r="AW100" s="18">
        <f t="shared" si="206"/>
        <v>1.0929953512147607E-6</v>
      </c>
      <c r="AX100" s="18">
        <f t="shared" si="207"/>
        <v>1.7845885059939641E-4</v>
      </c>
      <c r="AY100" s="18">
        <f t="shared" si="208"/>
        <v>2.285284170709865E-4</v>
      </c>
      <c r="AZ100" s="18">
        <f t="shared" si="209"/>
        <v>1.4632291207065354E-4</v>
      </c>
      <c r="BA100" s="18">
        <f t="shared" si="210"/>
        <v>6.2458737433327934E-5</v>
      </c>
      <c r="BB100" s="18">
        <f t="shared" si="211"/>
        <v>1.9995640941804697E-5</v>
      </c>
      <c r="BC100" s="18">
        <f t="shared" si="212"/>
        <v>5.121149393714512E-6</v>
      </c>
      <c r="BD100" s="18">
        <f t="shared" si="213"/>
        <v>5.973413118532053E-4</v>
      </c>
      <c r="BE100" s="18">
        <f t="shared" si="214"/>
        <v>6.2542791495505054E-4</v>
      </c>
      <c r="BF100" s="18">
        <f t="shared" si="215"/>
        <v>3.2741756600717769E-4</v>
      </c>
      <c r="BG100" s="18">
        <f t="shared" si="216"/>
        <v>1.1427084290789846E-4</v>
      </c>
      <c r="BH100" s="18">
        <f t="shared" si="217"/>
        <v>2.9910946054575801E-5</v>
      </c>
      <c r="BI100" s="18">
        <f t="shared" si="218"/>
        <v>6.2634678881354726E-6</v>
      </c>
      <c r="BJ100" s="19">
        <f t="shared" si="219"/>
        <v>0.30301680105909917</v>
      </c>
      <c r="BK100" s="19">
        <f t="shared" si="220"/>
        <v>0.27946573100295352</v>
      </c>
      <c r="BL100" s="19">
        <f t="shared" si="221"/>
        <v>0.38313057649962323</v>
      </c>
      <c r="BM100" s="19">
        <f t="shared" si="222"/>
        <v>0.41078349251087187</v>
      </c>
      <c r="BN100" s="19">
        <f t="shared" si="223"/>
        <v>0.58873698652158268</v>
      </c>
    </row>
    <row r="101" spans="1:66" x14ac:dyDescent="0.25">
      <c r="A101" t="s">
        <v>10</v>
      </c>
      <c r="B101" t="s">
        <v>11</v>
      </c>
      <c r="C101" t="s">
        <v>243</v>
      </c>
      <c r="D101" s="11">
        <v>44443</v>
      </c>
      <c r="E101">
        <f>VLOOKUP(A101,home!$A$2:$E$405,3,FALSE)</f>
        <v>1.53198653198653</v>
      </c>
      <c r="F101">
        <f>VLOOKUP(B101,home!$B$2:$E$405,3,FALSE)</f>
        <v>0.92</v>
      </c>
      <c r="G101">
        <f>VLOOKUP(C101,away!$B$2:$E$405,4,FALSE)</f>
        <v>0.81</v>
      </c>
      <c r="H101">
        <f>VLOOKUP(A101,away!$A$2:$E$405,3,FALSE)</f>
        <v>1.4141414141414099</v>
      </c>
      <c r="I101">
        <f>VLOOKUP(C101,away!$B$2:$E$405,3,FALSE)</f>
        <v>1</v>
      </c>
      <c r="J101">
        <f>VLOOKUP(B101,home!$B$2:$E$405,4,FALSE)</f>
        <v>1.25</v>
      </c>
      <c r="K101" s="3">
        <f t="shared" ref="K101:K164" si="224">E101*F101*G101</f>
        <v>1.1416363636363622</v>
      </c>
      <c r="L101" s="3">
        <f t="shared" ref="L101:L164" si="225">H101*I101*J101</f>
        <v>1.7676767676767624</v>
      </c>
      <c r="M101" s="5">
        <f t="shared" ref="M101:M164" si="226">_xlfn.POISSON.DIST(0,K101,FALSE) * _xlfn.POISSON.DIST(0,L101,FALSE)</f>
        <v>5.4513160395688376E-2</v>
      </c>
      <c r="N101" s="5">
        <f t="shared" ref="N101:N164" si="227">_xlfn.POISSON.DIST(1,K101,FALSE) * _xlfn.POISSON.DIST(0,L101,FALSE)</f>
        <v>6.2234206204459422E-2</v>
      </c>
      <c r="O101" s="5">
        <f t="shared" ref="O101:O164" si="228">_xlfn.POISSON.DIST(0,K101,FALSE) * _xlfn.POISSON.DIST(1,L101,FALSE)</f>
        <v>9.6361647164095329E-2</v>
      </c>
      <c r="P101" s="5">
        <f t="shared" ref="P101:P164" si="229">_xlfn.POISSON.DIST(1,K101,FALSE) * _xlfn.POISSON.DIST(1,L101,FALSE)</f>
        <v>0.11000996046242796</v>
      </c>
      <c r="Q101" s="5">
        <f t="shared" ref="Q101:Q164" si="230">_xlfn.POISSON.DIST(2,K101,FALSE) * _xlfn.POISSON.DIST(0,L101,FALSE)</f>
        <v>3.5524416432527309E-2</v>
      </c>
      <c r="R101" s="5">
        <f t="shared" ref="R101:R164" si="231">_xlfn.POISSON.DIST(0,K101,FALSE) * _xlfn.POISSON.DIST(2,L101,FALSE)</f>
        <v>8.516812249351835E-2</v>
      </c>
      <c r="S101" s="5">
        <f t="shared" ref="S101:S164" si="232">_xlfn.POISSON.DIST(2,K101,FALSE) * _xlfn.POISSON.DIST(2,L101,FALSE)</f>
        <v>5.5501237284263982E-2</v>
      </c>
      <c r="T101" s="5">
        <f t="shared" ref="T101:T164" si="233">_xlfn.POISSON.DIST(2,K101,FALSE) * _xlfn.POISSON.DIST(1,L101,FALSE)</f>
        <v>6.279568561305314E-2</v>
      </c>
      <c r="U101" s="5">
        <f t="shared" ref="U101:U164" si="234">_xlfn.POISSON.DIST(1,K101,FALSE) * _xlfn.POISSON.DIST(2,L101,FALSE)</f>
        <v>9.723102566123655E-2</v>
      </c>
      <c r="V101" s="5">
        <f t="shared" ref="V101:V164" si="235">_xlfn.POISSON.DIST(3,K101,FALSE) * _xlfn.POISSON.DIST(3,L101,FALSE)</f>
        <v>1.2444882575019096E-2</v>
      </c>
      <c r="W101" s="5">
        <f t="shared" ref="W101:W164" si="236">_xlfn.POISSON.DIST(3,K101,FALSE) * _xlfn.POISSON.DIST(0,L101,FALSE)</f>
        <v>1.3518655198778096E-2</v>
      </c>
      <c r="X101" s="5">
        <f t="shared" ref="X101:X164" si="237">_xlfn.POISSON.DIST(3,K101,FALSE) * _xlfn.POISSON.DIST(1,L101,FALSE)</f>
        <v>2.3896612725112728E-2</v>
      </c>
      <c r="Y101" s="5">
        <f t="shared" ref="Y101:Y164" si="238">_xlfn.POISSON.DIST(3,K101,FALSE) * _xlfn.POISSON.DIST(2,L101,FALSE)</f>
        <v>2.1120743570175328E-2</v>
      </c>
      <c r="Z101" s="5">
        <f t="shared" ref="Z101:Z164" si="239">_xlfn.POISSON.DIST(0,K101,FALSE) * _xlfn.POISSON.DIST(3,L101,FALSE)</f>
        <v>5.0183237159480358E-2</v>
      </c>
      <c r="AA101" s="5">
        <f t="shared" ref="AA101:AA164" si="240">_xlfn.POISSON.DIST(1,K101,FALSE) * _xlfn.POISSON.DIST(3,L101,FALSE)</f>
        <v>5.7291008386250321E-2</v>
      </c>
      <c r="AB101" s="5">
        <f t="shared" ref="AB101:AB164" si="241">_xlfn.POISSON.DIST(2,K101,FALSE) * _xlfn.POISSON.DIST(3,L101,FALSE)</f>
        <v>3.2702749241569587E-2</v>
      </c>
      <c r="AC101" s="5">
        <f t="shared" ref="AC101:AC164" si="242">_xlfn.POISSON.DIST(4,K101,FALSE) * _xlfn.POISSON.DIST(4,L101,FALSE)</f>
        <v>1.5696450981973495E-3</v>
      </c>
      <c r="AD101" s="5">
        <f t="shared" ref="AD101:AD164" si="243">_xlfn.POISSON.DIST(4,K101,FALSE) * _xlfn.POISSON.DIST(0,L101,FALSE)</f>
        <v>3.8583470905967092E-3</v>
      </c>
      <c r="AE101" s="5">
        <f t="shared" ref="AE101:AE164" si="244">_xlfn.POISSON.DIST(4,K101,FALSE) * _xlfn.POISSON.DIST(1,L101,FALSE)</f>
        <v>6.8203105136810313E-3</v>
      </c>
      <c r="AF101" s="5">
        <f t="shared" ref="AF101:AF164" si="245">_xlfn.POISSON.DIST(4,K101,FALSE) * _xlfn.POISSON.DIST(2,L101,FALSE)</f>
        <v>6.0280522216877627E-3</v>
      </c>
      <c r="AG101" s="5">
        <f t="shared" ref="AG101:AG164" si="246">_xlfn.POISSON.DIST(4,K101,FALSE) * _xlfn.POISSON.DIST(3,L101,FALSE)</f>
        <v>3.5518826222065837E-3</v>
      </c>
      <c r="AH101" s="5">
        <f t="shared" ref="AH101:AH164" si="247">_xlfn.POISSON.DIST(0,K101,FALSE) * _xlfn.POISSON.DIST(4,L101,FALSE)</f>
        <v>2.2176935613406664E-2</v>
      </c>
      <c r="AI101" s="5">
        <f t="shared" ref="AI101:AI164" si="248">_xlfn.POISSON.DIST(1,K101,FALSE) * _xlfn.POISSON.DIST(4,L101,FALSE)</f>
        <v>2.5317996130287318E-2</v>
      </c>
      <c r="AJ101" s="5">
        <f t="shared" ref="AJ101:AJ164" si="249">_xlfn.POISSON.DIST(2,K101,FALSE) * _xlfn.POISSON.DIST(4,L101,FALSE)</f>
        <v>1.4451972518370359E-2</v>
      </c>
      <c r="AK101" s="5">
        <f t="shared" ref="AK101:AK164" si="250">_xlfn.POISSON.DIST(3,K101,FALSE) * _xlfn.POISSON.DIST(4,L101,FALSE)</f>
        <v>5.4996324510816555E-3</v>
      </c>
      <c r="AL101" s="5">
        <f t="shared" ref="AL101:AL164" si="251">_xlfn.POISSON.DIST(5,K101,FALSE) * _xlfn.POISSON.DIST(5,L101,FALSE)</f>
        <v>1.2670451974484428E-4</v>
      </c>
      <c r="AM101" s="5">
        <f t="shared" ref="AM101:AM164" si="252">_xlfn.POISSON.DIST(5,K101,FALSE) * _xlfn.POISSON.DIST(0,L101,FALSE)</f>
        <v>8.8096586843115234E-4</v>
      </c>
      <c r="AN101" s="5">
        <f t="shared" ref="AN101:AN164" si="253">_xlfn.POISSON.DIST(5,K101,FALSE) * _xlfn.POISSON.DIST(1,L101,FALSE)</f>
        <v>1.5572628987419316E-3</v>
      </c>
      <c r="AO101" s="5">
        <f t="shared" ref="AO101:AO164" si="254">_xlfn.POISSON.DIST(5,K101,FALSE) * _xlfn.POISSON.DIST(2,L101,FALSE)</f>
        <v>1.3763687236355415E-3</v>
      </c>
      <c r="AP101" s="5">
        <f t="shared" ref="AP101:AP164" si="255">_xlfn.POISSON.DIST(5,K101,FALSE) * _xlfn.POISSON.DIST(3,L101,FALSE)</f>
        <v>8.1099167217582168E-4</v>
      </c>
      <c r="AQ101" s="5">
        <f t="shared" ref="AQ101:AQ164" si="256">_xlfn.POISSON.DIST(5,K101,FALSE) * _xlfn.POISSON.DIST(4,L101,FALSE)</f>
        <v>3.5839278442113234E-4</v>
      </c>
      <c r="AR101" s="5">
        <f t="shared" ref="AR101:AR164" si="257">_xlfn.POISSON.DIST(0,K101,FALSE) * _xlfn.POISSON.DIST(5,L101,FALSE)</f>
        <v>7.8403307724164654E-3</v>
      </c>
      <c r="AS101" s="5">
        <f t="shared" ref="AS101:AS164" si="258">_xlfn.POISSON.DIST(1,K101,FALSE) * _xlfn.POISSON.DIST(5,L101,FALSE)</f>
        <v>8.9508067127278042E-3</v>
      </c>
      <c r="AT101" s="5">
        <f t="shared" ref="AT101:AT164" si="259">_xlfn.POISSON.DIST(2,K101,FALSE) * _xlfn.POISSON.DIST(5,L101,FALSE)</f>
        <v>5.1092832135652584E-3</v>
      </c>
      <c r="AU101" s="5">
        <f t="shared" ref="AU101:AU164" si="260">_xlfn.POISSON.DIST(3,K101,FALSE) * _xlfn.POISSON.DIST(5,L101,FALSE)</f>
        <v>1.9443145029076484E-3</v>
      </c>
      <c r="AV101" s="5">
        <f t="shared" ref="AV101:AV164" si="261">_xlfn.POISSON.DIST(4,K101,FALSE) * _xlfn.POISSON.DIST(5,L101,FALSE)</f>
        <v>5.5492503471623244E-4</v>
      </c>
      <c r="AW101" s="5">
        <f t="shared" ref="AW101:AW164" si="262">_xlfn.POISSON.DIST(6,K101,FALSE) * _xlfn.POISSON.DIST(6,L101,FALSE)</f>
        <v>7.1026473782587441E-6</v>
      </c>
      <c r="AX101" s="5">
        <f t="shared" ref="AX101:AX164" si="263">_xlfn.POISSON.DIST(6,K101,FALSE) * _xlfn.POISSON.DIST(0,L101,FALSE)</f>
        <v>1.676237784205817E-4</v>
      </c>
      <c r="AY101" s="5">
        <f t="shared" ref="AY101:AY164" si="264">_xlfn.POISSON.DIST(6,K101,FALSE) * _xlfn.POISSON.DIST(1,L101,FALSE)</f>
        <v>2.9630465882425974E-4</v>
      </c>
      <c r="AZ101" s="5">
        <f t="shared" ref="AZ101:AZ164" si="265">_xlfn.POISSON.DIST(6,K101,FALSE) * _xlfn.POISSON.DIST(2,L101,FALSE)</f>
        <v>2.6188543077901668E-4</v>
      </c>
      <c r="BA101" s="5">
        <f t="shared" ref="BA101:BA164" si="266">_xlfn.POISSON.DIST(6,K101,FALSE) * _xlfn.POISSON.DIST(3,L101,FALSE)</f>
        <v>1.543095972603629E-4</v>
      </c>
      <c r="BB101" s="5">
        <f t="shared" ref="BB101:BB164" si="267">_xlfn.POISSON.DIST(6,K101,FALSE) * _xlfn.POISSON.DIST(4,L101,FALSE)</f>
        <v>6.8192372526675333E-5</v>
      </c>
      <c r="BC101" s="5">
        <f t="shared" ref="BC101:BC164" si="268">_xlfn.POISSON.DIST(6,K101,FALSE) * _xlfn.POISSON.DIST(5,L101,FALSE)</f>
        <v>2.4108414529632598E-5</v>
      </c>
      <c r="BD101" s="5">
        <f t="shared" ref="BD101:BD164" si="269">_xlfn.POISSON.DIST(0,K101,FALSE) * _xlfn.POISSON.DIST(6,L101,FALSE)</f>
        <v>2.3098617595502997E-3</v>
      </c>
      <c r="BE101" s="5">
        <f t="shared" ref="BE101:BE164" si="270">_xlfn.POISSON.DIST(1,K101,FALSE) * _xlfn.POISSON.DIST(6,L101,FALSE)</f>
        <v>2.6370221796756933E-3</v>
      </c>
      <c r="BF101" s="5">
        <f t="shared" ref="BF101:BF164" si="271">_xlfn.POISSON.DIST(2,K101,FALSE) * _xlfn.POISSON.DIST(6,L101,FALSE)</f>
        <v>1.5052602060166968E-3</v>
      </c>
      <c r="BG101" s="5">
        <f t="shared" ref="BG101:BG164" si="272">_xlfn.POISSON.DIST(3,K101,FALSE) * _xlfn.POISSON.DIST(6,L101,FALSE)</f>
        <v>5.7281992930780738E-4</v>
      </c>
      <c r="BH101" s="5">
        <f t="shared" ref="BH101:BH164" si="273">_xlfn.POISSON.DIST(4,K101,FALSE) * _xlfn.POISSON.DIST(6,L101,FALSE)</f>
        <v>1.6348801527835089E-4</v>
      </c>
      <c r="BI101" s="5">
        <f t="shared" ref="BI101:BI164" si="274">_xlfn.POISSON.DIST(5,K101,FALSE) * _xlfn.POISSON.DIST(6,L101,FALSE)</f>
        <v>3.7328772652100489E-5</v>
      </c>
      <c r="BJ101" s="8">
        <f t="shared" ref="BJ101:BJ164" si="275">SUM(N101,Q101,T101,W101,X101,Y101,AD101,AE101,AF101,AG101,AM101,AN101,AO101,AP101,AQ101,AX101,AY101,AZ101,BA101,BB101,BC101)</f>
        <v>0.24530531839202416</v>
      </c>
      <c r="BK101" s="8">
        <f t="shared" ref="BK101:BK164" si="276">SUM(M101,P101,S101,V101,AC101,AL101,AY101)</f>
        <v>0.23446189499416586</v>
      </c>
      <c r="BL101" s="8">
        <f t="shared" ref="BL101:BL164" si="277">SUM(O101,R101,U101,AA101,AB101,AH101,AI101,AJ101,AK101,AR101,AS101,AT101,AU101,AV101,BD101,BE101,BF101,BG101,BH101,BI101)</f>
        <v>0.46782653075863051</v>
      </c>
      <c r="BM101" s="8">
        <f t="shared" ref="BM101:BM164" si="278">SUM(S101:BI101)</f>
        <v>0.5536762661401381</v>
      </c>
      <c r="BN101" s="8">
        <f t="shared" ref="BN101:BN164" si="279">SUM(M101:R101)</f>
        <v>0.44381151315271672</v>
      </c>
    </row>
    <row r="102" spans="1:66" x14ac:dyDescent="0.25">
      <c r="A102" t="s">
        <v>13</v>
      </c>
      <c r="B102" t="s">
        <v>56</v>
      </c>
      <c r="C102" t="s">
        <v>249</v>
      </c>
      <c r="D102" s="11">
        <v>44443</v>
      </c>
      <c r="E102">
        <f>VLOOKUP(A102,home!$A$2:$E$405,3,FALSE)</f>
        <v>1.6031746031745999</v>
      </c>
      <c r="F102">
        <f>VLOOKUP(B102,home!$B$2:$E$405,3,FALSE)</f>
        <v>0.46</v>
      </c>
      <c r="G102">
        <f>VLOOKUP(C102,away!$B$2:$E$405,4,FALSE)</f>
        <v>0.98</v>
      </c>
      <c r="H102">
        <f>VLOOKUP(A102,away!$A$2:$E$405,3,FALSE)</f>
        <v>1.3968253968254001</v>
      </c>
      <c r="I102">
        <f>VLOOKUP(C102,away!$B$2:$E$405,3,FALSE)</f>
        <v>0.62</v>
      </c>
      <c r="J102">
        <f>VLOOKUP(B102,home!$B$2:$E$405,4,FALSE)</f>
        <v>1.05</v>
      </c>
      <c r="K102" s="3">
        <f t="shared" si="224"/>
        <v>0.72271111111110975</v>
      </c>
      <c r="L102" s="3">
        <f t="shared" si="225"/>
        <v>0.90933333333333544</v>
      </c>
      <c r="M102" s="5">
        <f t="shared" si="226"/>
        <v>0.19552941618730144</v>
      </c>
      <c r="N102" s="5">
        <f t="shared" si="227"/>
        <v>0.14131128162763124</v>
      </c>
      <c r="O102" s="5">
        <f t="shared" si="228"/>
        <v>0.17780141578631986</v>
      </c>
      <c r="P102" s="5">
        <f t="shared" si="229"/>
        <v>0.12849905876005963</v>
      </c>
      <c r="Q102" s="5">
        <f t="shared" si="230"/>
        <v>5.1063616678820152E-2</v>
      </c>
      <c r="R102" s="5">
        <f t="shared" si="231"/>
        <v>8.0840377044180275E-2</v>
      </c>
      <c r="S102" s="5">
        <f t="shared" si="232"/>
        <v>2.1111923239217466E-2</v>
      </c>
      <c r="T102" s="5">
        <f t="shared" si="233"/>
        <v>4.6433848766607229E-2</v>
      </c>
      <c r="U102" s="5">
        <f t="shared" si="234"/>
        <v>5.8424238716240577E-2</v>
      </c>
      <c r="V102" s="5">
        <f t="shared" si="235"/>
        <v>1.5416050761927133E-3</v>
      </c>
      <c r="W102" s="5">
        <f t="shared" si="236"/>
        <v>1.230141438243397E-2</v>
      </c>
      <c r="X102" s="5">
        <f t="shared" si="237"/>
        <v>1.1186086145093315E-2</v>
      </c>
      <c r="Y102" s="5">
        <f t="shared" si="238"/>
        <v>5.0859405006357722E-3</v>
      </c>
      <c r="Z102" s="5">
        <f t="shared" si="239"/>
        <v>2.4503616508502701E-2</v>
      </c>
      <c r="AA102" s="5">
        <f t="shared" si="240"/>
        <v>1.770903591310052E-2</v>
      </c>
      <c r="AB102" s="5">
        <f t="shared" si="241"/>
        <v>6.3992585107317101E-3</v>
      </c>
      <c r="AC102" s="5">
        <f t="shared" si="242"/>
        <v>6.3320012511804984E-5</v>
      </c>
      <c r="AD102" s="5">
        <f t="shared" si="243"/>
        <v>2.2225922141417597E-3</v>
      </c>
      <c r="AE102" s="5">
        <f t="shared" si="244"/>
        <v>2.0210771867262447E-3</v>
      </c>
      <c r="AF102" s="5">
        <f t="shared" si="245"/>
        <v>9.1891642756486804E-4</v>
      </c>
      <c r="AG102" s="5">
        <f t="shared" si="246"/>
        <v>2.7853377937744065E-4</v>
      </c>
      <c r="AH102" s="5">
        <f t="shared" si="247"/>
        <v>5.5704888195996262E-3</v>
      </c>
      <c r="AI102" s="5">
        <f t="shared" si="248"/>
        <v>4.0258541642448605E-3</v>
      </c>
      <c r="AJ102" s="5">
        <f t="shared" si="249"/>
        <v>1.4547647681063453E-3</v>
      </c>
      <c r="AK102" s="5">
        <f t="shared" si="250"/>
        <v>3.504582206544776E-4</v>
      </c>
      <c r="AL102" s="5">
        <f t="shared" si="251"/>
        <v>1.6645192661237171E-6</v>
      </c>
      <c r="AM102" s="5">
        <f t="shared" si="252"/>
        <v>3.2125841772585867E-4</v>
      </c>
      <c r="AN102" s="5">
        <f t="shared" si="253"/>
        <v>2.9213098785204814E-4</v>
      </c>
      <c r="AO102" s="5">
        <f t="shared" si="254"/>
        <v>1.3282222247673151E-4</v>
      </c>
      <c r="AP102" s="5">
        <f t="shared" si="255"/>
        <v>4.0259891435169383E-5</v>
      </c>
      <c r="AQ102" s="5">
        <f t="shared" si="256"/>
        <v>9.152415319595194E-6</v>
      </c>
      <c r="AR102" s="5">
        <f t="shared" si="257"/>
        <v>1.0130862333245214E-3</v>
      </c>
      <c r="AS102" s="5">
        <f t="shared" si="258"/>
        <v>7.3216867733733395E-4</v>
      </c>
      <c r="AT102" s="5">
        <f t="shared" si="259"/>
        <v>2.6457321915960804E-4</v>
      </c>
      <c r="AU102" s="5">
        <f t="shared" si="260"/>
        <v>6.3736668396361168E-5</v>
      </c>
      <c r="AV102" s="5">
        <f t="shared" si="261"/>
        <v>1.1515799608813631E-5</v>
      </c>
      <c r="AW102" s="5">
        <f t="shared" si="262"/>
        <v>3.038604442856056E-8</v>
      </c>
      <c r="AX102" s="5">
        <f t="shared" si="263"/>
        <v>3.869617133807537E-5</v>
      </c>
      <c r="AY102" s="5">
        <f t="shared" si="264"/>
        <v>3.5187718470089955E-5</v>
      </c>
      <c r="AZ102" s="5">
        <f t="shared" si="265"/>
        <v>1.5998682664400935E-5</v>
      </c>
      <c r="BA102" s="5">
        <f t="shared" si="266"/>
        <v>4.8493784787206503E-6</v>
      </c>
      <c r="BB102" s="5">
        <f t="shared" si="267"/>
        <v>1.1024253741624969E-6</v>
      </c>
      <c r="BC102" s="5">
        <f t="shared" si="268"/>
        <v>2.0049442804768664E-7</v>
      </c>
      <c r="BD102" s="5">
        <f t="shared" si="269"/>
        <v>1.5353884691718329E-4</v>
      </c>
      <c r="BE102" s="5">
        <f t="shared" si="270"/>
        <v>1.1096423065423614E-4</v>
      </c>
      <c r="BF102" s="5">
        <f t="shared" si="271"/>
        <v>4.0097541214856222E-5</v>
      </c>
      <c r="BG102" s="5">
        <f t="shared" si="272"/>
        <v>9.6596461880707527E-6</v>
      </c>
      <c r="BH102" s="5">
        <f t="shared" si="273"/>
        <v>1.7452834073802023E-6</v>
      </c>
      <c r="BI102" s="5">
        <f t="shared" si="274"/>
        <v>2.5226714211030601E-7</v>
      </c>
      <c r="BJ102" s="8">
        <f t="shared" si="275"/>
        <v>0.27371496651459482</v>
      </c>
      <c r="BK102" s="8">
        <f t="shared" si="276"/>
        <v>0.34678217551301932</v>
      </c>
      <c r="BL102" s="8">
        <f t="shared" si="277"/>
        <v>0.35497723035652884</v>
      </c>
      <c r="BM102" s="8">
        <f t="shared" si="278"/>
        <v>0.22489766547590734</v>
      </c>
      <c r="BN102" s="8">
        <f t="shared" si="279"/>
        <v>0.77504516608431251</v>
      </c>
    </row>
    <row r="103" spans="1:66" x14ac:dyDescent="0.25">
      <c r="A103" t="s">
        <v>16</v>
      </c>
      <c r="B103" t="s">
        <v>322</v>
      </c>
      <c r="C103" t="s">
        <v>253</v>
      </c>
      <c r="D103" s="11">
        <v>44443</v>
      </c>
      <c r="E103">
        <f>VLOOKUP(A103,home!$A$2:$E$405,3,FALSE)</f>
        <v>1.5322580645161299</v>
      </c>
      <c r="F103">
        <f>VLOOKUP(B103,home!$B$2:$E$405,3,FALSE)</f>
        <v>1.4</v>
      </c>
      <c r="G103">
        <f>VLOOKUP(C103,away!$B$2:$E$405,4,FALSE)</f>
        <v>1.31</v>
      </c>
      <c r="H103">
        <f>VLOOKUP(A103,away!$A$2:$E$405,3,FALSE)</f>
        <v>1.2782258064516101</v>
      </c>
      <c r="I103">
        <f>VLOOKUP(C103,away!$B$2:$E$405,3,FALSE)</f>
        <v>1.21</v>
      </c>
      <c r="J103">
        <f>VLOOKUP(B103,home!$B$2:$E$405,4,FALSE)</f>
        <v>0.73</v>
      </c>
      <c r="K103" s="3">
        <f t="shared" si="224"/>
        <v>2.8101612903225823</v>
      </c>
      <c r="L103" s="3">
        <f t="shared" si="225"/>
        <v>1.1290568548387072</v>
      </c>
      <c r="M103" s="5">
        <f t="shared" si="226"/>
        <v>1.9463426372055406E-2</v>
      </c>
      <c r="N103" s="5">
        <f t="shared" si="227"/>
        <v>5.4695367367793797E-2</v>
      </c>
      <c r="O103" s="5">
        <f t="shared" si="228"/>
        <v>2.1975314964017625E-2</v>
      </c>
      <c r="P103" s="5">
        <f t="shared" si="229"/>
        <v>6.1754179454528928E-2</v>
      </c>
      <c r="Q103" s="5">
        <f t="shared" si="230"/>
        <v>7.6851402068473559E-2</v>
      </c>
      <c r="R103" s="5">
        <f t="shared" si="231"/>
        <v>1.2405689998681864E-2</v>
      </c>
      <c r="S103" s="5">
        <f t="shared" si="232"/>
        <v>4.8983907139514581E-2</v>
      </c>
      <c r="T103" s="5">
        <f t="shared" si="233"/>
        <v>8.6769602309375665E-2</v>
      </c>
      <c r="U103" s="5">
        <f t="shared" si="234"/>
        <v>3.4861989814037785E-2</v>
      </c>
      <c r="V103" s="5">
        <f t="shared" si="235"/>
        <v>1.7268633510379734E-2</v>
      </c>
      <c r="W103" s="5">
        <f t="shared" si="236"/>
        <v>7.1988278399947078E-2</v>
      </c>
      <c r="X103" s="5">
        <f t="shared" si="237"/>
        <v>8.1278859195497488E-2</v>
      </c>
      <c r="Y103" s="5">
        <f t="shared" si="238"/>
        <v>4.5884226564073281E-2</v>
      </c>
      <c r="Z103" s="5">
        <f t="shared" si="239"/>
        <v>4.6689097773385804E-3</v>
      </c>
      <c r="AA103" s="5">
        <f t="shared" si="240"/>
        <v>1.3120389524285507E-2</v>
      </c>
      <c r="AB103" s="5">
        <f t="shared" si="241"/>
        <v>1.8435205377550529E-2</v>
      </c>
      <c r="AC103" s="5">
        <f t="shared" si="242"/>
        <v>3.4244044199534533E-3</v>
      </c>
      <c r="AD103" s="5">
        <f t="shared" si="243"/>
        <v>5.0574668329124134E-2</v>
      </c>
      <c r="AE103" s="5">
        <f t="shared" si="244"/>
        <v>5.7101675958191669E-2</v>
      </c>
      <c r="AF103" s="5">
        <f t="shared" si="245"/>
        <v>3.2235519331687466E-2</v>
      </c>
      <c r="AG103" s="5">
        <f t="shared" si="246"/>
        <v>1.2131911356909124E-2</v>
      </c>
      <c r="AH103" s="5">
        <f t="shared" si="247"/>
        <v>1.3178661471818971E-3</v>
      </c>
      <c r="AI103" s="5">
        <f t="shared" si="248"/>
        <v>3.7034164326371303E-3</v>
      </c>
      <c r="AJ103" s="5">
        <f t="shared" si="249"/>
        <v>5.2035987504707075E-3</v>
      </c>
      <c r="AK103" s="5">
        <f t="shared" si="250"/>
        <v>4.8743172596479138E-3</v>
      </c>
      <c r="AL103" s="5">
        <f t="shared" si="251"/>
        <v>4.3460237890756409E-4</v>
      </c>
      <c r="AM103" s="5">
        <f t="shared" si="252"/>
        <v>2.842459504188162E-2</v>
      </c>
      <c r="AN103" s="5">
        <f t="shared" si="253"/>
        <v>3.209298387805077E-2</v>
      </c>
      <c r="AO103" s="5">
        <f t="shared" si="254"/>
        <v>1.8117401719870679E-2</v>
      </c>
      <c r="AP103" s="5">
        <f t="shared" si="255"/>
        <v>6.8185255345621868E-3</v>
      </c>
      <c r="AQ103" s="5">
        <f t="shared" si="256"/>
        <v>1.9246257486725499E-3</v>
      </c>
      <c r="AR103" s="5">
        <f t="shared" si="257"/>
        <v>2.9758916144711941E-4</v>
      </c>
      <c r="AS103" s="5">
        <f t="shared" si="258"/>
        <v>8.3627354191825236E-4</v>
      </c>
      <c r="AT103" s="5">
        <f t="shared" si="259"/>
        <v>1.1750317678098164E-3</v>
      </c>
      <c r="AU103" s="5">
        <f t="shared" si="260"/>
        <v>1.1006762629328195E-3</v>
      </c>
      <c r="AV103" s="5">
        <f t="shared" si="261"/>
        <v>7.7326945681768235E-4</v>
      </c>
      <c r="AW103" s="5">
        <f t="shared" si="262"/>
        <v>3.8303341047899769E-5</v>
      </c>
      <c r="AX103" s="5">
        <f t="shared" si="263"/>
        <v>1.3312949446631831E-2</v>
      </c>
      <c r="AY103" s="5">
        <f t="shared" si="264"/>
        <v>1.5031076830840843E-2</v>
      </c>
      <c r="AZ103" s="5">
        <f t="shared" si="265"/>
        <v>8.4854701657340655E-3</v>
      </c>
      <c r="BA103" s="5">
        <f t="shared" si="266"/>
        <v>3.1935260857171273E-3</v>
      </c>
      <c r="BB103" s="5">
        <f t="shared" si="267"/>
        <v>9.0141812954628719E-4</v>
      </c>
      <c r="BC103" s="5">
        <f t="shared" si="268"/>
        <v>2.0355046364802418E-4</v>
      </c>
      <c r="BD103" s="5">
        <f t="shared" si="269"/>
        <v>5.5999180442928771E-5</v>
      </c>
      <c r="BE103" s="5">
        <f t="shared" si="270"/>
        <v>1.5736672917050787E-4</v>
      </c>
      <c r="BF103" s="5">
        <f t="shared" si="271"/>
        <v>2.2111294534981937E-4</v>
      </c>
      <c r="BG103" s="5">
        <f t="shared" si="272"/>
        <v>2.0712101327042501E-4</v>
      </c>
      <c r="BH103" s="5">
        <f t="shared" si="273"/>
        <v>1.4551086347623456E-4</v>
      </c>
      <c r="BI103" s="5">
        <f t="shared" si="274"/>
        <v>8.178179917246568E-5</v>
      </c>
      <c r="BJ103" s="8">
        <f t="shared" si="275"/>
        <v>0.6980176339262294</v>
      </c>
      <c r="BK103" s="8">
        <f t="shared" si="276"/>
        <v>0.16636023010618051</v>
      </c>
      <c r="BL103" s="8">
        <f t="shared" si="277"/>
        <v>0.12094952099031905</v>
      </c>
      <c r="BM103" s="8">
        <f t="shared" si="278"/>
        <v>0.72785814108472369</v>
      </c>
      <c r="BN103" s="8">
        <f t="shared" si="279"/>
        <v>0.24714538022555116</v>
      </c>
    </row>
    <row r="104" spans="1:66" s="10" customFormat="1" x14ac:dyDescent="0.25">
      <c r="A104" t="s">
        <v>69</v>
      </c>
      <c r="B104" t="s">
        <v>76</v>
      </c>
      <c r="C104" t="s">
        <v>70</v>
      </c>
      <c r="D104" s="11">
        <v>44443</v>
      </c>
      <c r="E104">
        <f>VLOOKUP(A104,home!$A$2:$E$405,3,FALSE)</f>
        <v>1.3354838709677399</v>
      </c>
      <c r="F104">
        <f>VLOOKUP(B104,home!$B$2:$E$405,3,FALSE)</f>
        <v>0.4</v>
      </c>
      <c r="G104">
        <f>VLOOKUP(C104,away!$B$2:$E$405,4,FALSE)</f>
        <v>1.08</v>
      </c>
      <c r="H104">
        <f>VLOOKUP(A104,away!$A$2:$E$405,3,FALSE)</f>
        <v>1.3322580645161299</v>
      </c>
      <c r="I104">
        <f>VLOOKUP(C104,away!$B$2:$E$405,3,FALSE)</f>
        <v>0.66</v>
      </c>
      <c r="J104">
        <f>VLOOKUP(B104,home!$B$2:$E$405,4,FALSE)</f>
        <v>1.06</v>
      </c>
      <c r="K104" s="3">
        <f t="shared" si="224"/>
        <v>0.57692903225806369</v>
      </c>
      <c r="L104" s="3">
        <f t="shared" si="225"/>
        <v>0.93204774193548456</v>
      </c>
      <c r="M104" s="5">
        <f t="shared" si="226"/>
        <v>0.22113613443456778</v>
      </c>
      <c r="N104" s="5">
        <f t="shared" si="227"/>
        <v>0.12757985603662428</v>
      </c>
      <c r="O104" s="5">
        <f t="shared" si="228"/>
        <v>0.20610943476008065</v>
      </c>
      <c r="P104" s="5">
        <f t="shared" si="229"/>
        <v>0.11891051673538984</v>
      </c>
      <c r="Q104" s="5">
        <f t="shared" si="230"/>
        <v>3.6802261439416353E-2</v>
      </c>
      <c r="R104" s="5">
        <f t="shared" si="231"/>
        <v>9.6051916629866119E-2</v>
      </c>
      <c r="S104" s="5">
        <f t="shared" si="232"/>
        <v>1.5985301346647669E-2</v>
      </c>
      <c r="T104" s="5">
        <f t="shared" si="233"/>
        <v>3.4301464672727364E-2</v>
      </c>
      <c r="U104" s="5">
        <f t="shared" si="234"/>
        <v>5.5415139307800877E-2</v>
      </c>
      <c r="V104" s="5">
        <f t="shared" si="235"/>
        <v>9.550780654545599E-4</v>
      </c>
      <c r="W104" s="5">
        <f t="shared" si="236"/>
        <v>7.0774310257169125E-3</v>
      </c>
      <c r="X104" s="5">
        <f t="shared" si="237"/>
        <v>6.5965036062235879E-3</v>
      </c>
      <c r="Y104" s="5">
        <f t="shared" si="238"/>
        <v>3.0741281454249882E-3</v>
      </c>
      <c r="Z104" s="5">
        <f t="shared" si="239"/>
        <v>2.9841657334480715E-2</v>
      </c>
      <c r="AA104" s="5">
        <f t="shared" si="240"/>
        <v>1.721651848695871E-2</v>
      </c>
      <c r="AB104" s="5">
        <f t="shared" si="241"/>
        <v>4.9663546747670739E-3</v>
      </c>
      <c r="AC104" s="5">
        <f t="shared" si="242"/>
        <v>3.209810852945489E-5</v>
      </c>
      <c r="AD104" s="5">
        <f t="shared" si="243"/>
        <v>1.020793858135013E-3</v>
      </c>
      <c r="AE104" s="5">
        <f t="shared" si="244"/>
        <v>9.5142861045635011E-4</v>
      </c>
      <c r="AF104" s="5">
        <f t="shared" si="245"/>
        <v>4.4338844399432846E-4</v>
      </c>
      <c r="AG104" s="5">
        <f t="shared" si="246"/>
        <v>1.3775306600840066E-4</v>
      </c>
      <c r="AH104" s="5">
        <f t="shared" si="247"/>
        <v>6.9534623335538084E-3</v>
      </c>
      <c r="AI104" s="5">
        <f t="shared" si="248"/>
        <v>4.0116542949400966E-3</v>
      </c>
      <c r="AJ104" s="5">
        <f t="shared" si="249"/>
        <v>1.1572199150668471E-3</v>
      </c>
      <c r="AK104" s="5">
        <f t="shared" si="250"/>
        <v>2.2254458856975831E-4</v>
      </c>
      <c r="AL104" s="5">
        <f t="shared" si="251"/>
        <v>6.9039873220637581E-7</v>
      </c>
      <c r="AM104" s="5">
        <f t="shared" si="252"/>
        <v>1.1778512254176168E-4</v>
      </c>
      <c r="AN104" s="5">
        <f t="shared" si="253"/>
        <v>1.097813574986433E-4</v>
      </c>
      <c r="AO104" s="5">
        <f t="shared" si="254"/>
        <v>5.1160733181611335E-5</v>
      </c>
      <c r="AP104" s="5">
        <f t="shared" si="255"/>
        <v>1.5894748612561556E-5</v>
      </c>
      <c r="AQ104" s="5">
        <f t="shared" si="256"/>
        <v>3.7036661382425428E-6</v>
      </c>
      <c r="AR104" s="5">
        <f t="shared" si="257"/>
        <v>1.296191773324455E-3</v>
      </c>
      <c r="AS104" s="5">
        <f t="shared" si="258"/>
        <v>7.4781066540494134E-4</v>
      </c>
      <c r="AT104" s="5">
        <f t="shared" si="259"/>
        <v>2.1571684175216566E-4</v>
      </c>
      <c r="AU104" s="5">
        <f t="shared" si="260"/>
        <v>4.1484436251280947E-5</v>
      </c>
      <c r="AV104" s="5">
        <f t="shared" si="261"/>
        <v>5.9833939150557113E-6</v>
      </c>
      <c r="AW104" s="5">
        <f t="shared" si="262"/>
        <v>1.0312359323870788E-8</v>
      </c>
      <c r="AX104" s="5">
        <f t="shared" si="263"/>
        <v>1.1325609460402666E-5</v>
      </c>
      <c r="AY104" s="5">
        <f t="shared" si="264"/>
        <v>1.0556008723611465E-5</v>
      </c>
      <c r="AZ104" s="5">
        <f t="shared" si="265"/>
        <v>4.9193520473466712E-6</v>
      </c>
      <c r="BA104" s="5">
        <f t="shared" si="266"/>
        <v>1.528356989171723E-6</v>
      </c>
      <c r="BB104" s="5">
        <f t="shared" si="267"/>
        <v>3.5612542015720498E-7</v>
      </c>
      <c r="BC104" s="5">
        <f t="shared" si="268"/>
        <v>6.6385178740669742E-8</v>
      </c>
      <c r="BD104" s="5">
        <f t="shared" si="269"/>
        <v>2.0135210257373482E-4</v>
      </c>
      <c r="BE104" s="5">
        <f t="shared" si="270"/>
        <v>1.1616587368099122E-4</v>
      </c>
      <c r="BF104" s="5">
        <f t="shared" si="271"/>
        <v>3.3509732542093357E-5</v>
      </c>
      <c r="BG104" s="5">
        <f t="shared" si="272"/>
        <v>6.4442458555788234E-6</v>
      </c>
      <c r="BH104" s="5">
        <f t="shared" si="273"/>
        <v>9.2946813127303183E-7</v>
      </c>
      <c r="BI104" s="5">
        <f t="shared" si="274"/>
        <v>1.0724742989801226E-7</v>
      </c>
      <c r="BJ104" s="8">
        <f t="shared" si="275"/>
        <v>0.21831208637051985</v>
      </c>
      <c r="BK104" s="8">
        <f t="shared" si="276"/>
        <v>0.35703037509804514</v>
      </c>
      <c r="BL104" s="8">
        <f t="shared" si="277"/>
        <v>0.39476994077246541</v>
      </c>
      <c r="BM104" s="8">
        <f t="shared" si="278"/>
        <v>0.19335339384320183</v>
      </c>
      <c r="BN104" s="8">
        <f t="shared" si="279"/>
        <v>0.8065901200359451</v>
      </c>
    </row>
    <row r="105" spans="1:66" x14ac:dyDescent="0.25">
      <c r="A105" t="s">
        <v>80</v>
      </c>
      <c r="B105" t="s">
        <v>95</v>
      </c>
      <c r="C105" t="s">
        <v>412</v>
      </c>
      <c r="D105" s="11">
        <v>44443</v>
      </c>
      <c r="E105">
        <f>VLOOKUP(A105,home!$A$2:$E$405,3,FALSE)</f>
        <v>1.2326530612244899</v>
      </c>
      <c r="F105">
        <f>VLOOKUP(B105,home!$B$2:$E$405,3,FALSE)</f>
        <v>1.58</v>
      </c>
      <c r="G105">
        <f>VLOOKUP(C105,away!$B$2:$E$405,4,FALSE)</f>
        <v>0.89</v>
      </c>
      <c r="H105">
        <f>VLOOKUP(A105,away!$A$2:$E$405,3,FALSE)</f>
        <v>1.02857142857143</v>
      </c>
      <c r="I105">
        <f>VLOOKUP(C105,away!$B$2:$E$405,3,FALSE)</f>
        <v>0.93</v>
      </c>
      <c r="J105">
        <f>VLOOKUP(B105,home!$B$2:$E$405,4,FALSE)</f>
        <v>0.56000000000000005</v>
      </c>
      <c r="K105" s="3">
        <f t="shared" si="224"/>
        <v>1.7333567346938779</v>
      </c>
      <c r="L105" s="3">
        <f t="shared" si="225"/>
        <v>0.53568000000000082</v>
      </c>
      <c r="M105" s="5">
        <f t="shared" si="226"/>
        <v>0.10341174506792312</v>
      </c>
      <c r="N105" s="5">
        <f t="shared" si="227"/>
        <v>0.17924944475993093</v>
      </c>
      <c r="O105" s="5">
        <f t="shared" si="228"/>
        <v>5.5395603597985135E-2</v>
      </c>
      <c r="P105" s="5">
        <f t="shared" si="229"/>
        <v>9.6020342568999939E-2</v>
      </c>
      <c r="Q105" s="5">
        <f t="shared" si="230"/>
        <v>0.1553516161323823</v>
      </c>
      <c r="R105" s="5">
        <f t="shared" si="231"/>
        <v>1.483715846768436E-2</v>
      </c>
      <c r="S105" s="5">
        <f t="shared" si="232"/>
        <v>2.2289310998988236E-2</v>
      </c>
      <c r="T105" s="5">
        <f t="shared" si="233"/>
        <v>8.3218753729794676E-2</v>
      </c>
      <c r="U105" s="5">
        <f t="shared" si="234"/>
        <v>2.571808855368098E-2</v>
      </c>
      <c r="V105" s="5">
        <f t="shared" si="235"/>
        <v>2.299574682787704E-3</v>
      </c>
      <c r="W105" s="5">
        <f t="shared" si="236"/>
        <v>8.9759923356214327E-2</v>
      </c>
      <c r="X105" s="5">
        <f t="shared" si="237"/>
        <v>4.8082595743456961E-2</v>
      </c>
      <c r="Y105" s="5">
        <f t="shared" si="238"/>
        <v>1.2878442443927532E-2</v>
      </c>
      <c r="Z105" s="5">
        <f t="shared" si="239"/>
        <v>2.6493230159897237E-3</v>
      </c>
      <c r="AA105" s="5">
        <f t="shared" si="240"/>
        <v>4.5922218921452835E-3</v>
      </c>
      <c r="AB105" s="5">
        <f t="shared" si="241"/>
        <v>3.9799793719793464E-3</v>
      </c>
      <c r="AC105" s="5">
        <f t="shared" si="242"/>
        <v>1.334507196566771E-4</v>
      </c>
      <c r="AD105" s="5">
        <f t="shared" si="243"/>
        <v>3.8896491913775103E-2</v>
      </c>
      <c r="AE105" s="5">
        <f t="shared" si="244"/>
        <v>2.0836072788371077E-2</v>
      </c>
      <c r="AF105" s="5">
        <f t="shared" si="245"/>
        <v>5.5807337356373176E-3</v>
      </c>
      <c r="AG105" s="5">
        <f t="shared" si="246"/>
        <v>9.9649581583540099E-4</v>
      </c>
      <c r="AH105" s="5">
        <f t="shared" si="247"/>
        <v>3.5479733830134431E-4</v>
      </c>
      <c r="AI105" s="5">
        <f t="shared" si="248"/>
        <v>6.1499035579609717E-4</v>
      </c>
      <c r="AJ105" s="5">
        <f t="shared" si="249"/>
        <v>5.3299883749547479E-4</v>
      </c>
      <c r="AK105" s="5">
        <f t="shared" si="250"/>
        <v>3.0795904151892969E-4</v>
      </c>
      <c r="AL105" s="5">
        <f t="shared" si="251"/>
        <v>4.9564907000059585E-6</v>
      </c>
      <c r="AM105" s="5">
        <f t="shared" si="252"/>
        <v>1.3484299242941596E-2</v>
      </c>
      <c r="AN105" s="5">
        <f t="shared" si="253"/>
        <v>7.2232694184589646E-3</v>
      </c>
      <c r="AO105" s="5">
        <f t="shared" si="254"/>
        <v>1.9346804810400518E-3</v>
      </c>
      <c r="AP105" s="5">
        <f t="shared" si="255"/>
        <v>3.454565466945122E-4</v>
      </c>
      <c r="AQ105" s="5">
        <f t="shared" si="256"/>
        <v>4.626354073332914E-5</v>
      </c>
      <c r="AR105" s="5">
        <f t="shared" si="257"/>
        <v>3.8011567636252881E-5</v>
      </c>
      <c r="AS105" s="5">
        <f t="shared" si="258"/>
        <v>6.588760675857077E-5</v>
      </c>
      <c r="AT105" s="5">
        <f t="shared" si="259"/>
        <v>5.7103363453915271E-5</v>
      </c>
      <c r="AU105" s="5">
        <f t="shared" si="260"/>
        <v>3.2993499872172105E-5</v>
      </c>
      <c r="AV105" s="5">
        <f t="shared" si="261"/>
        <v>1.4297376301137779E-5</v>
      </c>
      <c r="AW105" s="5">
        <f t="shared" si="262"/>
        <v>1.2783953404530752E-7</v>
      </c>
      <c r="AX105" s="5">
        <f t="shared" si="263"/>
        <v>3.895516817563401E-3</v>
      </c>
      <c r="AY105" s="5">
        <f t="shared" si="264"/>
        <v>2.0867504488323654E-3</v>
      </c>
      <c r="AZ105" s="5">
        <f t="shared" si="265"/>
        <v>5.5891524021526163E-4</v>
      </c>
      <c r="BA105" s="5">
        <f t="shared" si="266"/>
        <v>9.9799905292837274E-5</v>
      </c>
      <c r="BB105" s="5">
        <f t="shared" si="267"/>
        <v>1.3365203316816786E-5</v>
      </c>
      <c r="BC105" s="5">
        <f t="shared" si="268"/>
        <v>1.4318944225504853E-6</v>
      </c>
      <c r="BD105" s="5">
        <f t="shared" si="269"/>
        <v>3.3936727585646621E-6</v>
      </c>
      <c r="BE105" s="5">
        <f t="shared" si="270"/>
        <v>5.8824455314052069E-6</v>
      </c>
      <c r="BF105" s="5">
        <f t="shared" si="271"/>
        <v>5.0981882891655627E-6</v>
      </c>
      <c r="BG105" s="5">
        <f t="shared" si="272"/>
        <v>2.9456596685875298E-6</v>
      </c>
      <c r="BH105" s="5">
        <f t="shared" si="273"/>
        <v>1.2764697561655826E-6</v>
      </c>
      <c r="BI105" s="5">
        <f t="shared" si="274"/>
        <v>4.4251548969653257E-7</v>
      </c>
      <c r="BJ105" s="8">
        <f t="shared" si="275"/>
        <v>0.66454031915883727</v>
      </c>
      <c r="BK105" s="8">
        <f t="shared" si="276"/>
        <v>0.22624613097788804</v>
      </c>
      <c r="BL105" s="8">
        <f t="shared" si="277"/>
        <v>0.10656112982210256</v>
      </c>
      <c r="BM105" s="8">
        <f t="shared" si="278"/>
        <v>0.39364436977061373</v>
      </c>
      <c r="BN105" s="8">
        <f t="shared" si="279"/>
        <v>0.60426591059490586</v>
      </c>
    </row>
    <row r="106" spans="1:66" x14ac:dyDescent="0.25">
      <c r="A106" t="s">
        <v>122</v>
      </c>
      <c r="B106" t="s">
        <v>401</v>
      </c>
      <c r="C106" t="s">
        <v>139</v>
      </c>
      <c r="D106" s="11">
        <v>44443</v>
      </c>
      <c r="E106">
        <f>VLOOKUP(A106,home!$A$2:$E$405,3,FALSE)</f>
        <v>1.26488706365503</v>
      </c>
      <c r="F106">
        <f>VLOOKUP(B106,home!$B$2:$E$405,3,FALSE)</f>
        <v>0.98</v>
      </c>
      <c r="G106">
        <f>VLOOKUP(C106,away!$B$2:$E$405,4,FALSE)</f>
        <v>0.9</v>
      </c>
      <c r="H106">
        <f>VLOOKUP(A106,away!$A$2:$E$405,3,FALSE)</f>
        <v>1.0965092402464101</v>
      </c>
      <c r="I106">
        <f>VLOOKUP(C106,away!$B$2:$E$405,3,FALSE)</f>
        <v>1.0900000000000001</v>
      </c>
      <c r="J106">
        <f>VLOOKUP(B106,home!$B$2:$E$405,4,FALSE)</f>
        <v>1.3</v>
      </c>
      <c r="K106" s="3">
        <f t="shared" si="224"/>
        <v>1.1156303901437366</v>
      </c>
      <c r="L106" s="3">
        <f t="shared" si="225"/>
        <v>1.5537535934291633</v>
      </c>
      <c r="M106" s="5">
        <f t="shared" si="226"/>
        <v>6.9294898960235274E-2</v>
      </c>
      <c r="N106" s="5">
        <f t="shared" si="227"/>
        <v>7.7307495161978088E-2</v>
      </c>
      <c r="O106" s="5">
        <f t="shared" si="228"/>
        <v>0.10766719826577635</v>
      </c>
      <c r="P106" s="5">
        <f t="shared" si="229"/>
        <v>0.12011679840693111</v>
      </c>
      <c r="Q106" s="5">
        <f t="shared" si="230"/>
        <v>4.3123295494296339E-2</v>
      </c>
      <c r="R106" s="5">
        <f t="shared" si="231"/>
        <v>8.3644148099950105E-2</v>
      </c>
      <c r="S106" s="5">
        <f t="shared" si="232"/>
        <v>5.20530568484227E-2</v>
      </c>
      <c r="T106" s="5">
        <f t="shared" si="233"/>
        <v>6.7002975334770579E-2</v>
      </c>
      <c r="U106" s="5">
        <f t="shared" si="234"/>
        <v>9.3315953577987831E-2</v>
      </c>
      <c r="V106" s="5">
        <f t="shared" si="235"/>
        <v>1.0025503928770774E-2</v>
      </c>
      <c r="W106" s="5">
        <f t="shared" si="236"/>
        <v>1.6036552992195151E-2</v>
      </c>
      <c r="X106" s="5">
        <f t="shared" si="237"/>
        <v>2.4916851837840415E-2</v>
      </c>
      <c r="Y106" s="5">
        <f t="shared" si="238"/>
        <v>1.9357324039993302E-2</v>
      </c>
      <c r="Z106" s="5">
        <f t="shared" si="239"/>
        <v>4.3320798559872871E-2</v>
      </c>
      <c r="AA106" s="5">
        <f t="shared" si="240"/>
        <v>4.8329999398689191E-2</v>
      </c>
      <c r="AB106" s="5">
        <f t="shared" si="241"/>
        <v>2.6959208042403097E-2</v>
      </c>
      <c r="AC106" s="5">
        <f t="shared" si="242"/>
        <v>1.0861472601243539E-3</v>
      </c>
      <c r="AD106" s="5">
        <f t="shared" si="243"/>
        <v>4.4727164678108481E-3</v>
      </c>
      <c r="AE106" s="5">
        <f t="shared" si="244"/>
        <v>6.9494992842508993E-3</v>
      </c>
      <c r="AF106" s="5">
        <f t="shared" si="245"/>
        <v>5.3989047427191175E-3</v>
      </c>
      <c r="AG106" s="5">
        <f t="shared" si="246"/>
        <v>2.7961892148605271E-3</v>
      </c>
      <c r="AH106" s="5">
        <f t="shared" si="247"/>
        <v>1.6827461608155854E-2</v>
      </c>
      <c r="AI106" s="5">
        <f t="shared" si="248"/>
        <v>1.8773227559035665E-2</v>
      </c>
      <c r="AJ106" s="5">
        <f t="shared" si="249"/>
        <v>1.0471991592972055E-2</v>
      </c>
      <c r="AK106" s="5">
        <f t="shared" si="250"/>
        <v>3.8942906888164474E-3</v>
      </c>
      <c r="AL106" s="5">
        <f t="shared" si="251"/>
        <v>7.5309746282746883E-5</v>
      </c>
      <c r="AM106" s="5">
        <f t="shared" si="252"/>
        <v>9.9797968359722588E-4</v>
      </c>
      <c r="AN106" s="5">
        <f t="shared" si="253"/>
        <v>1.5506145195584892E-3</v>
      </c>
      <c r="AO106" s="5">
        <f t="shared" si="254"/>
        <v>1.2046364408937194E-3</v>
      </c>
      <c r="AP106" s="5">
        <f t="shared" si="255"/>
        <v>6.2390273293811143E-4</v>
      </c>
      <c r="AQ106" s="5">
        <f t="shared" si="256"/>
        <v>2.4234777831321663E-4</v>
      </c>
      <c r="AR106" s="5">
        <f t="shared" si="257"/>
        <v>5.2291457883926864E-3</v>
      </c>
      <c r="AS106" s="5">
        <f t="shared" si="258"/>
        <v>5.8337939560230093E-3</v>
      </c>
      <c r="AT106" s="5">
        <f t="shared" si="259"/>
        <v>3.2541789135880623E-3</v>
      </c>
      <c r="AU106" s="5">
        <f t="shared" si="260"/>
        <v>1.2101536303212568E-3</v>
      </c>
      <c r="AV106" s="5">
        <f t="shared" si="261"/>
        <v>3.3752104168229089E-4</v>
      </c>
      <c r="AW106" s="5">
        <f t="shared" si="262"/>
        <v>3.6261950927829486E-6</v>
      </c>
      <c r="AX106" s="5">
        <f t="shared" si="263"/>
        <v>1.8556274396118255E-4</v>
      </c>
      <c r="AY106" s="5">
        <f t="shared" si="264"/>
        <v>2.8831878023626316E-4</v>
      </c>
      <c r="AZ106" s="5">
        <f t="shared" si="265"/>
        <v>2.2398817042260357E-4</v>
      </c>
      <c r="BA106" s="5">
        <f t="shared" si="266"/>
        <v>1.1600747489324805E-4</v>
      </c>
      <c r="BB106" s="5">
        <f t="shared" si="267"/>
        <v>4.5061757745006912E-5</v>
      </c>
      <c r="BC106" s="5">
        <f t="shared" si="268"/>
        <v>1.4002973604507778E-5</v>
      </c>
      <c r="BD106" s="5">
        <f t="shared" si="269"/>
        <v>1.354134009880019E-3</v>
      </c>
      <c r="BE106" s="5">
        <f t="shared" si="270"/>
        <v>1.5107130537493482E-3</v>
      </c>
      <c r="BF106" s="5">
        <f t="shared" si="271"/>
        <v>8.4269869677481072E-4</v>
      </c>
      <c r="BG106" s="5">
        <f t="shared" si="272"/>
        <v>3.1338009195216679E-4</v>
      </c>
      <c r="BH106" s="5">
        <f t="shared" si="273"/>
        <v>8.7404088561969002E-5</v>
      </c>
      <c r="BI106" s="5">
        <f t="shared" si="274"/>
        <v>1.9502131484509428E-5</v>
      </c>
      <c r="BJ106" s="8">
        <f t="shared" si="275"/>
        <v>0.27285422762687883</v>
      </c>
      <c r="BK106" s="8">
        <f t="shared" si="276"/>
        <v>0.25294003393100323</v>
      </c>
      <c r="BL106" s="8">
        <f t="shared" si="277"/>
        <v>0.4298761042361966</v>
      </c>
      <c r="BM106" s="8">
        <f t="shared" si="278"/>
        <v>0.49755263737964078</v>
      </c>
      <c r="BN106" s="8">
        <f t="shared" si="279"/>
        <v>0.50115383438916727</v>
      </c>
    </row>
    <row r="107" spans="1:66" x14ac:dyDescent="0.25">
      <c r="A107" t="s">
        <v>122</v>
      </c>
      <c r="B107" t="s">
        <v>144</v>
      </c>
      <c r="C107" t="s">
        <v>129</v>
      </c>
      <c r="D107" s="11">
        <v>44443</v>
      </c>
      <c r="E107">
        <f>VLOOKUP(A107,home!$A$2:$E$405,3,FALSE)</f>
        <v>1.26488706365503</v>
      </c>
      <c r="F107">
        <f>VLOOKUP(B107,home!$B$2:$E$405,3,FALSE)</f>
        <v>1.1299999999999999</v>
      </c>
      <c r="G107">
        <f>VLOOKUP(C107,away!$B$2:$E$405,4,FALSE)</f>
        <v>1.28</v>
      </c>
      <c r="H107">
        <f>VLOOKUP(A107,away!$A$2:$E$405,3,FALSE)</f>
        <v>1.0965092402464101</v>
      </c>
      <c r="I107">
        <f>VLOOKUP(C107,away!$B$2:$E$405,3,FALSE)</f>
        <v>0.45</v>
      </c>
      <c r="J107">
        <f>VLOOKUP(B107,home!$B$2:$E$405,4,FALSE)</f>
        <v>1.61</v>
      </c>
      <c r="K107" s="3">
        <f t="shared" si="224"/>
        <v>1.8295326488706352</v>
      </c>
      <c r="L107" s="3">
        <f t="shared" si="225"/>
        <v>0.79442094455852419</v>
      </c>
      <c r="M107" s="5">
        <f t="shared" si="226"/>
        <v>7.2515598145400442E-2</v>
      </c>
      <c r="N107" s="5">
        <f t="shared" si="227"/>
        <v>0.13266965435939296</v>
      </c>
      <c r="O107" s="5">
        <f t="shared" si="228"/>
        <v>5.7607909973895373E-2</v>
      </c>
      <c r="P107" s="5">
        <f t="shared" si="229"/>
        <v>0.10539555213044187</v>
      </c>
      <c r="Q107" s="5">
        <f t="shared" si="230"/>
        <v>0.12136173208244595</v>
      </c>
      <c r="R107" s="5">
        <f t="shared" si="231"/>
        <v>2.2882465127752195E-2</v>
      </c>
      <c r="S107" s="5">
        <f t="shared" si="232"/>
        <v>3.8295975945091466E-2</v>
      </c>
      <c r="T107" s="5">
        <f t="shared" si="233"/>
        <v>9.6412301834195246E-2</v>
      </c>
      <c r="U107" s="5">
        <f t="shared" si="234"/>
        <v>4.1864217037866407E-2</v>
      </c>
      <c r="V107" s="5">
        <f t="shared" si="235"/>
        <v>6.1844556854498065E-3</v>
      </c>
      <c r="W107" s="5">
        <f t="shared" si="236"/>
        <v>7.4011750389441883E-2</v>
      </c>
      <c r="X107" s="5">
        <f t="shared" si="237"/>
        <v>5.8796484652810135E-2</v>
      </c>
      <c r="Y107" s="5">
        <f t="shared" si="238"/>
        <v>2.33545794373031E-2</v>
      </c>
      <c r="Z107" s="5">
        <f t="shared" si="239"/>
        <v>6.0594365202054652E-3</v>
      </c>
      <c r="AA107" s="5">
        <f t="shared" si="240"/>
        <v>1.1085936947474966E-2</v>
      </c>
      <c r="AB107" s="5">
        <f t="shared" si="241"/>
        <v>1.0141041794363363E-2</v>
      </c>
      <c r="AC107" s="5">
        <f t="shared" si="242"/>
        <v>5.6178785863360541E-4</v>
      </c>
      <c r="AD107" s="5">
        <f t="shared" si="243"/>
        <v>3.3851728434386982E-2</v>
      </c>
      <c r="AE107" s="5">
        <f t="shared" si="244"/>
        <v>2.6892522077784357E-2</v>
      </c>
      <c r="AF107" s="5">
        <f t="shared" si="245"/>
        <v>1.0681991395297208E-2</v>
      </c>
      <c r="AG107" s="5">
        <f t="shared" si="246"/>
        <v>2.8286658980060126E-3</v>
      </c>
      <c r="AH107" s="5">
        <f t="shared" si="247"/>
        <v>1.2034358209685103E-3</v>
      </c>
      <c r="AI107" s="5">
        <f t="shared" si="248"/>
        <v>2.2017251252823256E-3</v>
      </c>
      <c r="AJ107" s="5">
        <f t="shared" si="249"/>
        <v>2.0140640002714026E-3</v>
      </c>
      <c r="AK107" s="5">
        <f t="shared" si="250"/>
        <v>1.2282652818038423E-3</v>
      </c>
      <c r="AL107" s="5">
        <f t="shared" si="251"/>
        <v>3.2660527144599228E-5</v>
      </c>
      <c r="AM107" s="5">
        <f t="shared" si="252"/>
        <v>1.2386568478282685E-2</v>
      </c>
      <c r="AN107" s="5">
        <f t="shared" si="253"/>
        <v>9.8401494303561703E-3</v>
      </c>
      <c r="AO107" s="5">
        <f t="shared" si="254"/>
        <v>3.9086104025302867E-3</v>
      </c>
      <c r="AP107" s="5">
        <f t="shared" si="255"/>
        <v>1.0350273226297948E-3</v>
      </c>
      <c r="AQ107" s="5">
        <f t="shared" si="256"/>
        <v>2.0556184582186043E-4</v>
      </c>
      <c r="AR107" s="5">
        <f t="shared" si="257"/>
        <v>1.9120692432187346E-4</v>
      </c>
      <c r="AS107" s="5">
        <f t="shared" si="258"/>
        <v>3.4981931073700418E-4</v>
      </c>
      <c r="AT107" s="5">
        <f t="shared" si="259"/>
        <v>3.2000292509938566E-4</v>
      </c>
      <c r="AU107" s="5">
        <f t="shared" si="260"/>
        <v>1.9515193306781015E-4</v>
      </c>
      <c r="AV107" s="5">
        <f t="shared" si="261"/>
        <v>8.9259208259443945E-5</v>
      </c>
      <c r="AW107" s="5">
        <f t="shared" si="262"/>
        <v>1.3185953471900847E-6</v>
      </c>
      <c r="AX107" s="5">
        <f t="shared" si="263"/>
        <v>3.7769385730816673E-3</v>
      </c>
      <c r="AY107" s="5">
        <f t="shared" si="264"/>
        <v>3.0004791087670621E-3</v>
      </c>
      <c r="AZ107" s="5">
        <f t="shared" si="265"/>
        <v>1.1918217238574243E-3</v>
      </c>
      <c r="BA107" s="5">
        <f t="shared" si="266"/>
        <v>3.1560271320406124E-4</v>
      </c>
      <c r="BB107" s="5">
        <f t="shared" si="267"/>
        <v>6.2680351382200818E-5</v>
      </c>
      <c r="BC107" s="5">
        <f t="shared" si="268"/>
        <v>9.9589167900616392E-6</v>
      </c>
      <c r="BD107" s="5">
        <f t="shared" si="269"/>
        <v>2.5316464237652148E-5</v>
      </c>
      <c r="BE107" s="5">
        <f t="shared" si="270"/>
        <v>4.631729787675043E-5</v>
      </c>
      <c r="BF107" s="5">
        <f t="shared" si="271"/>
        <v>4.2369504336490742E-5</v>
      </c>
      <c r="BG107" s="5">
        <f t="shared" si="272"/>
        <v>2.5838797166691923E-5</v>
      </c>
      <c r="BH107" s="5">
        <f t="shared" si="273"/>
        <v>1.1818230756002239E-5</v>
      </c>
      <c r="BI107" s="5">
        <f t="shared" si="274"/>
        <v>4.3243678039986373E-6</v>
      </c>
      <c r="BJ107" s="8">
        <f t="shared" si="275"/>
        <v>0.61659480942776734</v>
      </c>
      <c r="BK107" s="8">
        <f t="shared" si="276"/>
        <v>0.22598650940092885</v>
      </c>
      <c r="BL107" s="8">
        <f t="shared" si="277"/>
        <v>0.15153048607334149</v>
      </c>
      <c r="BM107" s="8">
        <f t="shared" si="278"/>
        <v>0.48473916908949416</v>
      </c>
      <c r="BN107" s="8">
        <f t="shared" si="279"/>
        <v>0.51243291181932882</v>
      </c>
    </row>
    <row r="108" spans="1:66" x14ac:dyDescent="0.25">
      <c r="A108" t="s">
        <v>21</v>
      </c>
      <c r="B108" t="s">
        <v>275</v>
      </c>
      <c r="C108" t="s">
        <v>272</v>
      </c>
      <c r="D108" s="11">
        <v>44443</v>
      </c>
      <c r="E108">
        <f>VLOOKUP(A108,home!$A$2:$E$405,3,FALSE)</f>
        <v>1.3812500000000001</v>
      </c>
      <c r="F108">
        <f>VLOOKUP(B108,home!$B$2:$E$405,3,FALSE)</f>
        <v>0.77</v>
      </c>
      <c r="G108">
        <f>VLOOKUP(C108,away!$B$2:$E$405,4,FALSE)</f>
        <v>0.41</v>
      </c>
      <c r="H108">
        <f>VLOOKUP(A108,away!$A$2:$E$405,3,FALSE)</f>
        <v>1.325</v>
      </c>
      <c r="I108">
        <f>VLOOKUP(C108,away!$B$2:$E$405,3,FALSE)</f>
        <v>1.27</v>
      </c>
      <c r="J108">
        <f>VLOOKUP(B108,home!$B$2:$E$405,4,FALSE)</f>
        <v>0.9</v>
      </c>
      <c r="K108" s="3">
        <f t="shared" si="224"/>
        <v>0.43606062500000004</v>
      </c>
      <c r="L108" s="3">
        <f t="shared" si="225"/>
        <v>1.514475</v>
      </c>
      <c r="M108" s="5">
        <f t="shared" si="226"/>
        <v>0.14219788644207548</v>
      </c>
      <c r="N108" s="5">
        <f t="shared" si="227"/>
        <v>6.2006899235610466E-2</v>
      </c>
      <c r="O108" s="5">
        <f t="shared" si="228"/>
        <v>0.21535514406936226</v>
      </c>
      <c r="P108" s="5">
        <f t="shared" si="229"/>
        <v>9.3907898719851168E-2</v>
      </c>
      <c r="Q108" s="5">
        <f t="shared" si="230"/>
        <v>1.351938361749616E-2</v>
      </c>
      <c r="R108" s="5">
        <f t="shared" si="231"/>
        <v>0.16307499090722374</v>
      </c>
      <c r="S108" s="5">
        <f t="shared" si="232"/>
        <v>1.5504262515129102E-2</v>
      </c>
      <c r="T108" s="5">
        <f t="shared" si="233"/>
        <v>2.0474768504107496E-2</v>
      </c>
      <c r="U108" s="5">
        <f t="shared" si="234"/>
        <v>7.1110582456873309E-2</v>
      </c>
      <c r="V108" s="5">
        <f t="shared" si="235"/>
        <v>1.1376733511825842E-3</v>
      </c>
      <c r="W108" s="5">
        <f t="shared" si="236"/>
        <v>1.9650902899533791E-3</v>
      </c>
      <c r="X108" s="5">
        <f t="shared" si="237"/>
        <v>2.9760801168771441E-3</v>
      </c>
      <c r="Y108" s="5">
        <f t="shared" si="238"/>
        <v>2.2535994675037569E-3</v>
      </c>
      <c r="Z108" s="5">
        <f t="shared" si="239"/>
        <v>8.2324332284739232E-2</v>
      </c>
      <c r="AA108" s="5">
        <f t="shared" si="240"/>
        <v>3.5898399788791072E-2</v>
      </c>
      <c r="AB108" s="5">
        <f t="shared" si="241"/>
        <v>7.8269393242000503E-3</v>
      </c>
      <c r="AC108" s="5">
        <f t="shared" si="242"/>
        <v>4.6957674843257825E-5</v>
      </c>
      <c r="AD108" s="5">
        <f t="shared" si="243"/>
        <v>2.1422462500462539E-4</v>
      </c>
      <c r="AE108" s="5">
        <f t="shared" si="244"/>
        <v>3.2443783895388006E-4</v>
      </c>
      <c r="AF108" s="5">
        <f t="shared" si="245"/>
        <v>2.4567649807483882E-4</v>
      </c>
      <c r="AG108" s="5">
        <f t="shared" si="246"/>
        <v>1.2402363814063052E-4</v>
      </c>
      <c r="AH108" s="5">
        <f t="shared" si="247"/>
        <v>3.1169535784232597E-2</v>
      </c>
      <c r="AI108" s="5">
        <f t="shared" si="248"/>
        <v>1.3591807255032333E-2</v>
      </c>
      <c r="AJ108" s="5">
        <f t="shared" si="249"/>
        <v>2.9634259832544661E-3</v>
      </c>
      <c r="AK108" s="5">
        <f t="shared" si="250"/>
        <v>4.3074446213306082E-4</v>
      </c>
      <c r="AL108" s="5">
        <f t="shared" si="251"/>
        <v>1.2404394140124311E-6</v>
      </c>
      <c r="AM108" s="5">
        <f t="shared" si="252"/>
        <v>1.8682984773981519E-5</v>
      </c>
      <c r="AN108" s="5">
        <f t="shared" si="253"/>
        <v>2.8294913365575664E-5</v>
      </c>
      <c r="AO108" s="5">
        <f t="shared" si="254"/>
        <v>2.1425969459665105E-5</v>
      </c>
      <c r="AP108" s="5">
        <f t="shared" si="255"/>
        <v>1.0816365032475438E-5</v>
      </c>
      <c r="AQ108" s="5">
        <f t="shared" si="256"/>
        <v>4.0952786081395579E-6</v>
      </c>
      <c r="AR108" s="5">
        <f t="shared" si="257"/>
        <v>9.4410965413651311E-3</v>
      </c>
      <c r="AS108" s="5">
        <f t="shared" si="258"/>
        <v>4.1168904585130173E-3</v>
      </c>
      <c r="AT108" s="5">
        <f t="shared" si="259"/>
        <v>8.9760691319786142E-4</v>
      </c>
      <c r="AU108" s="5">
        <f t="shared" si="260"/>
        <v>1.3047034385779344E-4</v>
      </c>
      <c r="AV108" s="5">
        <f t="shared" si="261"/>
        <v>1.4223244921648576E-5</v>
      </c>
      <c r="AW108" s="5">
        <f t="shared" si="262"/>
        <v>2.275527235980131E-8</v>
      </c>
      <c r="AX108" s="5">
        <f t="shared" si="263"/>
        <v>1.3578190029013111E-6</v>
      </c>
      <c r="AY108" s="5">
        <f t="shared" si="264"/>
        <v>2.0563829344189633E-6</v>
      </c>
      <c r="AZ108" s="5">
        <f t="shared" si="265"/>
        <v>1.5571702723020797E-6</v>
      </c>
      <c r="BA108" s="5">
        <f t="shared" si="266"/>
        <v>7.8609848271489758E-7</v>
      </c>
      <c r="BB108" s="5">
        <f t="shared" si="267"/>
        <v>2.9763162490241097E-7</v>
      </c>
      <c r="BC108" s="5">
        <f t="shared" si="268"/>
        <v>9.0151131024815746E-8</v>
      </c>
      <c r="BD108" s="5">
        <f t="shared" si="269"/>
        <v>2.3830507807473264E-3</v>
      </c>
      <c r="BE108" s="5">
        <f t="shared" si="270"/>
        <v>1.0391546128594173E-3</v>
      </c>
      <c r="BF108" s="5">
        <f t="shared" si="271"/>
        <v>2.2656720497755525E-4</v>
      </c>
      <c r="BG108" s="5">
        <f t="shared" si="272"/>
        <v>3.293234566900529E-5</v>
      </c>
      <c r="BH108" s="5">
        <f t="shared" si="273"/>
        <v>3.5901248087856221E-6</v>
      </c>
      <c r="BI108" s="5">
        <f t="shared" si="274"/>
        <v>3.1310241358941284E-7</v>
      </c>
      <c r="BJ108" s="8">
        <f t="shared" si="275"/>
        <v>0.10419364459641046</v>
      </c>
      <c r="BK108" s="8">
        <f t="shared" si="276"/>
        <v>0.25279797552543004</v>
      </c>
      <c r="BL108" s="8">
        <f t="shared" si="277"/>
        <v>0.55970746570443408</v>
      </c>
      <c r="BM108" s="8">
        <f t="shared" si="278"/>
        <v>0.30895918149173229</v>
      </c>
      <c r="BN108" s="8">
        <f t="shared" si="279"/>
        <v>0.69006220299161936</v>
      </c>
    </row>
    <row r="109" spans="1:66" x14ac:dyDescent="0.25">
      <c r="A109" t="s">
        <v>27</v>
      </c>
      <c r="B109" t="s">
        <v>329</v>
      </c>
      <c r="C109" t="s">
        <v>298</v>
      </c>
      <c r="D109" s="11">
        <v>44443</v>
      </c>
      <c r="E109">
        <f>VLOOKUP(A109,home!$A$2:$E$405,3,FALSE)</f>
        <v>1.25</v>
      </c>
      <c r="F109">
        <f>VLOOKUP(B109,home!$B$2:$E$405,3,FALSE)</f>
        <v>0.8</v>
      </c>
      <c r="G109">
        <f>VLOOKUP(C109,away!$B$2:$E$405,4,FALSE)</f>
        <v>0.75</v>
      </c>
      <c r="H109">
        <f>VLOOKUP(A109,away!$A$2:$E$405,3,FALSE)</f>
        <v>1.0762195121951199</v>
      </c>
      <c r="I109">
        <f>VLOOKUP(C109,away!$B$2:$E$405,3,FALSE)</f>
        <v>1.41</v>
      </c>
      <c r="J109">
        <f>VLOOKUP(B109,home!$B$2:$E$405,4,FALSE)</f>
        <v>1.1499999999999999</v>
      </c>
      <c r="K109" s="3">
        <f t="shared" si="224"/>
        <v>0.75</v>
      </c>
      <c r="L109" s="3">
        <f t="shared" si="225"/>
        <v>1.7450899390243866</v>
      </c>
      <c r="M109" s="5">
        <f t="shared" si="226"/>
        <v>8.2489032075039506E-2</v>
      </c>
      <c r="N109" s="5">
        <f t="shared" si="227"/>
        <v>6.186677405627964E-2</v>
      </c>
      <c r="O109" s="5">
        <f t="shared" si="228"/>
        <v>0.14395077995401137</v>
      </c>
      <c r="P109" s="5">
        <f t="shared" si="229"/>
        <v>0.10796308496550854</v>
      </c>
      <c r="Q109" s="5">
        <f t="shared" si="230"/>
        <v>2.3200040271104862E-2</v>
      </c>
      <c r="R109" s="5">
        <f t="shared" si="231"/>
        <v>0.12560352890622931</v>
      </c>
      <c r="S109" s="5">
        <f t="shared" si="232"/>
        <v>3.5325992504876995E-2</v>
      </c>
      <c r="T109" s="5">
        <f t="shared" si="233"/>
        <v>4.0486156862065699E-2</v>
      </c>
      <c r="U109" s="5">
        <f t="shared" si="234"/>
        <v>9.4202646679671986E-2</v>
      </c>
      <c r="V109" s="5">
        <f t="shared" si="235"/>
        <v>5.1372528421926448E-3</v>
      </c>
      <c r="W109" s="5">
        <f t="shared" si="236"/>
        <v>5.8000100677762156E-3</v>
      </c>
      <c r="X109" s="5">
        <f t="shared" si="237"/>
        <v>1.0121539215516425E-2</v>
      </c>
      <c r="Y109" s="5">
        <f t="shared" si="238"/>
        <v>8.8314981262192487E-3</v>
      </c>
      <c r="Z109" s="5">
        <f t="shared" si="239"/>
        <v>7.3063151533406492E-2</v>
      </c>
      <c r="AA109" s="5">
        <f t="shared" si="240"/>
        <v>5.4797363650054873E-2</v>
      </c>
      <c r="AB109" s="5">
        <f t="shared" si="241"/>
        <v>2.0549011368770579E-2</v>
      </c>
      <c r="AC109" s="5">
        <f t="shared" si="242"/>
        <v>4.2023288667819483E-4</v>
      </c>
      <c r="AD109" s="5">
        <f t="shared" si="243"/>
        <v>1.0875018877080404E-3</v>
      </c>
      <c r="AE109" s="5">
        <f t="shared" si="244"/>
        <v>1.8977886029093295E-3</v>
      </c>
      <c r="AF109" s="5">
        <f t="shared" si="245"/>
        <v>1.655905898666109E-3</v>
      </c>
      <c r="AG109" s="5">
        <f t="shared" si="246"/>
        <v>9.6323490791112073E-4</v>
      </c>
      <c r="AH109" s="5">
        <f t="shared" si="247"/>
        <v>3.1875442663590478E-2</v>
      </c>
      <c r="AI109" s="5">
        <f t="shared" si="248"/>
        <v>2.3906581997692862E-2</v>
      </c>
      <c r="AJ109" s="5">
        <f t="shared" si="249"/>
        <v>8.9649682491348224E-3</v>
      </c>
      <c r="AK109" s="5">
        <f t="shared" si="250"/>
        <v>2.2412420622837056E-3</v>
      </c>
      <c r="AL109" s="5">
        <f t="shared" si="251"/>
        <v>2.2000325477678794E-5</v>
      </c>
      <c r="AM109" s="5">
        <f t="shared" si="252"/>
        <v>1.6312528315620613E-4</v>
      </c>
      <c r="AN109" s="5">
        <f t="shared" si="253"/>
        <v>2.8466829043639956E-4</v>
      </c>
      <c r="AO109" s="5">
        <f t="shared" si="254"/>
        <v>2.4838588479991649E-4</v>
      </c>
      <c r="AP109" s="5">
        <f t="shared" si="255"/>
        <v>1.4448523618666817E-4</v>
      </c>
      <c r="AQ109" s="5">
        <f t="shared" si="256"/>
        <v>6.3034933001729254E-5</v>
      </c>
      <c r="AR109" s="5">
        <f t="shared" si="257"/>
        <v>1.1125102858836087E-2</v>
      </c>
      <c r="AS109" s="5">
        <f t="shared" si="258"/>
        <v>8.343827144127066E-3</v>
      </c>
      <c r="AT109" s="5">
        <f t="shared" si="259"/>
        <v>3.1289351790476493E-3</v>
      </c>
      <c r="AU109" s="5">
        <f t="shared" si="260"/>
        <v>7.8223379476191233E-4</v>
      </c>
      <c r="AV109" s="5">
        <f t="shared" si="261"/>
        <v>1.4666883651785856E-4</v>
      </c>
      <c r="AW109" s="5">
        <f t="shared" si="262"/>
        <v>7.9984472179914855E-7</v>
      </c>
      <c r="AX109" s="5">
        <f t="shared" si="263"/>
        <v>2.039066039452576E-5</v>
      </c>
      <c r="AY109" s="5">
        <f t="shared" si="264"/>
        <v>3.5583536304549931E-5</v>
      </c>
      <c r="AZ109" s="5">
        <f t="shared" si="265"/>
        <v>3.1048235599989548E-5</v>
      </c>
      <c r="BA109" s="5">
        <f t="shared" si="266"/>
        <v>1.8060654523333515E-5</v>
      </c>
      <c r="BB109" s="5">
        <f t="shared" si="267"/>
        <v>7.8793666252161533E-6</v>
      </c>
      <c r="BC109" s="5">
        <f t="shared" si="268"/>
        <v>2.750040684709848E-6</v>
      </c>
      <c r="BD109" s="5">
        <f t="shared" si="269"/>
        <v>3.2357175115943827E-3</v>
      </c>
      <c r="BE109" s="5">
        <f t="shared" si="270"/>
        <v>2.4267881336957871E-3</v>
      </c>
      <c r="BF109" s="5">
        <f t="shared" si="271"/>
        <v>9.1004555013592017E-4</v>
      </c>
      <c r="BG109" s="5">
        <f t="shared" si="272"/>
        <v>2.2751138753398004E-4</v>
      </c>
      <c r="BH109" s="5">
        <f t="shared" si="273"/>
        <v>4.2658385162621256E-5</v>
      </c>
      <c r="BI109" s="5">
        <f t="shared" si="274"/>
        <v>6.398757774393191E-6</v>
      </c>
      <c r="BJ109" s="8">
        <f t="shared" si="275"/>
        <v>0.15692986201786993</v>
      </c>
      <c r="BK109" s="8">
        <f t="shared" si="276"/>
        <v>0.23139317913607813</v>
      </c>
      <c r="BL109" s="8">
        <f t="shared" si="277"/>
        <v>0.5364674530706276</v>
      </c>
      <c r="BM109" s="8">
        <f t="shared" si="278"/>
        <v>0.45274562183822625</v>
      </c>
      <c r="BN109" s="8">
        <f t="shared" si="279"/>
        <v>0.54507324022817327</v>
      </c>
    </row>
    <row r="110" spans="1:66" x14ac:dyDescent="0.25">
      <c r="A110" t="s">
        <v>196</v>
      </c>
      <c r="B110" t="s">
        <v>198</v>
      </c>
      <c r="C110" t="s">
        <v>206</v>
      </c>
      <c r="D110" s="11">
        <v>44443</v>
      </c>
      <c r="E110">
        <f>VLOOKUP(A110,home!$A$2:$E$405,3,FALSE)</f>
        <v>1.6</v>
      </c>
      <c r="F110">
        <f>VLOOKUP(B110,home!$B$2:$E$405,3,FALSE)</f>
        <v>0.96</v>
      </c>
      <c r="G110">
        <f>VLOOKUP(C110,away!$B$2:$E$405,4,FALSE)</f>
        <v>1.46</v>
      </c>
      <c r="H110">
        <f>VLOOKUP(A110,away!$A$2:$E$405,3,FALSE)</f>
        <v>1.4115384615384601</v>
      </c>
      <c r="I110">
        <f>VLOOKUP(C110,away!$B$2:$E$405,3,FALSE)</f>
        <v>0.37</v>
      </c>
      <c r="J110">
        <f>VLOOKUP(B110,home!$B$2:$E$405,4,FALSE)</f>
        <v>0.38</v>
      </c>
      <c r="K110" s="3">
        <f t="shared" si="224"/>
        <v>2.2425600000000001</v>
      </c>
      <c r="L110" s="3">
        <f t="shared" si="225"/>
        <v>0.19846230769230749</v>
      </c>
      <c r="M110" s="5">
        <f t="shared" si="226"/>
        <v>8.7071791784017E-2</v>
      </c>
      <c r="N110" s="5">
        <f t="shared" si="227"/>
        <v>0.19526371738316517</v>
      </c>
      <c r="O110" s="5">
        <f t="shared" si="228"/>
        <v>1.7280468732360114E-2</v>
      </c>
      <c r="P110" s="5">
        <f t="shared" si="229"/>
        <v>3.8752487960441499E-2</v>
      </c>
      <c r="Q110" s="5">
        <f t="shared" si="230"/>
        <v>0.21894530102739551</v>
      </c>
      <c r="R110" s="5">
        <f t="shared" si="231"/>
        <v>1.7147608513144756E-3</v>
      </c>
      <c r="S110" s="5">
        <f t="shared" si="232"/>
        <v>4.3118307673318933E-3</v>
      </c>
      <c r="T110" s="5">
        <f t="shared" si="233"/>
        <v>4.345238970028386E-2</v>
      </c>
      <c r="U110" s="5">
        <f t="shared" si="234"/>
        <v>3.8454540947237903E-3</v>
      </c>
      <c r="V110" s="5">
        <f t="shared" si="235"/>
        <v>2.1322656278468879E-4</v>
      </c>
      <c r="W110" s="5">
        <f t="shared" si="236"/>
        <v>0.16366599142399871</v>
      </c>
      <c r="X110" s="5">
        <f t="shared" si="237"/>
        <v>3.2481530348756192E-2</v>
      </c>
      <c r="Y110" s="5">
        <f t="shared" si="238"/>
        <v>3.2231797351959372E-3</v>
      </c>
      <c r="Z110" s="5">
        <f t="shared" si="239"/>
        <v>1.1343846523076555E-4</v>
      </c>
      <c r="AA110" s="5">
        <f t="shared" si="240"/>
        <v>2.543925645879056E-4</v>
      </c>
      <c r="AB110" s="5">
        <f t="shared" si="241"/>
        <v>2.8524529482112687E-4</v>
      </c>
      <c r="AC110" s="5">
        <f t="shared" si="242"/>
        <v>5.9312117893305685E-6</v>
      </c>
      <c r="AD110" s="5">
        <f t="shared" si="243"/>
        <v>9.1757701431950611E-2</v>
      </c>
      <c r="AE110" s="5">
        <f t="shared" si="244"/>
        <v>1.8210445174726666E-2</v>
      </c>
      <c r="AF110" s="5">
        <f t="shared" si="245"/>
        <v>1.8070434867402496E-3</v>
      </c>
      <c r="AG110" s="5">
        <f t="shared" si="246"/>
        <v>1.1954334015960788E-4</v>
      </c>
      <c r="AH110" s="5">
        <f t="shared" si="247"/>
        <v>5.6283148976928282E-6</v>
      </c>
      <c r="AI110" s="5">
        <f t="shared" si="248"/>
        <v>1.262183385697003E-5</v>
      </c>
      <c r="AJ110" s="5">
        <f t="shared" si="249"/>
        <v>1.415260986714336E-5</v>
      </c>
      <c r="AK110" s="5">
        <f t="shared" si="250"/>
        <v>1.0579358927887005E-5</v>
      </c>
      <c r="AL110" s="5">
        <f t="shared" si="251"/>
        <v>1.0559066662002603E-7</v>
      </c>
      <c r="AM110" s="5">
        <f t="shared" si="252"/>
        <v>4.1154430184647026E-2</v>
      </c>
      <c r="AN110" s="5">
        <f t="shared" si="253"/>
        <v>8.1676031862070054E-3</v>
      </c>
      <c r="AO110" s="5">
        <f t="shared" si="254"/>
        <v>8.1048068832484269E-4</v>
      </c>
      <c r="AP110" s="5">
        <f t="shared" si="255"/>
        <v>5.361662258166604E-5</v>
      </c>
      <c r="AQ110" s="5">
        <f t="shared" si="256"/>
        <v>2.6602196620562315E-6</v>
      </c>
      <c r="AR110" s="5">
        <f t="shared" si="257"/>
        <v>2.2340167260302251E-7</v>
      </c>
      <c r="AS110" s="5">
        <f t="shared" si="258"/>
        <v>5.0099165491263412E-7</v>
      </c>
      <c r="AT110" s="5">
        <f t="shared" si="259"/>
        <v>5.617519228204386E-7</v>
      </c>
      <c r="AU110" s="5">
        <f t="shared" si="260"/>
        <v>4.1992079734673426E-7</v>
      </c>
      <c r="AV110" s="5">
        <f t="shared" si="261"/>
        <v>2.3542439582447305E-7</v>
      </c>
      <c r="AW110" s="5">
        <f t="shared" si="262"/>
        <v>1.305404601921794E-9</v>
      </c>
      <c r="AX110" s="5">
        <f t="shared" si="263"/>
        <v>1.5381879825813684E-2</v>
      </c>
      <c r="AY110" s="5">
        <f t="shared" si="264"/>
        <v>3.0527233668767328E-3</v>
      </c>
      <c r="AZ110" s="5">
        <f t="shared" si="265"/>
        <v>3.0292526206829345E-4</v>
      </c>
      <c r="BA110" s="5">
        <f t="shared" si="266"/>
        <v>2.0039748856123517E-5</v>
      </c>
      <c r="BB110" s="5">
        <f t="shared" si="267"/>
        <v>9.9428370089013793E-7</v>
      </c>
      <c r="BC110" s="5">
        <f t="shared" si="268"/>
        <v>3.9465567555900962E-8</v>
      </c>
      <c r="BD110" s="5">
        <f t="shared" si="269"/>
        <v>7.3894685811861977E-9</v>
      </c>
      <c r="BE110" s="5">
        <f t="shared" si="270"/>
        <v>1.6571326661424918E-8</v>
      </c>
      <c r="BF110" s="5">
        <f t="shared" si="271"/>
        <v>1.8581097158922539E-8</v>
      </c>
      <c r="BG110" s="5">
        <f t="shared" si="272"/>
        <v>1.3889741748237778E-8</v>
      </c>
      <c r="BH110" s="5">
        <f t="shared" si="273"/>
        <v>7.7871448137320257E-9</v>
      </c>
      <c r="BI110" s="5">
        <f t="shared" si="274"/>
        <v>3.4926278946965773E-9</v>
      </c>
      <c r="BJ110" s="8">
        <f t="shared" si="275"/>
        <v>0.83787423590667864</v>
      </c>
      <c r="BK110" s="8">
        <f t="shared" si="276"/>
        <v>0.13340809724390776</v>
      </c>
      <c r="BL110" s="8">
        <f t="shared" si="277"/>
        <v>2.3425312857207468E-2</v>
      </c>
      <c r="BM110" s="8">
        <f t="shared" si="278"/>
        <v>0.43273983467285859</v>
      </c>
      <c r="BN110" s="8">
        <f t="shared" si="279"/>
        <v>0.55902852773869383</v>
      </c>
    </row>
    <row r="111" spans="1:66" x14ac:dyDescent="0.25">
      <c r="A111" t="s">
        <v>32</v>
      </c>
      <c r="B111" t="s">
        <v>330</v>
      </c>
      <c r="C111" t="s">
        <v>209</v>
      </c>
      <c r="D111" s="11">
        <v>44443</v>
      </c>
      <c r="E111">
        <f>VLOOKUP(A111,home!$A$2:$E$405,3,FALSE)</f>
        <v>1.26068376068376</v>
      </c>
      <c r="F111">
        <f>VLOOKUP(B111,home!$B$2:$E$405,3,FALSE)</f>
        <v>1.1000000000000001</v>
      </c>
      <c r="G111">
        <f>VLOOKUP(C111,away!$B$2:$E$405,4,FALSE)</f>
        <v>0.79</v>
      </c>
      <c r="H111">
        <f>VLOOKUP(A111,away!$A$2:$E$405,3,FALSE)</f>
        <v>1.1452991452991499</v>
      </c>
      <c r="I111">
        <f>VLOOKUP(C111,away!$B$2:$E$405,3,FALSE)</f>
        <v>0.85</v>
      </c>
      <c r="J111">
        <f>VLOOKUP(B111,home!$B$2:$E$405,4,FALSE)</f>
        <v>0.67</v>
      </c>
      <c r="K111" s="3">
        <f t="shared" si="224"/>
        <v>1.0955341880341876</v>
      </c>
      <c r="L111" s="3">
        <f t="shared" si="225"/>
        <v>0.65224786324786588</v>
      </c>
      <c r="M111" s="5">
        <f t="shared" si="226"/>
        <v>0.17415979288448669</v>
      </c>
      <c r="N111" s="5">
        <f t="shared" si="227"/>
        <v>0.19079800728590843</v>
      </c>
      <c r="O111" s="5">
        <f t="shared" si="228"/>
        <v>0.11359535277259732</v>
      </c>
      <c r="P111" s="5">
        <f t="shared" si="229"/>
        <v>0.12444759256418451</v>
      </c>
      <c r="Q111" s="5">
        <f t="shared" si="230"/>
        <v>0.10451286999525433</v>
      </c>
      <c r="R111" s="5">
        <f t="shared" si="231"/>
        <v>3.7046163060407068E-2</v>
      </c>
      <c r="S111" s="5">
        <f t="shared" si="232"/>
        <v>2.2231312748076874E-2</v>
      </c>
      <c r="T111" s="5">
        <f t="shared" si="233"/>
        <v>6.8168296136306636E-2</v>
      </c>
      <c r="U111" s="5">
        <f t="shared" si="234"/>
        <v>4.0585338168165175E-2</v>
      </c>
      <c r="V111" s="5">
        <f t="shared" si="235"/>
        <v>1.7650670144914505E-3</v>
      </c>
      <c r="W111" s="5">
        <f t="shared" si="236"/>
        <v>3.8165807389791181E-2</v>
      </c>
      <c r="X111" s="5">
        <f t="shared" si="237"/>
        <v>2.4893566319120909E-2</v>
      </c>
      <c r="Y111" s="5">
        <f t="shared" si="238"/>
        <v>8.1183877201328261E-3</v>
      </c>
      <c r="Z111" s="5">
        <f t="shared" si="239"/>
        <v>8.0544268992275118E-3</v>
      </c>
      <c r="AA111" s="5">
        <f t="shared" si="240"/>
        <v>8.8239000331259317E-3</v>
      </c>
      <c r="AB111" s="5">
        <f t="shared" si="241"/>
        <v>4.8334420790427293E-3</v>
      </c>
      <c r="AC111" s="5">
        <f t="shared" si="242"/>
        <v>7.8827874473014897E-5</v>
      </c>
      <c r="AD111" s="5">
        <f t="shared" si="243"/>
        <v>1.0452986702361017E-2</v>
      </c>
      <c r="AE111" s="5">
        <f t="shared" si="244"/>
        <v>6.8179382411733295E-3</v>
      </c>
      <c r="AF111" s="5">
        <f t="shared" si="245"/>
        <v>2.2234928247806085E-3</v>
      </c>
      <c r="AG111" s="5">
        <f t="shared" si="246"/>
        <v>4.8342281463670456E-4</v>
      </c>
      <c r="AH111" s="5">
        <f t="shared" si="247"/>
        <v>1.3133706836768193E-3</v>
      </c>
      <c r="AI111" s="5">
        <f t="shared" si="248"/>
        <v>1.4388424855297901E-3</v>
      </c>
      <c r="AJ111" s="5">
        <f t="shared" si="249"/>
        <v>7.8815056704698526E-4</v>
      </c>
      <c r="AK111" s="5">
        <f t="shared" si="250"/>
        <v>2.8781529717283448E-4</v>
      </c>
      <c r="AL111" s="5">
        <f t="shared" si="251"/>
        <v>2.2530893135880087E-6</v>
      </c>
      <c r="AM111" s="5">
        <f t="shared" si="252"/>
        <v>2.2903208599006487E-3</v>
      </c>
      <c r="AN111" s="5">
        <f t="shared" si="253"/>
        <v>1.4938568870222131E-3</v>
      </c>
      <c r="AO111" s="5">
        <f t="shared" si="254"/>
        <v>4.8718248127917348E-4</v>
      </c>
      <c r="AP111" s="5">
        <f t="shared" si="255"/>
        <v>1.059212441420448E-4</v>
      </c>
      <c r="AQ111" s="5">
        <f t="shared" si="256"/>
        <v>1.7271726291051058E-5</v>
      </c>
      <c r="AR111" s="5">
        <f t="shared" si="257"/>
        <v>1.7132864441611888E-4</v>
      </c>
      <c r="AS111" s="5">
        <f t="shared" si="258"/>
        <v>1.8769638734741085E-4</v>
      </c>
      <c r="AT111" s="5">
        <f t="shared" si="259"/>
        <v>1.0281390465479803E-4</v>
      </c>
      <c r="AU111" s="5">
        <f t="shared" si="260"/>
        <v>3.7545382518206177E-5</v>
      </c>
      <c r="AV111" s="5">
        <f t="shared" si="261"/>
        <v>1.0283062537878996E-5</v>
      </c>
      <c r="AW111" s="5">
        <f t="shared" si="262"/>
        <v>4.4721309006610427E-8</v>
      </c>
      <c r="AX111" s="5">
        <f t="shared" si="263"/>
        <v>4.1818746726483635E-4</v>
      </c>
      <c r="AY111" s="5">
        <f t="shared" si="264"/>
        <v>2.7276188196052637E-4</v>
      </c>
      <c r="AZ111" s="5">
        <f t="shared" si="265"/>
        <v>8.8954177342109967E-5</v>
      </c>
      <c r="BA111" s="5">
        <f t="shared" si="266"/>
        <v>1.934005736612099E-5</v>
      </c>
      <c r="BB111" s="5">
        <f t="shared" si="267"/>
        <v>3.1536277730358897E-6</v>
      </c>
      <c r="BC111" s="5">
        <f t="shared" si="268"/>
        <v>4.1138939528835708E-7</v>
      </c>
      <c r="BD111" s="5">
        <f t="shared" si="269"/>
        <v>1.8624790372261156E-5</v>
      </c>
      <c r="BE111" s="5">
        <f t="shared" si="270"/>
        <v>2.0404094597782078E-5</v>
      </c>
      <c r="BF111" s="5">
        <f t="shared" si="271"/>
        <v>1.1176691603876971E-5</v>
      </c>
      <c r="BG111" s="5">
        <f t="shared" si="272"/>
        <v>4.0814825870539597E-6</v>
      </c>
      <c r="BH111" s="5">
        <f t="shared" si="273"/>
        <v>1.1178509279959584E-6</v>
      </c>
      <c r="BI111" s="5">
        <f t="shared" si="274"/>
        <v>2.4492878174906319E-7</v>
      </c>
      <c r="BJ111" s="8">
        <f t="shared" si="275"/>
        <v>0.45983213722920313</v>
      </c>
      <c r="BK111" s="8">
        <f t="shared" si="276"/>
        <v>0.32295760805698664</v>
      </c>
      <c r="BL111" s="8">
        <f t="shared" si="277"/>
        <v>0.20927769236710983</v>
      </c>
      <c r="BM111" s="8">
        <f t="shared" si="278"/>
        <v>0.25528936882903702</v>
      </c>
      <c r="BN111" s="8">
        <f t="shared" si="279"/>
        <v>0.74455977856283839</v>
      </c>
    </row>
    <row r="112" spans="1:66" x14ac:dyDescent="0.25">
      <c r="A112" t="s">
        <v>37</v>
      </c>
      <c r="B112" t="s">
        <v>225</v>
      </c>
      <c r="C112" t="s">
        <v>224</v>
      </c>
      <c r="D112" s="11">
        <v>44443</v>
      </c>
      <c r="E112">
        <f>VLOOKUP(A112,home!$A$2:$E$405,3,FALSE)</f>
        <v>1.55833333333333</v>
      </c>
      <c r="F112">
        <f>VLOOKUP(B112,home!$B$2:$E$405,3,FALSE)</f>
        <v>2.02</v>
      </c>
      <c r="G112">
        <f>VLOOKUP(C112,away!$B$2:$E$405,4,FALSE)</f>
        <v>1.6</v>
      </c>
      <c r="H112">
        <f>VLOOKUP(A112,away!$A$2:$E$405,3,FALSE)</f>
        <v>1.2833333333333301</v>
      </c>
      <c r="I112">
        <f>VLOOKUP(C112,away!$B$2:$E$405,3,FALSE)</f>
        <v>0.59</v>
      </c>
      <c r="J112">
        <f>VLOOKUP(B112,home!$B$2:$E$405,4,FALSE)</f>
        <v>0.96</v>
      </c>
      <c r="K112" s="3">
        <f t="shared" si="224"/>
        <v>5.0365333333333231</v>
      </c>
      <c r="L112" s="3">
        <f t="shared" si="225"/>
        <v>0.72687999999999819</v>
      </c>
      <c r="M112" s="5">
        <f t="shared" si="226"/>
        <v>3.1403741398761146E-3</v>
      </c>
      <c r="N112" s="5">
        <f t="shared" si="227"/>
        <v>1.5816599034624013E-2</v>
      </c>
      <c r="O112" s="5">
        <f t="shared" si="228"/>
        <v>2.2826751547931445E-3</v>
      </c>
      <c r="P112" s="5">
        <f t="shared" si="229"/>
        <v>1.1496769506287476E-2</v>
      </c>
      <c r="Q112" s="5">
        <f t="shared" si="230"/>
        <v>3.9830414128925754E-2</v>
      </c>
      <c r="R112" s="5">
        <f t="shared" si="231"/>
        <v>8.2961545825801814E-4</v>
      </c>
      <c r="S112" s="5">
        <f t="shared" si="232"/>
        <v>1.0522289956023818E-2</v>
      </c>
      <c r="T112" s="5">
        <f t="shared" si="233"/>
        <v>2.8951931422033481E-2</v>
      </c>
      <c r="U112" s="5">
        <f t="shared" si="234"/>
        <v>4.1783859093651081E-3</v>
      </c>
      <c r="V112" s="5">
        <f t="shared" si="235"/>
        <v>4.2801815224157375E-3</v>
      </c>
      <c r="W112" s="5">
        <f t="shared" si="236"/>
        <v>6.686906948026837E-2</v>
      </c>
      <c r="X112" s="5">
        <f t="shared" si="237"/>
        <v>4.860578922381735E-2</v>
      </c>
      <c r="Y112" s="5">
        <f t="shared" si="238"/>
        <v>1.7665288035504129E-2</v>
      </c>
      <c r="Z112" s="5">
        <f t="shared" si="239"/>
        <v>2.0101029476619564E-4</v>
      </c>
      <c r="AA112" s="5">
        <f t="shared" si="240"/>
        <v>1.012395049933101E-3</v>
      </c>
      <c r="AB112" s="5">
        <f t="shared" si="241"/>
        <v>2.5494807077448586E-3</v>
      </c>
      <c r="AC112" s="5">
        <f t="shared" si="242"/>
        <v>9.7934709003784457E-4</v>
      </c>
      <c r="AD112" s="5">
        <f t="shared" si="243"/>
        <v>8.4197074351588422E-2</v>
      </c>
      <c r="AE112" s="5">
        <f t="shared" si="244"/>
        <v>6.120116940468244E-2</v>
      </c>
      <c r="AF112" s="5">
        <f t="shared" si="245"/>
        <v>2.2242953008437722E-2</v>
      </c>
      <c r="AG112" s="5">
        <f t="shared" si="246"/>
        <v>5.3893192275910589E-3</v>
      </c>
      <c r="AH112" s="5">
        <f t="shared" si="247"/>
        <v>3.6527590764912973E-5</v>
      </c>
      <c r="AI112" s="5">
        <f t="shared" si="248"/>
        <v>1.8397242847384264E-4</v>
      </c>
      <c r="AJ112" s="5">
        <f t="shared" si="249"/>
        <v>4.6329163421139451E-4</v>
      </c>
      <c r="AK112" s="5">
        <f t="shared" si="250"/>
        <v>7.7779458625338574E-4</v>
      </c>
      <c r="AL112" s="5">
        <f t="shared" si="251"/>
        <v>1.4341383872512264E-4</v>
      </c>
      <c r="AM112" s="5">
        <f t="shared" si="252"/>
        <v>8.4812274308183846E-2</v>
      </c>
      <c r="AN112" s="5">
        <f t="shared" si="253"/>
        <v>6.164834594913253E-2</v>
      </c>
      <c r="AO112" s="5">
        <f t="shared" si="254"/>
        <v>2.2405474851752663E-2</v>
      </c>
      <c r="AP112" s="5">
        <f t="shared" si="255"/>
        <v>5.4286971867473135E-3</v>
      </c>
      <c r="AQ112" s="5">
        <f t="shared" si="256"/>
        <v>9.8650285277571918E-4</v>
      </c>
      <c r="AR112" s="5">
        <f t="shared" si="257"/>
        <v>5.3102350350399771E-6</v>
      </c>
      <c r="AS112" s="5">
        <f t="shared" si="258"/>
        <v>2.6745175761813289E-5</v>
      </c>
      <c r="AT112" s="5">
        <f t="shared" si="259"/>
        <v>6.7351484615115547E-5</v>
      </c>
      <c r="AU112" s="5">
        <f t="shared" si="260"/>
        <v>1.1307266577117196E-4</v>
      </c>
      <c r="AV112" s="5">
        <f t="shared" si="261"/>
        <v>1.423735625613414E-4</v>
      </c>
      <c r="AW112" s="5">
        <f t="shared" si="262"/>
        <v>1.4584212779143414E-5</v>
      </c>
      <c r="AX112" s="5">
        <f t="shared" si="263"/>
        <v>7.1193307771496211E-2</v>
      </c>
      <c r="AY112" s="5">
        <f t="shared" si="264"/>
        <v>5.1748991552945038E-2</v>
      </c>
      <c r="AZ112" s="5">
        <f t="shared" si="265"/>
        <v>1.8807653490002293E-2</v>
      </c>
      <c r="BA112" s="5">
        <f t="shared" si="266"/>
        <v>4.5569690562709455E-3</v>
      </c>
      <c r="BB112" s="5">
        <f t="shared" si="267"/>
        <v>8.2809241690555402E-4</v>
      </c>
      <c r="BC112" s="5">
        <f t="shared" si="268"/>
        <v>1.2038476320006156E-4</v>
      </c>
      <c r="BD112" s="5">
        <f t="shared" si="269"/>
        <v>6.4331727371164111E-7</v>
      </c>
      <c r="BE112" s="5">
        <f t="shared" si="270"/>
        <v>3.2400888929577974E-6</v>
      </c>
      <c r="BF112" s="5">
        <f t="shared" si="271"/>
        <v>8.1594078561725066E-6</v>
      </c>
      <c r="BG112" s="5">
        <f t="shared" si="272"/>
        <v>1.3698376549291537E-5</v>
      </c>
      <c r="BH112" s="5">
        <f t="shared" si="273"/>
        <v>1.7248082525764585E-5</v>
      </c>
      <c r="BI112" s="5">
        <f t="shared" si="274"/>
        <v>1.7374108515419473E-5</v>
      </c>
      <c r="BJ112" s="8">
        <f t="shared" si="275"/>
        <v>0.71330630151688479</v>
      </c>
      <c r="BK112" s="8">
        <f t="shared" si="276"/>
        <v>8.231136760631115E-2</v>
      </c>
      <c r="BL112" s="8">
        <f t="shared" si="277"/>
        <v>1.2729355025155565E-2</v>
      </c>
      <c r="BM112" s="8">
        <f t="shared" si="278"/>
        <v>0.68341717968018723</v>
      </c>
      <c r="BN112" s="8">
        <f t="shared" si="279"/>
        <v>7.3396447422764521E-2</v>
      </c>
    </row>
    <row r="113" spans="1:66" x14ac:dyDescent="0.25">
      <c r="A113" t="s">
        <v>340</v>
      </c>
      <c r="B113" t="s">
        <v>390</v>
      </c>
      <c r="C113" t="s">
        <v>378</v>
      </c>
      <c r="D113" s="11">
        <v>44443</v>
      </c>
      <c r="E113">
        <f>VLOOKUP(A113,home!$A$2:$E$405,3,FALSE)</f>
        <v>1.33666666666667</v>
      </c>
      <c r="F113">
        <f>VLOOKUP(B113,home!$B$2:$E$405,3,FALSE)</f>
        <v>0.75</v>
      </c>
      <c r="G113">
        <f>VLOOKUP(C113,away!$B$2:$E$405,4,FALSE)</f>
        <v>1.26</v>
      </c>
      <c r="H113">
        <f>VLOOKUP(A113,away!$A$2:$E$405,3,FALSE)</f>
        <v>1.1399999999999999</v>
      </c>
      <c r="I113">
        <f>VLOOKUP(C113,away!$B$2:$E$405,3,FALSE)</f>
        <v>0.61</v>
      </c>
      <c r="J113">
        <f>VLOOKUP(B113,home!$B$2:$E$405,4,FALSE)</f>
        <v>1.1100000000000001</v>
      </c>
      <c r="K113" s="3">
        <f t="shared" si="224"/>
        <v>1.2631500000000033</v>
      </c>
      <c r="L113" s="3">
        <f t="shared" si="225"/>
        <v>0.77189399999999997</v>
      </c>
      <c r="M113" s="5">
        <f t="shared" si="226"/>
        <v>0.13067473268929128</v>
      </c>
      <c r="N113" s="5">
        <f t="shared" si="227"/>
        <v>0.16506178859647874</v>
      </c>
      <c r="O113" s="5">
        <f t="shared" si="228"/>
        <v>0.10086704211446781</v>
      </c>
      <c r="P113" s="5">
        <f t="shared" si="229"/>
        <v>0.12741020424689037</v>
      </c>
      <c r="Q113" s="5">
        <f t="shared" si="230"/>
        <v>0.10424889913282134</v>
      </c>
      <c r="R113" s="5">
        <f t="shared" si="231"/>
        <v>3.89293323029525E-2</v>
      </c>
      <c r="S113" s="5">
        <f t="shared" si="232"/>
        <v>3.1056807640144169E-2</v>
      </c>
      <c r="T113" s="5">
        <f t="shared" si="233"/>
        <v>8.0469099747230002E-2</v>
      </c>
      <c r="U113" s="5">
        <f t="shared" si="234"/>
        <v>4.9173586098474581E-2</v>
      </c>
      <c r="V113" s="5">
        <f t="shared" si="235"/>
        <v>3.3645492839382151E-3</v>
      </c>
      <c r="W113" s="5">
        <f t="shared" si="236"/>
        <v>4.3893998979874546E-2</v>
      </c>
      <c r="X113" s="5">
        <f t="shared" si="237"/>
        <v>3.3881514448571286E-2</v>
      </c>
      <c r="Y113" s="5">
        <f t="shared" si="238"/>
        <v>1.3076468856882737E-2</v>
      </c>
      <c r="Z113" s="5">
        <f t="shared" si="239"/>
        <v>1.0016439342885073E-2</v>
      </c>
      <c r="AA113" s="5">
        <f t="shared" si="240"/>
        <v>1.2652265355965314E-2</v>
      </c>
      <c r="AB113" s="5">
        <f t="shared" si="241"/>
        <v>7.9908544921938156E-3</v>
      </c>
      <c r="AC113" s="5">
        <f t="shared" si="242"/>
        <v>2.050309873622314E-4</v>
      </c>
      <c r="AD113" s="5">
        <f t="shared" si="243"/>
        <v>1.3861176202857177E-2</v>
      </c>
      <c r="AE113" s="5">
        <f t="shared" si="244"/>
        <v>1.0699358743928238E-2</v>
      </c>
      <c r="AF113" s="5">
        <f t="shared" si="245"/>
        <v>4.1293854091428708E-3</v>
      </c>
      <c r="AG113" s="5">
        <f t="shared" si="246"/>
        <v>1.0624826070016425E-3</v>
      </c>
      <c r="AH113" s="5">
        <f t="shared" si="247"/>
        <v>1.932907357534232E-3</v>
      </c>
      <c r="AI113" s="5">
        <f t="shared" si="248"/>
        <v>2.441551928669372E-3</v>
      </c>
      <c r="AJ113" s="5">
        <f t="shared" si="249"/>
        <v>1.5420231593493627E-3</v>
      </c>
      <c r="AK113" s="5">
        <f t="shared" si="250"/>
        <v>6.4926885124405099E-4</v>
      </c>
      <c r="AL113" s="5">
        <f t="shared" si="251"/>
        <v>7.9963553593415497E-6</v>
      </c>
      <c r="AM113" s="5">
        <f t="shared" si="252"/>
        <v>3.5017489441278135E-3</v>
      </c>
      <c r="AN113" s="5">
        <f t="shared" si="253"/>
        <v>2.7029789994785949E-3</v>
      </c>
      <c r="AO113" s="5">
        <f t="shared" si="254"/>
        <v>1.043206635911765E-3</v>
      </c>
      <c r="AP113" s="5">
        <f t="shared" si="255"/>
        <v>2.6841498100682533E-4</v>
      </c>
      <c r="AQ113" s="5">
        <f t="shared" si="256"/>
        <v>5.179697833732059E-5</v>
      </c>
      <c r="AR113" s="5">
        <f t="shared" si="257"/>
        <v>2.9839991836730573E-4</v>
      </c>
      <c r="AS113" s="5">
        <f t="shared" si="258"/>
        <v>3.7692385688566326E-4</v>
      </c>
      <c r="AT113" s="5">
        <f t="shared" si="259"/>
        <v>2.3805568491256344E-4</v>
      </c>
      <c r="AU113" s="5">
        <f t="shared" si="260"/>
        <v>1.0023334613243511E-4</v>
      </c>
      <c r="AV113" s="5">
        <f t="shared" si="261"/>
        <v>3.1652437791796448E-5</v>
      </c>
      <c r="AW113" s="5">
        <f t="shared" si="262"/>
        <v>2.1657193496935394E-7</v>
      </c>
      <c r="AX113" s="5">
        <f t="shared" si="263"/>
        <v>7.3720569646251104E-4</v>
      </c>
      <c r="AY113" s="5">
        <f t="shared" si="264"/>
        <v>5.6904465386523355E-4</v>
      </c>
      <c r="AZ113" s="5">
        <f t="shared" si="265"/>
        <v>2.1962107702532522E-4</v>
      </c>
      <c r="BA113" s="5">
        <f t="shared" si="266"/>
        <v>5.6508063876462139E-5</v>
      </c>
      <c r="BB113" s="5">
        <f t="shared" si="267"/>
        <v>1.0904558864464462E-5</v>
      </c>
      <c r="BC113" s="5">
        <f t="shared" si="268"/>
        <v>1.6834327120253866E-6</v>
      </c>
      <c r="BD113" s="5">
        <f t="shared" si="269"/>
        <v>3.8388851098035512E-5</v>
      </c>
      <c r="BE113" s="5">
        <f t="shared" si="270"/>
        <v>4.849087726448369E-5</v>
      </c>
      <c r="BF113" s="5">
        <f t="shared" si="271"/>
        <v>3.0625625808316368E-5</v>
      </c>
      <c r="BG113" s="5">
        <f t="shared" si="272"/>
        <v>1.2894919746591643E-5</v>
      </c>
      <c r="BH113" s="5">
        <f t="shared" si="273"/>
        <v>4.0720544694768214E-6</v>
      </c>
      <c r="BI113" s="5">
        <f t="shared" si="274"/>
        <v>1.0287231206239308E-6</v>
      </c>
      <c r="BJ113" s="8">
        <f t="shared" si="275"/>
        <v>0.47954728674645697</v>
      </c>
      <c r="BK113" s="8">
        <f t="shared" si="276"/>
        <v>0.29328836585685086</v>
      </c>
      <c r="BL113" s="8">
        <f t="shared" si="277"/>
        <v>0.21735959795644838</v>
      </c>
      <c r="BM113" s="8">
        <f t="shared" si="278"/>
        <v>0.33245086273780899</v>
      </c>
      <c r="BN113" s="8">
        <f t="shared" si="279"/>
        <v>0.66719199908290194</v>
      </c>
    </row>
    <row r="114" spans="1:66" x14ac:dyDescent="0.25">
      <c r="A114" t="s">
        <v>342</v>
      </c>
      <c r="B114" t="s">
        <v>426</v>
      </c>
      <c r="C114" t="s">
        <v>420</v>
      </c>
      <c r="D114" s="11">
        <v>44443</v>
      </c>
      <c r="E114">
        <f>VLOOKUP(A114,home!$A$2:$E$405,3,FALSE)</f>
        <v>1.18230563002681</v>
      </c>
      <c r="F114">
        <f>VLOOKUP(B114,home!$B$2:$E$405,3,FALSE)</f>
        <v>1.04</v>
      </c>
      <c r="G114">
        <f>VLOOKUP(C114,away!$B$2:$E$405,4,FALSE)</f>
        <v>0.75</v>
      </c>
      <c r="H114">
        <f>VLOOKUP(A114,away!$A$2:$E$405,3,FALSE)</f>
        <v>0.86058981233244003</v>
      </c>
      <c r="I114">
        <f>VLOOKUP(C114,away!$B$2:$E$405,3,FALSE)</f>
        <v>0.75</v>
      </c>
      <c r="J114">
        <f>VLOOKUP(B114,home!$B$2:$E$405,4,FALSE)</f>
        <v>0.62</v>
      </c>
      <c r="K114" s="3">
        <f t="shared" si="224"/>
        <v>0.92219839142091176</v>
      </c>
      <c r="L114" s="3">
        <f t="shared" si="225"/>
        <v>0.40017426273458462</v>
      </c>
      <c r="M114" s="5">
        <f t="shared" si="226"/>
        <v>0.26650223360468772</v>
      </c>
      <c r="N114" s="5">
        <f t="shared" si="227"/>
        <v>0.24576793114032308</v>
      </c>
      <c r="O114" s="5">
        <f t="shared" si="228"/>
        <v>0.10664733484987596</v>
      </c>
      <c r="P114" s="5">
        <f t="shared" si="229"/>
        <v>9.8350000647882962E-2</v>
      </c>
      <c r="Q114" s="5">
        <f t="shared" si="230"/>
        <v>0.11332339538022565</v>
      </c>
      <c r="R114" s="5">
        <f t="shared" si="231"/>
        <v>2.1338759298078745E-2</v>
      </c>
      <c r="S114" s="5">
        <f t="shared" si="232"/>
        <v>9.0737725690007431E-3</v>
      </c>
      <c r="T114" s="5">
        <f t="shared" si="233"/>
        <v>4.5349106196861638E-2</v>
      </c>
      <c r="U114" s="5">
        <f t="shared" si="234"/>
        <v>1.9678569499606242E-2</v>
      </c>
      <c r="V114" s="5">
        <f t="shared" si="235"/>
        <v>3.7206506509214281E-4</v>
      </c>
      <c r="W114" s="5">
        <f t="shared" si="236"/>
        <v>3.4835550976666699E-2</v>
      </c>
      <c r="X114" s="5">
        <f t="shared" si="237"/>
        <v>1.3940290929040637E-2</v>
      </c>
      <c r="Y114" s="5">
        <f t="shared" si="238"/>
        <v>2.7892728224172274E-3</v>
      </c>
      <c r="Z114" s="5">
        <f t="shared" si="239"/>
        <v>2.8464074232598092E-3</v>
      </c>
      <c r="AA114" s="5">
        <f t="shared" si="240"/>
        <v>2.6249523470587384E-3</v>
      </c>
      <c r="AB114" s="5">
        <f t="shared" si="241"/>
        <v>1.2103634160070575E-3</v>
      </c>
      <c r="AC114" s="5">
        <f t="shared" si="242"/>
        <v>8.5816821537286672E-6</v>
      </c>
      <c r="AD114" s="5">
        <f t="shared" si="243"/>
        <v>8.031322268735798E-3</v>
      </c>
      <c r="AE114" s="5">
        <f t="shared" si="244"/>
        <v>3.2139284676751998E-3</v>
      </c>
      <c r="AF114" s="5">
        <f t="shared" si="245"/>
        <v>6.4306572751680825E-4</v>
      </c>
      <c r="AG114" s="5">
        <f t="shared" si="246"/>
        <v>8.5779451132972714E-5</v>
      </c>
      <c r="AH114" s="5">
        <f t="shared" si="247"/>
        <v>2.8476474801131062E-4</v>
      </c>
      <c r="AI114" s="5">
        <f t="shared" si="248"/>
        <v>2.626095925494119E-4</v>
      </c>
      <c r="AJ114" s="5">
        <f t="shared" si="249"/>
        <v>1.2108907191038434E-4</v>
      </c>
      <c r="AK114" s="5">
        <f t="shared" si="250"/>
        <v>3.7222715778135856E-5</v>
      </c>
      <c r="AL114" s="5">
        <f t="shared" si="251"/>
        <v>1.2667938035087365E-7</v>
      </c>
      <c r="AM114" s="5">
        <f t="shared" si="252"/>
        <v>1.4812944954422206E-3</v>
      </c>
      <c r="AN114" s="5">
        <f t="shared" si="253"/>
        <v>5.9277593260638928E-4</v>
      </c>
      <c r="AO114" s="5">
        <f t="shared" si="254"/>
        <v>1.1860683589878382E-4</v>
      </c>
      <c r="AP114" s="5">
        <f t="shared" si="255"/>
        <v>1.5821134370359233E-5</v>
      </c>
      <c r="AQ114" s="5">
        <f t="shared" si="256"/>
        <v>1.5828026955708251E-6</v>
      </c>
      <c r="AR114" s="5">
        <f t="shared" si="257"/>
        <v>2.2791104617645204E-5</v>
      </c>
      <c r="AS114" s="5">
        <f t="shared" si="258"/>
        <v>2.1017920017098121E-5</v>
      </c>
      <c r="AT114" s="5">
        <f t="shared" si="259"/>
        <v>9.6913460153906317E-6</v>
      </c>
      <c r="AU114" s="5">
        <f t="shared" si="260"/>
        <v>2.979114568698902E-6</v>
      </c>
      <c r="AV114" s="5">
        <f t="shared" si="261"/>
        <v>6.8683366577818248E-7</v>
      </c>
      <c r="AW114" s="5">
        <f t="shared" si="262"/>
        <v>1.2986046194584816E-9</v>
      </c>
      <c r="AX114" s="5">
        <f t="shared" si="263"/>
        <v>2.2767456681957777E-4</v>
      </c>
      <c r="AY114" s="5">
        <f t="shared" si="264"/>
        <v>9.1109501920440456E-5</v>
      </c>
      <c r="AZ114" s="5">
        <f t="shared" si="265"/>
        <v>1.8229838879563742E-5</v>
      </c>
      <c r="BA114" s="5">
        <f t="shared" si="266"/>
        <v>2.43170411113323E-6</v>
      </c>
      <c r="BB114" s="5">
        <f t="shared" si="267"/>
        <v>2.4327634996534956E-7</v>
      </c>
      <c r="BC114" s="5">
        <f t="shared" si="268"/>
        <v>1.9470586797628917E-8</v>
      </c>
      <c r="BD114" s="5">
        <f t="shared" si="269"/>
        <v>1.520068914545493E-6</v>
      </c>
      <c r="BE114" s="5">
        <f t="shared" si="270"/>
        <v>1.4018051078427851E-6</v>
      </c>
      <c r="BF114" s="5">
        <f t="shared" si="271"/>
        <v>6.4637120776911695E-7</v>
      </c>
      <c r="BG114" s="5">
        <f t="shared" si="272"/>
        <v>1.9869416268849056E-7</v>
      </c>
      <c r="BH114" s="5">
        <f t="shared" si="273"/>
        <v>4.5808859304012726E-8</v>
      </c>
      <c r="BI114" s="5">
        <f t="shared" si="274"/>
        <v>8.4489712725974825E-9</v>
      </c>
      <c r="BJ114" s="8">
        <f t="shared" si="275"/>
        <v>0.47052943292027655</v>
      </c>
      <c r="BK114" s="8">
        <f t="shared" si="276"/>
        <v>0.37439788975011806</v>
      </c>
      <c r="BL114" s="8">
        <f t="shared" si="277"/>
        <v>0.15226665305498405</v>
      </c>
      <c r="BM114" s="8">
        <f t="shared" si="278"/>
        <v>0.14801962002424845</v>
      </c>
      <c r="BN114" s="8">
        <f t="shared" si="279"/>
        <v>0.85192965492107409</v>
      </c>
    </row>
    <row r="115" spans="1:66" x14ac:dyDescent="0.25">
      <c r="A115" t="s">
        <v>10</v>
      </c>
      <c r="B115" t="s">
        <v>242</v>
      </c>
      <c r="C115" t="s">
        <v>247</v>
      </c>
      <c r="D115" s="11">
        <v>44473</v>
      </c>
      <c r="E115">
        <f>VLOOKUP(A115,home!$A$2:$E$405,3,FALSE)</f>
        <v>1.53198653198653</v>
      </c>
      <c r="F115">
        <f>VLOOKUP(B115,home!$B$2:$E$405,3,FALSE)</f>
        <v>0.96</v>
      </c>
      <c r="G115">
        <f>VLOOKUP(C115,away!$B$2:$E$405,4,FALSE)</f>
        <v>1.38</v>
      </c>
      <c r="H115">
        <f>VLOOKUP(A115,away!$A$2:$E$405,3,FALSE)</f>
        <v>1.4141414141414099</v>
      </c>
      <c r="I115">
        <f>VLOOKUP(C115,away!$B$2:$E$405,3,FALSE)</f>
        <v>1.1499999999999999</v>
      </c>
      <c r="J115">
        <f>VLOOKUP(B115,home!$B$2:$E$405,4,FALSE)</f>
        <v>1.08</v>
      </c>
      <c r="K115" s="3">
        <f t="shared" si="224"/>
        <v>2.0295757575757549</v>
      </c>
      <c r="L115" s="3">
        <f t="shared" si="225"/>
        <v>1.756363636363631</v>
      </c>
      <c r="M115" s="5">
        <f t="shared" si="226"/>
        <v>2.2687540225374312E-2</v>
      </c>
      <c r="N115" s="5">
        <f t="shared" si="227"/>
        <v>4.6046081640444478E-2</v>
      </c>
      <c r="O115" s="5">
        <f t="shared" si="228"/>
        <v>3.9847570650384578E-2</v>
      </c>
      <c r="P115" s="5">
        <f t="shared" si="229"/>
        <v>8.0873663390307687E-2</v>
      </c>
      <c r="Q115" s="5">
        <f t="shared" si="230"/>
        <v>4.6727005514400094E-2</v>
      </c>
      <c r="R115" s="5">
        <f t="shared" si="231"/>
        <v>3.4993412043883079E-2</v>
      </c>
      <c r="S115" s="5">
        <f t="shared" si="232"/>
        <v>7.2072042244289702E-2</v>
      </c>
      <c r="T115" s="5">
        <f t="shared" si="233"/>
        <v>8.2069613321655188E-2</v>
      </c>
      <c r="U115" s="5">
        <f t="shared" si="234"/>
        <v>7.1021780759124548E-2</v>
      </c>
      <c r="V115" s="5">
        <f t="shared" si="235"/>
        <v>2.8545918579170531E-2</v>
      </c>
      <c r="W115" s="5">
        <f t="shared" si="236"/>
        <v>3.1611999205378341E-2</v>
      </c>
      <c r="X115" s="5">
        <f t="shared" si="237"/>
        <v>5.5522165877082523E-2</v>
      </c>
      <c r="Y115" s="5">
        <f t="shared" si="238"/>
        <v>4.8758556579328691E-2</v>
      </c>
      <c r="Z115" s="5">
        <f t="shared" si="239"/>
        <v>2.0487052142055127E-2</v>
      </c>
      <c r="AA115" s="5">
        <f t="shared" si="240"/>
        <v>4.1580024371705521E-2</v>
      </c>
      <c r="AB115" s="5">
        <f t="shared" si="241"/>
        <v>4.21949047321113E-2</v>
      </c>
      <c r="AC115" s="5">
        <f t="shared" si="242"/>
        <v>6.359804179423994E-3</v>
      </c>
      <c r="AD115" s="5">
        <f t="shared" si="243"/>
        <v>1.603973680893498E-2</v>
      </c>
      <c r="AE115" s="5">
        <f t="shared" si="244"/>
        <v>2.8171610468056624E-2</v>
      </c>
      <c r="AF115" s="5">
        <f t="shared" si="245"/>
        <v>2.4739796101947837E-2</v>
      </c>
      <c r="AG115" s="5">
        <f t="shared" si="246"/>
        <v>1.4484026081503964E-2</v>
      </c>
      <c r="AH115" s="5">
        <f t="shared" si="247"/>
        <v>8.9956783496478142E-3</v>
      </c>
      <c r="AI115" s="5">
        <f t="shared" si="248"/>
        <v>1.8257410701394278E-2</v>
      </c>
      <c r="AJ115" s="5">
        <f t="shared" si="249"/>
        <v>1.8527399077826998E-2</v>
      </c>
      <c r="AK115" s="5">
        <f t="shared" si="250"/>
        <v>1.2534253339763022E-2</v>
      </c>
      <c r="AL115" s="5">
        <f t="shared" si="251"/>
        <v>9.0682490446409344E-4</v>
      </c>
      <c r="AM115" s="5">
        <f t="shared" si="252"/>
        <v>6.510772197061988E-3</v>
      </c>
      <c r="AN115" s="5">
        <f t="shared" si="253"/>
        <v>1.1435283531567021E-2</v>
      </c>
      <c r="AO115" s="5">
        <f t="shared" si="254"/>
        <v>1.00422580831761E-2</v>
      </c>
      <c r="AP115" s="5">
        <f t="shared" si="255"/>
        <v>5.879285641423081E-3</v>
      </c>
      <c r="AQ115" s="5">
        <f t="shared" si="256"/>
        <v>2.5815408770975814E-3</v>
      </c>
      <c r="AR115" s="5">
        <f t="shared" si="257"/>
        <v>3.1599364675490055E-3</v>
      </c>
      <c r="AS115" s="5">
        <f t="shared" si="258"/>
        <v>6.4133304500170272E-3</v>
      </c>
      <c r="AT115" s="5">
        <f t="shared" si="259"/>
        <v>6.5081700033384846E-3</v>
      </c>
      <c r="AU115" s="5">
        <f t="shared" si="260"/>
        <v>4.4029413549858355E-3</v>
      </c>
      <c r="AV115" s="5">
        <f t="shared" si="261"/>
        <v>2.2340257590267496E-3</v>
      </c>
      <c r="AW115" s="5">
        <f t="shared" si="262"/>
        <v>8.9792619586990624E-5</v>
      </c>
      <c r="AX115" s="5">
        <f t="shared" si="263"/>
        <v>2.2023509023758729E-3</v>
      </c>
      <c r="AY115" s="5">
        <f t="shared" si="264"/>
        <v>3.8681290394456127E-3</v>
      </c>
      <c r="AZ115" s="5">
        <f t="shared" si="265"/>
        <v>3.3969205928222278E-3</v>
      </c>
      <c r="BA115" s="5">
        <f t="shared" si="266"/>
        <v>1.9887426016159167E-3</v>
      </c>
      <c r="BB115" s="5">
        <f t="shared" si="267"/>
        <v>8.7323879689134992E-4</v>
      </c>
      <c r="BC115" s="5">
        <f t="shared" si="268"/>
        <v>3.0674497374437882E-4</v>
      </c>
      <c r="BD115" s="5">
        <f t="shared" si="269"/>
        <v>9.249995841370699E-4</v>
      </c>
      <c r="BE115" s="5">
        <f t="shared" si="270"/>
        <v>1.8773567317322518E-3</v>
      </c>
      <c r="BF115" s="5">
        <f t="shared" si="271"/>
        <v>1.9051188555227144E-3</v>
      </c>
      <c r="BG115" s="5">
        <f t="shared" si="272"/>
        <v>1.2888610148231226E-3</v>
      </c>
      <c r="BH115" s="5">
        <f t="shared" si="273"/>
        <v>6.5396026764237395E-4</v>
      </c>
      <c r="BI115" s="5">
        <f t="shared" si="274"/>
        <v>2.6545238112494297E-4</v>
      </c>
      <c r="BJ115" s="8">
        <f t="shared" si="275"/>
        <v>0.44325585883595375</v>
      </c>
      <c r="BK115" s="8">
        <f t="shared" si="276"/>
        <v>0.21531392256247592</v>
      </c>
      <c r="BL115" s="8">
        <f t="shared" si="277"/>
        <v>0.31758658689574071</v>
      </c>
      <c r="BM115" s="8">
        <f t="shared" si="278"/>
        <v>0.72168981055157289</v>
      </c>
      <c r="BN115" s="8">
        <f t="shared" si="279"/>
        <v>0.27117527346479425</v>
      </c>
    </row>
    <row r="116" spans="1:66" x14ac:dyDescent="0.25">
      <c r="A116" t="s">
        <v>10</v>
      </c>
      <c r="B116" t="s">
        <v>50</v>
      </c>
      <c r="C116" t="s">
        <v>48</v>
      </c>
      <c r="D116" s="11">
        <v>44473</v>
      </c>
      <c r="E116">
        <f>VLOOKUP(A116,home!$A$2:$E$405,3,FALSE)</f>
        <v>1.53198653198653</v>
      </c>
      <c r="F116">
        <f>VLOOKUP(B116,home!$B$2:$E$405,3,FALSE)</f>
        <v>1.1100000000000001</v>
      </c>
      <c r="G116">
        <f>VLOOKUP(C116,away!$B$2:$E$405,4,FALSE)</f>
        <v>1.19</v>
      </c>
      <c r="H116">
        <f>VLOOKUP(A116,away!$A$2:$E$405,3,FALSE)</f>
        <v>1.4141414141414099</v>
      </c>
      <c r="I116">
        <f>VLOOKUP(C116,away!$B$2:$E$405,3,FALSE)</f>
        <v>1.1499999999999999</v>
      </c>
      <c r="J116">
        <f>VLOOKUP(B116,home!$B$2:$E$405,4,FALSE)</f>
        <v>1.25</v>
      </c>
      <c r="K116" s="3">
        <f t="shared" si="224"/>
        <v>2.0236010101010078</v>
      </c>
      <c r="L116" s="3">
        <f t="shared" si="225"/>
        <v>2.0328282828282767</v>
      </c>
      <c r="M116" s="5">
        <f t="shared" si="226"/>
        <v>1.7310720402918908E-2</v>
      </c>
      <c r="N116" s="5">
        <f t="shared" si="227"/>
        <v>3.5029991292922828E-2</v>
      </c>
      <c r="O116" s="5">
        <f t="shared" si="228"/>
        <v>3.5189722031186053E-2</v>
      </c>
      <c r="P116" s="5">
        <f t="shared" si="229"/>
        <v>7.1209957047481787E-2</v>
      </c>
      <c r="Q116" s="5">
        <f t="shared" si="230"/>
        <v>3.5443362882094077E-2</v>
      </c>
      <c r="R116" s="5">
        <f t="shared" si="231"/>
        <v>3.5767331104930175E-2</v>
      </c>
      <c r="S116" s="5">
        <f t="shared" si="232"/>
        <v>7.3232913834267166E-2</v>
      </c>
      <c r="T116" s="5">
        <f t="shared" si="233"/>
        <v>7.2050270505266772E-2</v>
      </c>
      <c r="U116" s="5">
        <f t="shared" si="234"/>
        <v>7.2378807352553892E-2</v>
      </c>
      <c r="V116" s="5">
        <f t="shared" si="235"/>
        <v>3.3472595319351407E-2</v>
      </c>
      <c r="W116" s="5">
        <f t="shared" si="236"/>
        <v>2.3907741643194046E-2</v>
      </c>
      <c r="X116" s="5">
        <f t="shared" si="237"/>
        <v>4.860033339083622E-2</v>
      </c>
      <c r="Y116" s="5">
        <f t="shared" si="238"/>
        <v>4.9398066135887694E-2</v>
      </c>
      <c r="Z116" s="5">
        <f t="shared" si="239"/>
        <v>2.4236280757128539E-2</v>
      </c>
      <c r="AA116" s="5">
        <f t="shared" si="240"/>
        <v>4.9044562221216927E-2</v>
      </c>
      <c r="AB116" s="5">
        <f t="shared" si="241"/>
        <v>4.9623312825408154E-2</v>
      </c>
      <c r="AC116" s="5">
        <f t="shared" si="242"/>
        <v>8.6058740605505016E-3</v>
      </c>
      <c r="AD116" s="5">
        <f t="shared" si="243"/>
        <v>1.2094932534600353E-2</v>
      </c>
      <c r="AE116" s="5">
        <f t="shared" si="244"/>
        <v>2.4586920935235488E-2</v>
      </c>
      <c r="AF116" s="5">
        <f t="shared" si="245"/>
        <v>2.499049413240469E-2</v>
      </c>
      <c r="AG116" s="5">
        <f t="shared" si="246"/>
        <v>1.693379442473545E-2</v>
      </c>
      <c r="AH116" s="5">
        <f t="shared" si="247"/>
        <v>1.2317049248414402E-2</v>
      </c>
      <c r="AI116" s="5">
        <f t="shared" si="248"/>
        <v>2.4924793300555241E-2</v>
      </c>
      <c r="AJ116" s="5">
        <f t="shared" si="249"/>
        <v>2.5218918449781212E-2</v>
      </c>
      <c r="AK116" s="5">
        <f t="shared" si="250"/>
        <v>1.7011009616210732E-2</v>
      </c>
      <c r="AL116" s="5">
        <f t="shared" si="251"/>
        <v>1.416056427332754E-3</v>
      </c>
      <c r="AM116" s="5">
        <f t="shared" si="252"/>
        <v>4.8950635388241622E-3</v>
      </c>
      <c r="AN116" s="5">
        <f t="shared" si="253"/>
        <v>9.9508236079632259E-3</v>
      </c>
      <c r="AO116" s="5">
        <f t="shared" si="254"/>
        <v>1.0114157833851485E-2</v>
      </c>
      <c r="AP116" s="5">
        <f t="shared" si="255"/>
        <v>6.8534487005474922E-3</v>
      </c>
      <c r="AQ116" s="5">
        <f t="shared" si="256"/>
        <v>3.4829710883464106E-3</v>
      </c>
      <c r="AR116" s="5">
        <f t="shared" si="257"/>
        <v>5.0076892146331152E-3</v>
      </c>
      <c r="AS116" s="5">
        <f t="shared" si="258"/>
        <v>1.0133564953003493E-2</v>
      </c>
      <c r="AT116" s="5">
        <f t="shared" si="259"/>
        <v>1.0253146137411021E-2</v>
      </c>
      <c r="AU116" s="5">
        <f t="shared" si="260"/>
        <v>6.9160922934593961E-3</v>
      </c>
      <c r="AV116" s="5">
        <f t="shared" si="261"/>
        <v>3.4988528377490583E-3</v>
      </c>
      <c r="AW116" s="5">
        <f t="shared" si="262"/>
        <v>1.6180936023092114E-4</v>
      </c>
      <c r="AX116" s="5">
        <f t="shared" si="263"/>
        <v>1.6509425869455311E-3</v>
      </c>
      <c r="AY116" s="5">
        <f t="shared" si="264"/>
        <v>3.3560827840685564E-3</v>
      </c>
      <c r="AZ116" s="5">
        <f t="shared" si="265"/>
        <v>3.4111700014838142E-3</v>
      </c>
      <c r="BA116" s="5">
        <f t="shared" si="266"/>
        <v>2.3114409521838904E-3</v>
      </c>
      <c r="BB116" s="5">
        <f t="shared" si="267"/>
        <v>1.1746906354217336E-3</v>
      </c>
      <c r="BC116" s="5">
        <f t="shared" si="268"/>
        <v>4.775888694517642E-4</v>
      </c>
      <c r="BD116" s="5">
        <f t="shared" si="269"/>
        <v>1.6966287111867177E-3</v>
      </c>
      <c r="BE116" s="5">
        <f t="shared" si="270"/>
        <v>3.4332995737238127E-3</v>
      </c>
      <c r="BF116" s="5">
        <f t="shared" si="271"/>
        <v>3.4738142426834341E-3</v>
      </c>
      <c r="BG116" s="5">
        <f t="shared" si="272"/>
        <v>2.3432046701324879E-3</v>
      </c>
      <c r="BH116" s="5">
        <f t="shared" si="273"/>
        <v>1.1854278343383757E-3</v>
      </c>
      <c r="BI116" s="5">
        <f t="shared" si="274"/>
        <v>4.7976659259379729E-4</v>
      </c>
      <c r="BJ116" s="8">
        <f t="shared" si="275"/>
        <v>0.39071428847626577</v>
      </c>
      <c r="BK116" s="8">
        <f t="shared" si="276"/>
        <v>0.20860419987597106</v>
      </c>
      <c r="BL116" s="8">
        <f t="shared" si="277"/>
        <v>0.36989699321117148</v>
      </c>
      <c r="BM116" s="8">
        <f t="shared" si="278"/>
        <v>0.76030640413516548</v>
      </c>
      <c r="BN116" s="8">
        <f t="shared" si="279"/>
        <v>0.22995108476153381</v>
      </c>
    </row>
    <row r="117" spans="1:66" x14ac:dyDescent="0.25">
      <c r="A117" t="s">
        <v>10</v>
      </c>
      <c r="B117" t="s">
        <v>240</v>
      </c>
      <c r="C117" t="s">
        <v>49</v>
      </c>
      <c r="D117" s="11">
        <v>44473</v>
      </c>
      <c r="E117">
        <f>VLOOKUP(A117,home!$A$2:$E$405,3,FALSE)</f>
        <v>1.53198653198653</v>
      </c>
      <c r="F117">
        <f>VLOOKUP(B117,home!$B$2:$E$405,3,FALSE)</f>
        <v>1.1100000000000001</v>
      </c>
      <c r="G117">
        <f>VLOOKUP(C117,away!$B$2:$E$405,4,FALSE)</f>
        <v>1.27</v>
      </c>
      <c r="H117">
        <f>VLOOKUP(A117,away!$A$2:$E$405,3,FALSE)</f>
        <v>1.4141414141414099</v>
      </c>
      <c r="I117">
        <f>VLOOKUP(C117,away!$B$2:$E$405,3,FALSE)</f>
        <v>1.08</v>
      </c>
      <c r="J117">
        <f>VLOOKUP(B117,home!$B$2:$E$405,4,FALSE)</f>
        <v>0.87</v>
      </c>
      <c r="K117" s="3">
        <f t="shared" si="224"/>
        <v>2.1596414141414115</v>
      </c>
      <c r="L117" s="3">
        <f t="shared" si="225"/>
        <v>1.328727272727269</v>
      </c>
      <c r="M117" s="5">
        <f t="shared" si="226"/>
        <v>3.0550669250778723E-2</v>
      </c>
      <c r="N117" s="5">
        <f t="shared" si="227"/>
        <v>6.5978490543718307E-2</v>
      </c>
      <c r="O117" s="5">
        <f t="shared" si="228"/>
        <v>4.0593507433580055E-2</v>
      </c>
      <c r="P117" s="5">
        <f t="shared" si="229"/>
        <v>8.7667419798816731E-2</v>
      </c>
      <c r="Q117" s="5">
        <f t="shared" si="230"/>
        <v>7.1244940310375787E-2</v>
      </c>
      <c r="R117" s="5">
        <f t="shared" si="231"/>
        <v>2.6968850211327479E-2</v>
      </c>
      <c r="S117" s="5">
        <f t="shared" si="232"/>
        <v>6.2892046906517965E-2</v>
      </c>
      <c r="T117" s="5">
        <f t="shared" si="233"/>
        <v>9.4665095234222688E-2</v>
      </c>
      <c r="U117" s="5">
        <f t="shared" si="234"/>
        <v>5.8243045808159186E-2</v>
      </c>
      <c r="V117" s="5">
        <f t="shared" si="235"/>
        <v>2.0052601186360968E-2</v>
      </c>
      <c r="W117" s="5">
        <f t="shared" si="236"/>
        <v>5.1287841214106795E-2</v>
      </c>
      <c r="X117" s="5">
        <f t="shared" si="237"/>
        <v>6.8147553380489348E-2</v>
      </c>
      <c r="Y117" s="5">
        <f t="shared" si="238"/>
        <v>4.5274756373146804E-2</v>
      </c>
      <c r="Z117" s="5">
        <f t="shared" si="239"/>
        <v>1.1944748929962466E-2</v>
      </c>
      <c r="AA117" s="5">
        <f t="shared" si="240"/>
        <v>2.5796374470668255E-2</v>
      </c>
      <c r="AB117" s="5">
        <f t="shared" si="241"/>
        <v>2.7855459320777699E-2</v>
      </c>
      <c r="AC117" s="5">
        <f t="shared" si="242"/>
        <v>3.596401996615318E-3</v>
      </c>
      <c r="AD117" s="5">
        <f t="shared" si="243"/>
        <v>2.7690836481973444E-2</v>
      </c>
      <c r="AE117" s="5">
        <f t="shared" si="244"/>
        <v>3.6793569638229343E-2</v>
      </c>
      <c r="AF117" s="5">
        <f t="shared" si="245"/>
        <v>2.4444309719652665E-2</v>
      </c>
      <c r="AG117" s="5">
        <f t="shared" si="246"/>
        <v>1.0826606995831588E-2</v>
      </c>
      <c r="AH117" s="5">
        <f t="shared" si="247"/>
        <v>3.9678284172802464E-3</v>
      </c>
      <c r="AI117" s="5">
        <f t="shared" si="248"/>
        <v>8.5690865741655919E-3</v>
      </c>
      <c r="AJ117" s="5">
        <f t="shared" si="249"/>
        <v>9.2530771234655817E-3</v>
      </c>
      <c r="AK117" s="5">
        <f t="shared" si="250"/>
        <v>6.6611095213602502E-3</v>
      </c>
      <c r="AL117" s="5">
        <f t="shared" si="251"/>
        <v>4.1280573072164858E-4</v>
      </c>
      <c r="AM117" s="5">
        <f t="shared" si="252"/>
        <v>1.1960455451737552E-2</v>
      </c>
      <c r="AN117" s="5">
        <f t="shared" si="253"/>
        <v>1.5892183352963232E-2</v>
      </c>
      <c r="AO117" s="5">
        <f t="shared" si="254"/>
        <v>1.0558188722132274E-2</v>
      </c>
      <c r="AP117" s="5">
        <f t="shared" si="255"/>
        <v>4.6763177685662091E-3</v>
      </c>
      <c r="AQ117" s="5">
        <f t="shared" si="256"/>
        <v>1.5533877387582612E-3</v>
      </c>
      <c r="AR117" s="5">
        <f t="shared" si="257"/>
        <v>1.0544323663085073E-3</v>
      </c>
      <c r="AS117" s="5">
        <f t="shared" si="258"/>
        <v>2.2771958066909793E-3</v>
      </c>
      <c r="AT117" s="5">
        <f t="shared" si="259"/>
        <v>2.4589631861194998E-3</v>
      </c>
      <c r="AU117" s="5">
        <f t="shared" si="260"/>
        <v>1.770159577530929E-3</v>
      </c>
      <c r="AV117" s="5">
        <f t="shared" si="261"/>
        <v>9.5572748331871488E-4</v>
      </c>
      <c r="AW117" s="5">
        <f t="shared" si="262"/>
        <v>3.2904910448810854E-5</v>
      </c>
      <c r="AX117" s="5">
        <f t="shared" si="263"/>
        <v>4.3050491542609677E-3</v>
      </c>
      <c r="AY117" s="5">
        <f t="shared" si="264"/>
        <v>5.7202362216980116E-3</v>
      </c>
      <c r="AZ117" s="5">
        <f t="shared" si="265"/>
        <v>3.8003169371062691E-3</v>
      </c>
      <c r="BA117" s="5">
        <f t="shared" si="266"/>
        <v>1.683194919780154E-3</v>
      </c>
      <c r="BB117" s="5">
        <f t="shared" si="267"/>
        <v>5.5912674880696941E-4</v>
      </c>
      <c r="BC117" s="5">
        <f t="shared" si="268"/>
        <v>1.4858539201022979E-4</v>
      </c>
      <c r="BD117" s="5">
        <f t="shared" si="269"/>
        <v>2.33508840393411E-4</v>
      </c>
      <c r="BE117" s="5">
        <f t="shared" si="270"/>
        <v>5.0429536228174734E-4</v>
      </c>
      <c r="BF117" s="5">
        <f t="shared" si="271"/>
        <v>5.4454857467155411E-4</v>
      </c>
      <c r="BG117" s="5">
        <f t="shared" si="272"/>
        <v>3.920098846241217E-4</v>
      </c>
      <c r="BH117" s="5">
        <f t="shared" si="273"/>
        <v>2.1165019539676246E-4</v>
      </c>
      <c r="BI117" s="5">
        <f t="shared" si="274"/>
        <v>9.1417705457994087E-5</v>
      </c>
      <c r="BJ117" s="8">
        <f t="shared" si="275"/>
        <v>0.55721104229956708</v>
      </c>
      <c r="BK117" s="8">
        <f t="shared" si="276"/>
        <v>0.21089218109150934</v>
      </c>
      <c r="BL117" s="8">
        <f t="shared" si="277"/>
        <v>0.21840224786357859</v>
      </c>
      <c r="BM117" s="8">
        <f t="shared" si="278"/>
        <v>0.669759011324771</v>
      </c>
      <c r="BN117" s="8">
        <f t="shared" si="279"/>
        <v>0.32300387754859711</v>
      </c>
    </row>
    <row r="118" spans="1:66" x14ac:dyDescent="0.25">
      <c r="A118" t="s">
        <v>13</v>
      </c>
      <c r="B118" t="s">
        <v>248</v>
      </c>
      <c r="C118" t="s">
        <v>14</v>
      </c>
      <c r="D118" s="11">
        <v>44473</v>
      </c>
      <c r="E118">
        <f>VLOOKUP(A118,home!$A$2:$E$405,3,FALSE)</f>
        <v>1.6031746031745999</v>
      </c>
      <c r="F118">
        <f>VLOOKUP(B118,home!$B$2:$E$405,3,FALSE)</f>
        <v>2.27</v>
      </c>
      <c r="G118">
        <f>VLOOKUP(C118,away!$B$2:$E$405,4,FALSE)</f>
        <v>0.85</v>
      </c>
      <c r="H118">
        <f>VLOOKUP(A118,away!$A$2:$E$405,3,FALSE)</f>
        <v>1.3968253968254001</v>
      </c>
      <c r="I118">
        <f>VLOOKUP(C118,away!$B$2:$E$405,3,FALSE)</f>
        <v>0.76</v>
      </c>
      <c r="J118">
        <f>VLOOKUP(B118,home!$B$2:$E$405,4,FALSE)</f>
        <v>0.97</v>
      </c>
      <c r="K118" s="3">
        <f t="shared" si="224"/>
        <v>3.0933253968253904</v>
      </c>
      <c r="L118" s="3">
        <f t="shared" si="225"/>
        <v>1.029739682539685</v>
      </c>
      <c r="M118" s="5">
        <f t="shared" si="226"/>
        <v>1.6194799944299738E-2</v>
      </c>
      <c r="N118" s="5">
        <f t="shared" si="227"/>
        <v>5.0095785964208793E-2</v>
      </c>
      <c r="O118" s="5">
        <f t="shared" si="228"/>
        <v>1.6676428153436916E-2</v>
      </c>
      <c r="P118" s="5">
        <f t="shared" si="229"/>
        <v>5.1585618735360363E-2</v>
      </c>
      <c r="Q118" s="5">
        <f t="shared" si="230"/>
        <v>7.7481283498508025E-2</v>
      </c>
      <c r="R118" s="5">
        <f t="shared" si="231"/>
        <v>8.5861899163079958E-3</v>
      </c>
      <c r="S118" s="5">
        <f t="shared" si="232"/>
        <v>4.1079174634179587E-2</v>
      </c>
      <c r="T118" s="5">
        <f t="shared" si="233"/>
        <v>7.9785552272520974E-2</v>
      </c>
      <c r="U118" s="5">
        <f t="shared" si="234"/>
        <v>2.6559879330081596E-2</v>
      </c>
      <c r="V118" s="5">
        <f t="shared" si="235"/>
        <v>1.453892365951809E-2</v>
      </c>
      <c r="W118" s="5">
        <f t="shared" si="236"/>
        <v>7.9891607341520954E-2</v>
      </c>
      <c r="X118" s="5">
        <f t="shared" si="237"/>
        <v>8.2267558381442937E-2</v>
      </c>
      <c r="Y118" s="5">
        <f t="shared" si="238"/>
        <v>4.2357084725511022E-2</v>
      </c>
      <c r="Z118" s="5">
        <f t="shared" si="239"/>
        <v>2.9471801595481475E-3</v>
      </c>
      <c r="AA118" s="5">
        <f t="shared" si="240"/>
        <v>9.1165872365501898E-3</v>
      </c>
      <c r="AB118" s="5">
        <f t="shared" si="241"/>
        <v>1.4100285415597458E-2</v>
      </c>
      <c r="AC118" s="5">
        <f t="shared" si="242"/>
        <v>2.894445189589992E-3</v>
      </c>
      <c r="AD118" s="5">
        <f t="shared" si="243"/>
        <v>6.1782684495682146E-2</v>
      </c>
      <c r="AE118" s="5">
        <f t="shared" si="244"/>
        <v>6.3620081919033233E-2</v>
      </c>
      <c r="AF118" s="5">
        <f t="shared" si="245"/>
        <v>3.2756061479227015E-2</v>
      </c>
      <c r="AG118" s="5">
        <f t="shared" si="246"/>
        <v>1.1243405449623212E-2</v>
      </c>
      <c r="AH118" s="5">
        <f t="shared" si="247"/>
        <v>7.5870709047009166E-4</v>
      </c>
      <c r="AI118" s="5">
        <f t="shared" si="248"/>
        <v>2.3469279117026335E-3</v>
      </c>
      <c r="AJ118" s="5">
        <f t="shared" si="249"/>
        <v>3.6299058568940684E-3</v>
      </c>
      <c r="AK118" s="5">
        <f t="shared" si="250"/>
        <v>3.7428266584052169E-3</v>
      </c>
      <c r="AL118" s="5">
        <f t="shared" si="251"/>
        <v>3.6878935587751339E-4</v>
      </c>
      <c r="AM118" s="5">
        <f t="shared" si="252"/>
        <v>3.8222789406908771E-2</v>
      </c>
      <c r="AN118" s="5">
        <f t="shared" si="253"/>
        <v>3.9359523029651462E-2</v>
      </c>
      <c r="AO118" s="5">
        <f t="shared" si="254"/>
        <v>2.0265031374733355E-2</v>
      </c>
      <c r="AP118" s="5">
        <f t="shared" si="255"/>
        <v>6.9559023248248952E-3</v>
      </c>
      <c r="AQ118" s="5">
        <f t="shared" si="256"/>
        <v>1.7906921629355606E-3</v>
      </c>
      <c r="AR118" s="5">
        <f t="shared" si="257"/>
        <v>1.5625415969625612E-4</v>
      </c>
      <c r="AS118" s="5">
        <f t="shared" si="258"/>
        <v>4.8334496054803935E-4</v>
      </c>
      <c r="AT118" s="5">
        <f t="shared" si="259"/>
        <v>7.4757162094540852E-4</v>
      </c>
      <c r="AU118" s="5">
        <f t="shared" si="260"/>
        <v>7.7082742700545191E-4</v>
      </c>
      <c r="AV118" s="5">
        <f t="shared" si="261"/>
        <v>5.9610501413138355E-4</v>
      </c>
      <c r="AW118" s="5">
        <f t="shared" si="262"/>
        <v>3.2630891073726508E-5</v>
      </c>
      <c r="AX118" s="5">
        <f t="shared" si="263"/>
        <v>1.9705920868316566E-2</v>
      </c>
      <c r="AY118" s="5">
        <f t="shared" si="264"/>
        <v>2.0291968699092451E-2</v>
      </c>
      <c r="AZ118" s="5">
        <f t="shared" si="265"/>
        <v>1.044772270315434E-2</v>
      </c>
      <c r="BA118" s="5">
        <f t="shared" si="266"/>
        <v>3.5861448865362709E-3</v>
      </c>
      <c r="BB118" s="5">
        <f t="shared" si="267"/>
        <v>9.2319892425079327E-4</v>
      </c>
      <c r="BC118" s="5">
        <f t="shared" si="268"/>
        <v>1.9013091343579819E-4</v>
      </c>
      <c r="BD118" s="5">
        <f t="shared" si="269"/>
        <v>2.6816851466854657E-5</v>
      </c>
      <c r="BE118" s="5">
        <f t="shared" si="270"/>
        <v>8.2953247705315735E-5</v>
      </c>
      <c r="BF118" s="5">
        <f t="shared" si="271"/>
        <v>1.2830069393800038E-4</v>
      </c>
      <c r="BG118" s="5">
        <f t="shared" si="272"/>
        <v>1.3229193166291265E-4</v>
      </c>
      <c r="BH118" s="5">
        <f t="shared" si="273"/>
        <v>1.0230549800199418E-4</v>
      </c>
      <c r="BI118" s="5">
        <f t="shared" si="274"/>
        <v>6.3292839040887553E-5</v>
      </c>
      <c r="BJ118" s="8">
        <f t="shared" si="275"/>
        <v>0.74302013082111862</v>
      </c>
      <c r="BK118" s="8">
        <f t="shared" si="276"/>
        <v>0.14695372021791772</v>
      </c>
      <c r="BL118" s="8">
        <f t="shared" si="277"/>
        <v>8.880780181358866E-2</v>
      </c>
      <c r="BM118" s="8">
        <f t="shared" si="278"/>
        <v>0.74084938899203256</v>
      </c>
      <c r="BN118" s="8">
        <f t="shared" si="279"/>
        <v>0.22062010621212183</v>
      </c>
    </row>
    <row r="119" spans="1:66" x14ac:dyDescent="0.25">
      <c r="A119" t="s">
        <v>13</v>
      </c>
      <c r="B119" t="s">
        <v>250</v>
      </c>
      <c r="C119" t="s">
        <v>59</v>
      </c>
      <c r="D119" s="11">
        <v>44473</v>
      </c>
      <c r="E119">
        <f>VLOOKUP(A119,home!$A$2:$E$405,3,FALSE)</f>
        <v>1.6031746031745999</v>
      </c>
      <c r="F119">
        <f>VLOOKUP(B119,home!$B$2:$E$405,3,FALSE)</f>
        <v>1.38</v>
      </c>
      <c r="G119">
        <f>VLOOKUP(C119,away!$B$2:$E$405,4,FALSE)</f>
        <v>0.75</v>
      </c>
      <c r="H119">
        <f>VLOOKUP(A119,away!$A$2:$E$405,3,FALSE)</f>
        <v>1.3968253968254001</v>
      </c>
      <c r="I119">
        <f>VLOOKUP(C119,away!$B$2:$E$405,3,FALSE)</f>
        <v>1</v>
      </c>
      <c r="J119">
        <f>VLOOKUP(B119,home!$B$2:$E$405,4,FALSE)</f>
        <v>0.92</v>
      </c>
      <c r="K119" s="3">
        <f t="shared" si="224"/>
        <v>1.6592857142857109</v>
      </c>
      <c r="L119" s="3">
        <f t="shared" si="225"/>
        <v>1.2850793650793682</v>
      </c>
      <c r="M119" s="5">
        <f t="shared" si="226"/>
        <v>5.2635468554316785E-2</v>
      </c>
      <c r="N119" s="5">
        <f t="shared" si="227"/>
        <v>8.7337281036912601E-2</v>
      </c>
      <c r="O119" s="5">
        <f t="shared" si="228"/>
        <v>6.7640754510436468E-2</v>
      </c>
      <c r="P119" s="5">
        <f t="shared" si="229"/>
        <v>0.112235337662674</v>
      </c>
      <c r="Q119" s="5">
        <f t="shared" si="230"/>
        <v>7.245875137455271E-2</v>
      </c>
      <c r="R119" s="5">
        <f t="shared" si="231"/>
        <v>4.3461868929880562E-2</v>
      </c>
      <c r="S119" s="5">
        <f t="shared" si="232"/>
        <v>5.9830240739926654E-2</v>
      </c>
      <c r="T119" s="5">
        <f t="shared" si="233"/>
        <v>9.3115246210854E-2</v>
      </c>
      <c r="U119" s="5">
        <f t="shared" si="234"/>
        <v>7.2115658231508811E-2</v>
      </c>
      <c r="V119" s="5">
        <f t="shared" si="235"/>
        <v>1.4175205545952727E-2</v>
      </c>
      <c r="W119" s="5">
        <f t="shared" si="236"/>
        <v>4.0076590343591824E-2</v>
      </c>
      <c r="X119" s="5">
        <f t="shared" si="237"/>
        <v>5.1501599273288928E-2</v>
      </c>
      <c r="Y119" s="5">
        <f t="shared" si="238"/>
        <v>3.3091821247345096E-2</v>
      </c>
      <c r="Z119" s="5">
        <f t="shared" si="239"/>
        <v>1.8617316976524544E-2</v>
      </c>
      <c r="AA119" s="5">
        <f t="shared" si="240"/>
        <v>3.0891448097476019E-2</v>
      </c>
      <c r="AB119" s="5">
        <f t="shared" si="241"/>
        <v>2.5628869260870234E-2</v>
      </c>
      <c r="AC119" s="5">
        <f t="shared" si="242"/>
        <v>1.8891241787441716E-3</v>
      </c>
      <c r="AD119" s="5">
        <f t="shared" si="243"/>
        <v>1.6624628458600643E-2</v>
      </c>
      <c r="AE119" s="5">
        <f t="shared" si="244"/>
        <v>2.1363966984258912E-2</v>
      </c>
      <c r="AF119" s="5">
        <f t="shared" si="245"/>
        <v>1.3727196563854016E-2</v>
      </c>
      <c r="AG119" s="5">
        <f t="shared" si="246"/>
        <v>5.8801790148657346E-3</v>
      </c>
      <c r="AH119" s="5">
        <f t="shared" si="247"/>
        <v>5.9811824699183792E-3</v>
      </c>
      <c r="AI119" s="5">
        <f t="shared" si="248"/>
        <v>9.9244906268716893E-3</v>
      </c>
      <c r="AJ119" s="5">
        <f t="shared" si="249"/>
        <v>8.2337827593653174E-3</v>
      </c>
      <c r="AK119" s="5">
        <f t="shared" si="250"/>
        <v>4.5540660357156195E-3</v>
      </c>
      <c r="AL119" s="5">
        <f t="shared" si="251"/>
        <v>1.6112822468315177E-4</v>
      </c>
      <c r="AM119" s="5">
        <f t="shared" si="252"/>
        <v>5.5170017013327372E-3</v>
      </c>
      <c r="AN119" s="5">
        <f t="shared" si="253"/>
        <v>7.0897850434904685E-3</v>
      </c>
      <c r="AO119" s="5">
        <f t="shared" si="254"/>
        <v>4.555468231118966E-3</v>
      </c>
      <c r="AP119" s="5">
        <f t="shared" si="255"/>
        <v>1.9513794073618646E-3</v>
      </c>
      <c r="AQ119" s="5">
        <f t="shared" si="256"/>
        <v>6.2691935246038497E-4</v>
      </c>
      <c r="AR119" s="5">
        <f t="shared" si="257"/>
        <v>1.5372588341733089E-3</v>
      </c>
      <c r="AS119" s="5">
        <f t="shared" si="258"/>
        <v>2.5507516227032778E-3</v>
      </c>
      <c r="AT119" s="5">
        <f t="shared" si="259"/>
        <v>2.1162128641213224E-3</v>
      </c>
      <c r="AU119" s="5">
        <f t="shared" si="260"/>
        <v>1.1704672579413867E-3</v>
      </c>
      <c r="AV119" s="5">
        <f t="shared" si="261"/>
        <v>4.8553490003532771E-4</v>
      </c>
      <c r="AW119" s="5">
        <f t="shared" si="262"/>
        <v>9.5437761736011586E-6</v>
      </c>
      <c r="AX119" s="5">
        <f t="shared" si="263"/>
        <v>1.52571368478523E-3</v>
      </c>
      <c r="AY119" s="5">
        <f t="shared" si="264"/>
        <v>1.960663173336707E-3</v>
      </c>
      <c r="AZ119" s="5">
        <f t="shared" si="265"/>
        <v>1.2598038929630174E-3</v>
      </c>
      <c r="BA119" s="5">
        <f t="shared" si="266"/>
        <v>5.3964932896447687E-4</v>
      </c>
      <c r="BB119" s="5">
        <f t="shared" si="267"/>
        <v>1.7337305425779435E-4</v>
      </c>
      <c r="BC119" s="5">
        <f t="shared" si="268"/>
        <v>4.4559626897495366E-5</v>
      </c>
      <c r="BD119" s="5">
        <f t="shared" si="269"/>
        <v>3.2924993443034798E-4</v>
      </c>
      <c r="BE119" s="5">
        <f t="shared" si="270"/>
        <v>5.4631971262978339E-4</v>
      </c>
      <c r="BF119" s="5">
        <f t="shared" si="271"/>
        <v>4.5325024729963724E-4</v>
      </c>
      <c r="BG119" s="5">
        <f t="shared" si="272"/>
        <v>2.5069055344691799E-4</v>
      </c>
      <c r="BH119" s="5">
        <f t="shared" si="273"/>
        <v>1.0399181351021236E-4</v>
      </c>
      <c r="BI119" s="5">
        <f t="shared" si="274"/>
        <v>3.4510426112031781E-5</v>
      </c>
      <c r="BJ119" s="8">
        <f t="shared" si="275"/>
        <v>0.46042157700509367</v>
      </c>
      <c r="BK119" s="8">
        <f t="shared" si="276"/>
        <v>0.2428871680796342</v>
      </c>
      <c r="BL119" s="8">
        <f t="shared" si="277"/>
        <v>0.27801035908844673</v>
      </c>
      <c r="BM119" s="8">
        <f t="shared" si="278"/>
        <v>0.56221583968376265</v>
      </c>
      <c r="BN119" s="8">
        <f t="shared" si="279"/>
        <v>0.43576946206877315</v>
      </c>
    </row>
    <row r="120" spans="1:66" x14ac:dyDescent="0.25">
      <c r="A120" t="s">
        <v>13</v>
      </c>
      <c r="B120" t="s">
        <v>54</v>
      </c>
      <c r="C120" t="s">
        <v>62</v>
      </c>
      <c r="D120" s="11">
        <v>44473</v>
      </c>
      <c r="E120">
        <f>VLOOKUP(A120,home!$A$2:$E$405,3,FALSE)</f>
        <v>1.6031746031745999</v>
      </c>
      <c r="F120">
        <f>VLOOKUP(B120,home!$B$2:$E$405,3,FALSE)</f>
        <v>0.8</v>
      </c>
      <c r="G120">
        <f>VLOOKUP(C120,away!$B$2:$E$405,4,FALSE)</f>
        <v>1.1599999999999999</v>
      </c>
      <c r="H120">
        <f>VLOOKUP(A120,away!$A$2:$E$405,3,FALSE)</f>
        <v>1.3968253968254001</v>
      </c>
      <c r="I120">
        <f>VLOOKUP(C120,away!$B$2:$E$405,3,FALSE)</f>
        <v>1.1599999999999999</v>
      </c>
      <c r="J120">
        <f>VLOOKUP(B120,home!$B$2:$E$405,4,FALSE)</f>
        <v>1.33</v>
      </c>
      <c r="K120" s="3">
        <f t="shared" si="224"/>
        <v>1.4877460317460287</v>
      </c>
      <c r="L120" s="3">
        <f t="shared" si="225"/>
        <v>2.1550222222222271</v>
      </c>
      <c r="M120" s="5">
        <f t="shared" si="226"/>
        <v>2.6179771306449971E-2</v>
      </c>
      <c r="N120" s="5">
        <f t="shared" si="227"/>
        <v>3.8948850873189493E-2</v>
      </c>
      <c r="O120" s="5">
        <f t="shared" si="228"/>
        <v>5.6417988938095499E-2</v>
      </c>
      <c r="P120" s="5">
        <f t="shared" si="229"/>
        <v>8.3935639161742931E-2</v>
      </c>
      <c r="Q120" s="5">
        <f t="shared" si="230"/>
        <v>2.8972999163827756E-2</v>
      </c>
      <c r="R120" s="5">
        <f t="shared" si="231"/>
        <v>6.0791009947341823E-2</v>
      </c>
      <c r="S120" s="5">
        <f t="shared" si="232"/>
        <v>6.7277053712789484E-2</v>
      </c>
      <c r="T120" s="5">
        <f t="shared" si="233"/>
        <v>6.243745704247481E-2</v>
      </c>
      <c r="U120" s="5">
        <f t="shared" si="234"/>
        <v>9.0441583814991164E-2</v>
      </c>
      <c r="V120" s="5">
        <f t="shared" si="235"/>
        <v>2.3966521658612076E-2</v>
      </c>
      <c r="W120" s="5">
        <f t="shared" si="236"/>
        <v>1.4368154844588586E-2</v>
      </c>
      <c r="X120" s="5">
        <f t="shared" si="237"/>
        <v>3.0963692982418346E-2</v>
      </c>
      <c r="Y120" s="5">
        <f t="shared" si="238"/>
        <v>3.3363723229588998E-2</v>
      </c>
      <c r="Z120" s="5">
        <f t="shared" si="239"/>
        <v>4.3668659115951365E-2</v>
      </c>
      <c r="AA120" s="5">
        <f t="shared" si="240"/>
        <v>6.4967874311426685E-2</v>
      </c>
      <c r="AB120" s="5">
        <f t="shared" si="241"/>
        <v>4.8327848598899915E-2</v>
      </c>
      <c r="AC120" s="5">
        <f t="shared" si="242"/>
        <v>4.8024801533592502E-3</v>
      </c>
      <c r="AD120" s="5">
        <f t="shared" si="243"/>
        <v>5.3440413383872877E-3</v>
      </c>
      <c r="AE120" s="5">
        <f t="shared" si="244"/>
        <v>1.1516527840698816E-2</v>
      </c>
      <c r="AF120" s="5">
        <f t="shared" si="245"/>
        <v>1.240918670977346E-2</v>
      </c>
      <c r="AG120" s="5">
        <f t="shared" si="246"/>
        <v>8.9140243730888424E-3</v>
      </c>
      <c r="AH120" s="5">
        <f t="shared" si="247"/>
        <v>2.3526732702380593E-2</v>
      </c>
      <c r="AI120" s="5">
        <f t="shared" si="248"/>
        <v>3.5001803217916252E-2</v>
      </c>
      <c r="AJ120" s="5">
        <f t="shared" si="249"/>
        <v>2.6036896920705141E-2</v>
      </c>
      <c r="AK120" s="5">
        <f t="shared" si="250"/>
        <v>1.2912096690919824E-2</v>
      </c>
      <c r="AL120" s="5">
        <f t="shared" si="251"/>
        <v>6.1589421315453761E-4</v>
      </c>
      <c r="AM120" s="5">
        <f t="shared" si="252"/>
        <v>1.5901152589344837E-3</v>
      </c>
      <c r="AN120" s="5">
        <f t="shared" si="253"/>
        <v>3.4267337188984624E-3</v>
      </c>
      <c r="AO120" s="5">
        <f t="shared" si="254"/>
        <v>3.6923436569322021E-3</v>
      </c>
      <c r="AP120" s="5">
        <f t="shared" si="255"/>
        <v>2.65236087759006E-3</v>
      </c>
      <c r="AQ120" s="5">
        <f t="shared" si="256"/>
        <v>1.4289741581398558E-3</v>
      </c>
      <c r="AR120" s="5">
        <f t="shared" si="257"/>
        <v>1.0140126357982513E-2</v>
      </c>
      <c r="AS120" s="5">
        <f t="shared" si="258"/>
        <v>1.5085932750491794E-2</v>
      </c>
      <c r="AT120" s="5">
        <f t="shared" si="259"/>
        <v>1.1222018292365811E-2</v>
      </c>
      <c r="AU120" s="5">
        <f t="shared" si="260"/>
        <v>5.5651710608828602E-3</v>
      </c>
      <c r="AV120" s="5">
        <f t="shared" si="261"/>
        <v>2.0698902904540783E-3</v>
      </c>
      <c r="AW120" s="5">
        <f t="shared" si="262"/>
        <v>5.4850952830058382E-5</v>
      </c>
      <c r="AX120" s="5">
        <f t="shared" si="263"/>
        <v>3.9428127774976461E-4</v>
      </c>
      <c r="AY120" s="5">
        <f t="shared" si="264"/>
        <v>8.4968491535691675E-4</v>
      </c>
      <c r="AZ120" s="5">
        <f t="shared" si="265"/>
        <v>9.155449372405842E-4</v>
      </c>
      <c r="BA120" s="5">
        <f t="shared" si="266"/>
        <v>6.5767322839883782E-4</v>
      </c>
      <c r="BB120" s="5">
        <f t="shared" si="267"/>
        <v>3.5432510554003223E-4</v>
      </c>
      <c r="BC120" s="5">
        <f t="shared" si="268"/>
        <v>1.5271569526600107E-4</v>
      </c>
      <c r="BD120" s="5">
        <f t="shared" si="269"/>
        <v>3.6420329395989446E-3</v>
      </c>
      <c r="BE120" s="5">
        <f t="shared" si="270"/>
        <v>5.418420053376654E-3</v>
      </c>
      <c r="BF120" s="5">
        <f t="shared" si="271"/>
        <v>4.0306164663721118E-3</v>
      </c>
      <c r="BG120" s="5">
        <f t="shared" si="272"/>
        <v>1.99884455111177E-3</v>
      </c>
      <c r="BH120" s="5">
        <f t="shared" si="273"/>
        <v>7.4344326224842717E-4</v>
      </c>
      <c r="BI120" s="5">
        <f t="shared" si="274"/>
        <v>2.2121095264768378E-4</v>
      </c>
      <c r="BJ120" s="8">
        <f t="shared" si="275"/>
        <v>0.26335341122808359</v>
      </c>
      <c r="BK120" s="8">
        <f t="shared" si="276"/>
        <v>0.20762704512146513</v>
      </c>
      <c r="BL120" s="8">
        <f t="shared" si="277"/>
        <v>0.47856154212020952</v>
      </c>
      <c r="BM120" s="8">
        <f t="shared" si="278"/>
        <v>0.69716956423253529</v>
      </c>
      <c r="BN120" s="8">
        <f t="shared" si="279"/>
        <v>0.29524625939064747</v>
      </c>
    </row>
    <row r="121" spans="1:66" x14ac:dyDescent="0.25">
      <c r="A121" t="s">
        <v>13</v>
      </c>
      <c r="B121" t="s">
        <v>57</v>
      </c>
      <c r="C121" t="s">
        <v>60</v>
      </c>
      <c r="D121" s="11">
        <v>44473</v>
      </c>
      <c r="E121">
        <f>VLOOKUP(A121,home!$A$2:$E$405,3,FALSE)</f>
        <v>1.6031746031745999</v>
      </c>
      <c r="F121">
        <f>VLOOKUP(B121,home!$B$2:$E$405,3,FALSE)</f>
        <v>0.62</v>
      </c>
      <c r="G121">
        <f>VLOOKUP(C121,away!$B$2:$E$405,4,FALSE)</f>
        <v>0.53</v>
      </c>
      <c r="H121">
        <f>VLOOKUP(A121,away!$A$2:$E$405,3,FALSE)</f>
        <v>1.3968253968254001</v>
      </c>
      <c r="I121">
        <f>VLOOKUP(C121,away!$B$2:$E$405,3,FALSE)</f>
        <v>1.2</v>
      </c>
      <c r="J121">
        <f>VLOOKUP(B121,home!$B$2:$E$405,4,FALSE)</f>
        <v>1.18</v>
      </c>
      <c r="K121" s="3">
        <f t="shared" si="224"/>
        <v>0.52680317460317361</v>
      </c>
      <c r="L121" s="3">
        <f t="shared" si="225"/>
        <v>1.9779047619047663</v>
      </c>
      <c r="M121" s="5">
        <f t="shared" si="226"/>
        <v>8.1699455929504783E-2</v>
      </c>
      <c r="N121" s="5">
        <f t="shared" si="227"/>
        <v>4.3039532747015198E-2</v>
      </c>
      <c r="O121" s="5">
        <f t="shared" si="228"/>
        <v>0.16159374292799614</v>
      </c>
      <c r="P121" s="5">
        <f t="shared" si="229"/>
        <v>8.5128096770477502E-2</v>
      </c>
      <c r="Q121" s="5">
        <f t="shared" si="230"/>
        <v>1.1336681242282428E-2</v>
      </c>
      <c r="R121" s="5">
        <f t="shared" si="231"/>
        <v>0.15980851681564914</v>
      </c>
      <c r="S121" s="5">
        <f t="shared" si="232"/>
        <v>2.2175156423369428E-2</v>
      </c>
      <c r="T121" s="5">
        <f t="shared" si="233"/>
        <v>2.2422875813306858E-2</v>
      </c>
      <c r="U121" s="5">
        <f t="shared" si="234"/>
        <v>8.4187633987108615E-2</v>
      </c>
      <c r="V121" s="5">
        <f t="shared" si="235"/>
        <v>2.5673078105221741E-3</v>
      </c>
      <c r="W121" s="5">
        <f t="shared" si="236"/>
        <v>1.990733222632878E-3</v>
      </c>
      <c r="X121" s="5">
        <f t="shared" si="237"/>
        <v>3.9374807207275915E-3</v>
      </c>
      <c r="Y121" s="5">
        <f t="shared" si="238"/>
        <v>3.8939809337176575E-3</v>
      </c>
      <c r="Z121" s="5">
        <f t="shared" si="239"/>
        <v>0.10536200880087011</v>
      </c>
      <c r="AA121" s="5">
        <f t="shared" si="240"/>
        <v>5.5505040718865896E-2</v>
      </c>
      <c r="AB121" s="5">
        <f t="shared" si="241"/>
        <v>1.4620115828588486E-2</v>
      </c>
      <c r="AC121" s="5">
        <f t="shared" si="242"/>
        <v>1.6719054708448156E-4</v>
      </c>
      <c r="AD121" s="5">
        <f t="shared" si="243"/>
        <v>2.6218114536775164E-4</v>
      </c>
      <c r="AE121" s="5">
        <f t="shared" si="244"/>
        <v>5.1856933590452173E-4</v>
      </c>
      <c r="AF121" s="5">
        <f t="shared" si="245"/>
        <v>5.1284037943167301E-4</v>
      </c>
      <c r="AG121" s="5">
        <f t="shared" si="246"/>
        <v>3.3811647619165107E-4</v>
      </c>
      <c r="AH121" s="5">
        <f t="shared" si="247"/>
        <v>5.2099004732773228E-2</v>
      </c>
      <c r="AI121" s="5">
        <f t="shared" si="248"/>
        <v>2.7445921086890705E-2</v>
      </c>
      <c r="AJ121" s="5">
        <f t="shared" si="249"/>
        <v>7.2292991792411035E-3</v>
      </c>
      <c r="AK121" s="5">
        <f t="shared" si="250"/>
        <v>1.2694725859267772E-3</v>
      </c>
      <c r="AL121" s="5">
        <f t="shared" si="251"/>
        <v>6.9682780182025073E-6</v>
      </c>
      <c r="AM121" s="5">
        <f t="shared" si="252"/>
        <v>2.7623571940165553E-5</v>
      </c>
      <c r="AN121" s="5">
        <f t="shared" si="253"/>
        <v>5.4636794481272339E-5</v>
      </c>
      <c r="AO121" s="5">
        <f t="shared" si="254"/>
        <v>5.4033187989860321E-5</v>
      </c>
      <c r="AP121" s="5">
        <f t="shared" si="255"/>
        <v>3.5624166608680048E-5</v>
      </c>
      <c r="AQ121" s="5">
        <f t="shared" si="256"/>
        <v>1.7615302193549261E-5</v>
      </c>
      <c r="AR121" s="5">
        <f t="shared" si="257"/>
        <v>2.0609373910290212E-2</v>
      </c>
      <c r="AS121" s="5">
        <f t="shared" si="258"/>
        <v>1.0857083602524705E-2</v>
      </c>
      <c r="AT121" s="5">
        <f t="shared" si="259"/>
        <v>2.8597730543710375E-3</v>
      </c>
      <c r="AU121" s="5">
        <f t="shared" si="260"/>
        <v>5.0217917456242566E-4</v>
      </c>
      <c r="AV121" s="5">
        <f t="shared" si="261"/>
        <v>6.6137395844771777E-5</v>
      </c>
      <c r="AW121" s="5">
        <f t="shared" si="262"/>
        <v>2.0168645307917754E-7</v>
      </c>
      <c r="AX121" s="5">
        <f t="shared" si="263"/>
        <v>2.4253642319930589E-6</v>
      </c>
      <c r="AY121" s="5">
        <f t="shared" si="264"/>
        <v>4.7971394638125679E-6</v>
      </c>
      <c r="AZ121" s="5">
        <f t="shared" si="265"/>
        <v>4.7441424944980785E-6</v>
      </c>
      <c r="BA121" s="5">
        <f t="shared" si="266"/>
        <v>3.127820677007502E-6</v>
      </c>
      <c r="BB121" s="5">
        <f t="shared" si="267"/>
        <v>1.5466328528593322E-6</v>
      </c>
      <c r="BC121" s="5">
        <f t="shared" si="268"/>
        <v>6.1181849691776494E-7</v>
      </c>
      <c r="BD121" s="5">
        <f t="shared" si="269"/>
        <v>6.7938964661731511E-3</v>
      </c>
      <c r="BE121" s="5">
        <f t="shared" si="270"/>
        <v>3.5790462263052989E-3</v>
      </c>
      <c r="BF121" s="5">
        <f t="shared" si="271"/>
        <v>9.4272645703456998E-4</v>
      </c>
      <c r="BG121" s="5">
        <f t="shared" si="272"/>
        <v>1.6554376344940462E-4</v>
      </c>
      <c r="BH121" s="5">
        <f t="shared" si="273"/>
        <v>2.1802245030225791E-5</v>
      </c>
      <c r="BI121" s="5">
        <f t="shared" si="274"/>
        <v>2.2970983790798436E-6</v>
      </c>
      <c r="BJ121" s="8">
        <f t="shared" si="275"/>
        <v>8.8459777958008828E-2</v>
      </c>
      <c r="BK121" s="8">
        <f t="shared" si="276"/>
        <v>0.19174897289844037</v>
      </c>
      <c r="BL121" s="8">
        <f t="shared" si="277"/>
        <v>0.61015860725700477</v>
      </c>
      <c r="BM121" s="8">
        <f t="shared" si="278"/>
        <v>0.45311874502838834</v>
      </c>
      <c r="BN121" s="8">
        <f t="shared" si="279"/>
        <v>0.54260602643292521</v>
      </c>
    </row>
    <row r="122" spans="1:66" x14ac:dyDescent="0.25">
      <c r="A122" t="s">
        <v>13</v>
      </c>
      <c r="B122" t="s">
        <v>61</v>
      </c>
      <c r="C122" t="s">
        <v>51</v>
      </c>
      <c r="D122" s="11">
        <v>44473</v>
      </c>
      <c r="E122">
        <f>VLOOKUP(A122,home!$A$2:$E$405,3,FALSE)</f>
        <v>1.6031746031745999</v>
      </c>
      <c r="F122">
        <f>VLOOKUP(B122,home!$B$2:$E$405,3,FALSE)</f>
        <v>1.07</v>
      </c>
      <c r="G122">
        <f>VLOOKUP(C122,away!$B$2:$E$405,4,FALSE)</f>
        <v>1.04</v>
      </c>
      <c r="H122">
        <f>VLOOKUP(A122,away!$A$2:$E$405,3,FALSE)</f>
        <v>1.3968253968254001</v>
      </c>
      <c r="I122">
        <f>VLOOKUP(C122,away!$B$2:$E$405,3,FALSE)</f>
        <v>1.25</v>
      </c>
      <c r="J122">
        <f>VLOOKUP(B122,home!$B$2:$E$405,4,FALSE)</f>
        <v>1.02</v>
      </c>
      <c r="K122" s="3">
        <f t="shared" si="224"/>
        <v>1.7840126984126949</v>
      </c>
      <c r="L122" s="3">
        <f t="shared" si="225"/>
        <v>1.7809523809523851</v>
      </c>
      <c r="M122" s="5">
        <f t="shared" si="226"/>
        <v>2.8297973650139873E-2</v>
      </c>
      <c r="N122" s="5">
        <f t="shared" si="227"/>
        <v>5.0483944331197371E-2</v>
      </c>
      <c r="O122" s="5">
        <f t="shared" si="228"/>
        <v>5.0397343548344457E-2</v>
      </c>
      <c r="P122" s="5">
        <f t="shared" si="229"/>
        <v>8.9909500856513627E-2</v>
      </c>
      <c r="Q122" s="5">
        <f t="shared" si="230"/>
        <v>4.5031998876407853E-2</v>
      </c>
      <c r="R122" s="5">
        <f t="shared" si="231"/>
        <v>4.4877634493049698E-2</v>
      </c>
      <c r="S122" s="5">
        <f t="shared" si="232"/>
        <v>7.141605300268089E-2</v>
      </c>
      <c r="T122" s="5">
        <f t="shared" si="233"/>
        <v>8.0199845617983698E-2</v>
      </c>
      <c r="U122" s="5">
        <f t="shared" si="234"/>
        <v>8.006226981032423E-2</v>
      </c>
      <c r="V122" s="5">
        <f t="shared" si="235"/>
        <v>2.5211784333232328E-2</v>
      </c>
      <c r="W122" s="5">
        <f t="shared" si="236"/>
        <v>2.6779219276805939E-2</v>
      </c>
      <c r="X122" s="5">
        <f t="shared" si="237"/>
        <v>4.7692514331073549E-2</v>
      </c>
      <c r="Y122" s="5">
        <f t="shared" si="238"/>
        <v>4.2469048475765589E-2</v>
      </c>
      <c r="Z122" s="5">
        <f t="shared" si="239"/>
        <v>2.6641643333969244E-2</v>
      </c>
      <c r="AA122" s="5">
        <f t="shared" si="240"/>
        <v>4.7529030014383057E-2</v>
      </c>
      <c r="AB122" s="5">
        <f t="shared" si="241"/>
        <v>4.2396196544448747E-2</v>
      </c>
      <c r="AC122" s="5">
        <f t="shared" si="242"/>
        <v>5.0064957237048163E-3</v>
      </c>
      <c r="AD122" s="5">
        <f t="shared" si="243"/>
        <v>1.1943616810849959E-2</v>
      </c>
      <c r="AE122" s="5">
        <f t="shared" si="244"/>
        <v>2.1271012796466166E-2</v>
      </c>
      <c r="AF122" s="5">
        <f t="shared" si="245"/>
        <v>1.8941330442567534E-2</v>
      </c>
      <c r="AG122" s="5">
        <f t="shared" si="246"/>
        <v>1.124453585003218E-2</v>
      </c>
      <c r="AH122" s="5">
        <f t="shared" si="247"/>
        <v>1.1861874532029191E-2</v>
      </c>
      <c r="AI122" s="5">
        <f t="shared" si="248"/>
        <v>2.1161734792118223E-2</v>
      </c>
      <c r="AJ122" s="5">
        <f t="shared" si="249"/>
        <v>1.8876401794790321E-2</v>
      </c>
      <c r="AK122" s="5">
        <f t="shared" si="250"/>
        <v>1.1225246834082039E-2</v>
      </c>
      <c r="AL122" s="5">
        <f t="shared" si="251"/>
        <v>6.3627387193689738E-4</v>
      </c>
      <c r="AM122" s="5">
        <f t="shared" si="252"/>
        <v>4.2615128111063317E-3</v>
      </c>
      <c r="AN122" s="5">
        <f t="shared" si="253"/>
        <v>7.5895513873989124E-3</v>
      </c>
      <c r="AO122" s="5">
        <f t="shared" si="254"/>
        <v>6.7583148068742858E-3</v>
      </c>
      <c r="AP122" s="5">
        <f t="shared" si="255"/>
        <v>4.012078948842839E-3</v>
      </c>
      <c r="AQ122" s="5">
        <f t="shared" si="256"/>
        <v>1.7863303891276492E-3</v>
      </c>
      <c r="AR122" s="5">
        <f t="shared" si="257"/>
        <v>4.225086738075169E-3</v>
      </c>
      <c r="AS122" s="5">
        <f t="shared" si="258"/>
        <v>7.5376083926211737E-3</v>
      </c>
      <c r="AT122" s="5">
        <f t="shared" si="259"/>
        <v>6.7235945440491393E-3</v>
      </c>
      <c r="AU122" s="5">
        <f t="shared" si="260"/>
        <v>3.9983260151873262E-3</v>
      </c>
      <c r="AV122" s="5">
        <f t="shared" si="261"/>
        <v>1.7832660958720051E-3</v>
      </c>
      <c r="AW122" s="5">
        <f t="shared" si="262"/>
        <v>5.6155440414571606E-5</v>
      </c>
      <c r="AX122" s="5">
        <f t="shared" si="263"/>
        <v>1.2670988282436786E-3</v>
      </c>
      <c r="AY122" s="5">
        <f t="shared" si="264"/>
        <v>2.2566426750625567E-3</v>
      </c>
      <c r="AZ122" s="5">
        <f t="shared" si="265"/>
        <v>2.0094865725557099E-3</v>
      </c>
      <c r="BA122" s="5">
        <f t="shared" si="266"/>
        <v>1.192933298628313E-3</v>
      </c>
      <c r="BB122" s="5">
        <f t="shared" si="267"/>
        <v>5.3113934962736918E-4</v>
      </c>
      <c r="BC122" s="5">
        <f t="shared" si="268"/>
        <v>1.8918677786727289E-4</v>
      </c>
      <c r="BD122" s="5">
        <f t="shared" si="269"/>
        <v>1.2541130476508863E-3</v>
      </c>
      <c r="BE122" s="5">
        <f t="shared" si="270"/>
        <v>2.2373536022542266E-3</v>
      </c>
      <c r="BF122" s="5">
        <f t="shared" si="271"/>
        <v>1.9957336186304632E-3</v>
      </c>
      <c r="BG122" s="5">
        <f t="shared" si="272"/>
        <v>1.1868047060952884E-3</v>
      </c>
      <c r="BH122" s="5">
        <f t="shared" si="273"/>
        <v>5.2931866655248527E-4</v>
      </c>
      <c r="BI122" s="5">
        <f t="shared" si="274"/>
        <v>1.8886224452730174E-4</v>
      </c>
      <c r="BJ122" s="8">
        <f t="shared" si="275"/>
        <v>0.38791134265448463</v>
      </c>
      <c r="BK122" s="8">
        <f t="shared" si="276"/>
        <v>0.222734724113271</v>
      </c>
      <c r="BL122" s="8">
        <f t="shared" si="277"/>
        <v>0.36004780003508546</v>
      </c>
      <c r="BM122" s="8">
        <f t="shared" si="278"/>
        <v>0.68613662714650958</v>
      </c>
      <c r="BN122" s="8">
        <f t="shared" si="279"/>
        <v>0.30899839575565291</v>
      </c>
    </row>
    <row r="123" spans="1:66" x14ac:dyDescent="0.25">
      <c r="A123" t="s">
        <v>16</v>
      </c>
      <c r="B123" t="s">
        <v>65</v>
      </c>
      <c r="C123" t="s">
        <v>68</v>
      </c>
      <c r="D123" s="11">
        <v>44473</v>
      </c>
      <c r="E123">
        <f>VLOOKUP(A123,home!$A$2:$E$405,3,FALSE)</f>
        <v>1.5322580645161299</v>
      </c>
      <c r="F123">
        <f>VLOOKUP(B123,home!$B$2:$E$405,3,FALSE)</f>
        <v>1.1200000000000001</v>
      </c>
      <c r="G123">
        <f>VLOOKUP(C123,away!$B$2:$E$405,4,FALSE)</f>
        <v>1.03</v>
      </c>
      <c r="H123">
        <f>VLOOKUP(A123,away!$A$2:$E$405,3,FALSE)</f>
        <v>1.2782258064516101</v>
      </c>
      <c r="I123">
        <f>VLOOKUP(C123,away!$B$2:$E$405,3,FALSE)</f>
        <v>1.07</v>
      </c>
      <c r="J123">
        <f>VLOOKUP(B123,home!$B$2:$E$405,4,FALSE)</f>
        <v>1.01</v>
      </c>
      <c r="K123" s="3">
        <f t="shared" si="224"/>
        <v>1.7676129032258077</v>
      </c>
      <c r="L123" s="3">
        <f t="shared" si="225"/>
        <v>1.3813786290322552</v>
      </c>
      <c r="M123" s="5">
        <f t="shared" si="226"/>
        <v>4.2895363652446318E-2</v>
      </c>
      <c r="N123" s="5">
        <f t="shared" si="227"/>
        <v>7.5822398280627409E-2</v>
      </c>
      <c r="O123" s="5">
        <f t="shared" si="228"/>
        <v>5.9254738634056323E-2</v>
      </c>
      <c r="P123" s="5">
        <f t="shared" si="229"/>
        <v>0.10473944058683073</v>
      </c>
      <c r="Q123" s="5">
        <f t="shared" si="230"/>
        <v>6.7012324777181664E-2</v>
      </c>
      <c r="R123" s="5">
        <f t="shared" si="231"/>
        <v>4.0926614808988668E-2</v>
      </c>
      <c r="S123" s="5">
        <f t="shared" si="232"/>
        <v>6.3936690823558323E-2</v>
      </c>
      <c r="T123" s="5">
        <f t="shared" si="233"/>
        <v>9.256939332896745E-2</v>
      </c>
      <c r="U123" s="5">
        <f t="shared" si="234"/>
        <v>7.2342412421720792E-2</v>
      </c>
      <c r="V123" s="5">
        <f t="shared" si="235"/>
        <v>1.7346327485780074E-2</v>
      </c>
      <c r="W123" s="5">
        <f t="shared" si="236"/>
        <v>3.9483949983768273E-2</v>
      </c>
      <c r="X123" s="5">
        <f t="shared" si="237"/>
        <v>5.4542284697355954E-2</v>
      </c>
      <c r="Y123" s="5">
        <f t="shared" si="238"/>
        <v>3.7671773229760265E-2</v>
      </c>
      <c r="Z123" s="5">
        <f t="shared" si="239"/>
        <v>1.8845050351923978E-2</v>
      </c>
      <c r="AA123" s="5">
        <f t="shared" si="240"/>
        <v>3.3310754164000873E-2</v>
      </c>
      <c r="AB123" s="5">
        <f t="shared" si="241"/>
        <v>2.9440259438235378E-2</v>
      </c>
      <c r="AC123" s="5">
        <f t="shared" si="242"/>
        <v>2.6472042698735786E-3</v>
      </c>
      <c r="AD123" s="5">
        <f t="shared" si="243"/>
        <v>1.7448084865407811E-2</v>
      </c>
      <c r="AE123" s="5">
        <f t="shared" si="244"/>
        <v>2.4102411550615484E-2</v>
      </c>
      <c r="AF123" s="5">
        <f t="shared" si="245"/>
        <v>1.6647278112080208E-2</v>
      </c>
      <c r="AG123" s="5">
        <f t="shared" si="246"/>
        <v>7.6653980718613393E-3</v>
      </c>
      <c r="AH123" s="5">
        <f t="shared" si="247"/>
        <v>6.5080374547961447E-3</v>
      </c>
      <c r="AI123" s="5">
        <f t="shared" si="248"/>
        <v>1.1503690979774508E-2</v>
      </c>
      <c r="AJ123" s="5">
        <f t="shared" si="249"/>
        <v>1.0167036305285879E-2</v>
      </c>
      <c r="AK123" s="5">
        <f t="shared" si="250"/>
        <v>5.9904615202628544E-3</v>
      </c>
      <c r="AL123" s="5">
        <f t="shared" si="251"/>
        <v>2.5855166688143033E-4</v>
      </c>
      <c r="AM123" s="5">
        <f t="shared" si="252"/>
        <v>6.1682919889347512E-3</v>
      </c>
      <c r="AN123" s="5">
        <f t="shared" si="253"/>
        <v>8.5207467311453292E-3</v>
      </c>
      <c r="AO123" s="5">
        <f t="shared" si="254"/>
        <v>5.8851887189003034E-3</v>
      </c>
      <c r="AP123" s="5">
        <f t="shared" si="255"/>
        <v>2.7098913080368637E-3</v>
      </c>
      <c r="AQ123" s="5">
        <f t="shared" si="256"/>
        <v>9.358464849805974E-4</v>
      </c>
      <c r="AR123" s="5">
        <f t="shared" si="257"/>
        <v>1.798012771399372E-3</v>
      </c>
      <c r="AS123" s="5">
        <f t="shared" si="258"/>
        <v>3.1781905748903242E-3</v>
      </c>
      <c r="AT123" s="5">
        <f t="shared" si="259"/>
        <v>2.808905334543393E-3</v>
      </c>
      <c r="AU123" s="5">
        <f t="shared" si="260"/>
        <v>1.655019104426235E-3</v>
      </c>
      <c r="AV123" s="5">
        <f t="shared" si="261"/>
        <v>7.3135828101725871E-4</v>
      </c>
      <c r="AW123" s="5">
        <f t="shared" si="262"/>
        <v>1.7536573397645574E-5</v>
      </c>
      <c r="AX123" s="5">
        <f t="shared" si="263"/>
        <v>1.8171920850842409E-3</v>
      </c>
      <c r="AY123" s="5">
        <f t="shared" si="264"/>
        <v>2.510230311181934E-3</v>
      </c>
      <c r="AZ123" s="5">
        <f t="shared" si="265"/>
        <v>1.7337892529078558E-3</v>
      </c>
      <c r="BA123" s="5">
        <f t="shared" si="266"/>
        <v>7.9833980707090361E-4</v>
      </c>
      <c r="BB123" s="5">
        <f t="shared" si="267"/>
        <v>2.7570238704837014E-4</v>
      </c>
      <c r="BC123" s="5">
        <f t="shared" si="268"/>
        <v>7.6169877088359497E-5</v>
      </c>
      <c r="BD123" s="5">
        <f t="shared" si="269"/>
        <v>4.1395606952302508E-4</v>
      </c>
      <c r="BE123" s="5">
        <f t="shared" si="270"/>
        <v>7.3171408985753868E-4</v>
      </c>
      <c r="BF123" s="5">
        <f t="shared" si="271"/>
        <v>6.466936333521568E-4</v>
      </c>
      <c r="BG123" s="5">
        <f t="shared" si="272"/>
        <v>3.8103467024908397E-4</v>
      </c>
      <c r="BH123" s="5">
        <f t="shared" si="273"/>
        <v>1.6838044992716796E-4</v>
      </c>
      <c r="BI123" s="5">
        <f t="shared" si="274"/>
        <v>5.9526291188445778E-5</v>
      </c>
      <c r="BJ123" s="8">
        <f t="shared" si="275"/>
        <v>0.46439668585000538</v>
      </c>
      <c r="BK123" s="8">
        <f t="shared" si="276"/>
        <v>0.23433380879655241</v>
      </c>
      <c r="BL123" s="8">
        <f t="shared" si="277"/>
        <v>0.28201679699749543</v>
      </c>
      <c r="BM123" s="8">
        <f t="shared" si="278"/>
        <v>0.60644876751806143</v>
      </c>
      <c r="BN123" s="8">
        <f t="shared" si="279"/>
        <v>0.3906508807401311</v>
      </c>
    </row>
    <row r="124" spans="1:66" x14ac:dyDescent="0.25">
      <c r="A124" t="s">
        <v>16</v>
      </c>
      <c r="B124" t="s">
        <v>254</v>
      </c>
      <c r="C124" t="s">
        <v>256</v>
      </c>
      <c r="D124" s="11">
        <v>44473</v>
      </c>
      <c r="E124">
        <f>VLOOKUP(A124,home!$A$2:$E$405,3,FALSE)</f>
        <v>1.5322580645161299</v>
      </c>
      <c r="F124">
        <f>VLOOKUP(B124,home!$B$2:$E$405,3,FALSE)</f>
        <v>1.03</v>
      </c>
      <c r="G124">
        <f>VLOOKUP(C124,away!$B$2:$E$405,4,FALSE)</f>
        <v>0.8</v>
      </c>
      <c r="H124">
        <f>VLOOKUP(A124,away!$A$2:$E$405,3,FALSE)</f>
        <v>1.2782258064516101</v>
      </c>
      <c r="I124">
        <f>VLOOKUP(C124,away!$B$2:$E$405,3,FALSE)</f>
        <v>0.5</v>
      </c>
      <c r="J124">
        <f>VLOOKUP(B124,home!$B$2:$E$405,4,FALSE)</f>
        <v>0.91</v>
      </c>
      <c r="K124" s="3">
        <f t="shared" si="224"/>
        <v>1.2625806451612913</v>
      </c>
      <c r="L124" s="3">
        <f t="shared" si="225"/>
        <v>0.5815927419354826</v>
      </c>
      <c r="M124" s="5">
        <f t="shared" si="226"/>
        <v>0.15815600066228372</v>
      </c>
      <c r="N124" s="5">
        <f t="shared" si="227"/>
        <v>0.19968470535231583</v>
      </c>
      <c r="O124" s="5">
        <f t="shared" si="228"/>
        <v>9.1982382078727595E-2</v>
      </c>
      <c r="P124" s="5">
        <f t="shared" si="229"/>
        <v>0.1161351753084323</v>
      </c>
      <c r="Q124" s="5">
        <f t="shared" si="230"/>
        <v>0.12605902205628466</v>
      </c>
      <c r="R124" s="5">
        <f t="shared" si="231"/>
        <v>2.6748142901462182E-2</v>
      </c>
      <c r="S124" s="5">
        <f t="shared" si="232"/>
        <v>2.1319739509473929E-2</v>
      </c>
      <c r="T124" s="5">
        <f t="shared" si="233"/>
        <v>7.3315012283420078E-2</v>
      </c>
      <c r="U124" s="5">
        <f t="shared" si="234"/>
        <v>3.377168752139454E-2</v>
      </c>
      <c r="V124" s="5">
        <f t="shared" si="235"/>
        <v>1.7394721913769025E-3</v>
      </c>
      <c r="W124" s="5">
        <f t="shared" si="236"/>
        <v>5.3053227132075116E-2</v>
      </c>
      <c r="X124" s="5">
        <f t="shared" si="237"/>
        <v>3.0855371836269508E-2</v>
      </c>
      <c r="Y124" s="5">
        <f t="shared" si="238"/>
        <v>8.9726301548474219E-3</v>
      </c>
      <c r="Z124" s="5">
        <f t="shared" si="239"/>
        <v>5.18550859058117E-3</v>
      </c>
      <c r="AA124" s="5">
        <f t="shared" si="240"/>
        <v>6.5471227817853932E-3</v>
      </c>
      <c r="AB124" s="5">
        <f t="shared" si="241"/>
        <v>4.1331352528883956E-3</v>
      </c>
      <c r="AC124" s="5">
        <f t="shared" si="242"/>
        <v>7.9831743280273622E-5</v>
      </c>
      <c r="AD124" s="5">
        <f t="shared" si="243"/>
        <v>1.6745994435075986E-2</v>
      </c>
      <c r="AE124" s="5">
        <f t="shared" si="244"/>
        <v>9.7393488199321778E-3</v>
      </c>
      <c r="AF124" s="5">
        <f t="shared" si="245"/>
        <v>2.8321672924252303E-3</v>
      </c>
      <c r="AG124" s="5">
        <f t="shared" si="246"/>
        <v>5.4905598040719391E-4</v>
      </c>
      <c r="AH124" s="5">
        <f t="shared" si="247"/>
        <v>7.5396353988152552E-4</v>
      </c>
      <c r="AI124" s="5">
        <f t="shared" si="248"/>
        <v>9.5193977261170753E-4</v>
      </c>
      <c r="AJ124" s="5">
        <f t="shared" si="249"/>
        <v>6.009503661293914E-4</v>
      </c>
      <c r="AK124" s="5">
        <f t="shared" si="250"/>
        <v>2.5291610032585375E-4</v>
      </c>
      <c r="AL124" s="5">
        <f t="shared" si="251"/>
        <v>2.3448426774092801E-6</v>
      </c>
      <c r="AM124" s="5">
        <f t="shared" si="252"/>
        <v>4.2286336915411237E-3</v>
      </c>
      <c r="AN124" s="5">
        <f t="shared" si="253"/>
        <v>2.459342663304164E-3</v>
      </c>
      <c r="AO124" s="5">
        <f t="shared" si="254"/>
        <v>7.1516792145499039E-4</v>
      </c>
      <c r="AP124" s="5">
        <f t="shared" si="255"/>
        <v>1.3864549079443595E-4</v>
      </c>
      <c r="AQ124" s="5">
        <f t="shared" si="256"/>
        <v>2.0158802787031674E-5</v>
      </c>
      <c r="AR124" s="5">
        <f t="shared" si="257"/>
        <v>8.7699944495815802E-5</v>
      </c>
      <c r="AS124" s="5">
        <f t="shared" si="258"/>
        <v>1.1072825250213658E-4</v>
      </c>
      <c r="AT124" s="5">
        <f t="shared" si="259"/>
        <v>6.9901674240864997E-5</v>
      </c>
      <c r="AU124" s="5">
        <f t="shared" si="260"/>
        <v>2.941883365362858E-5</v>
      </c>
      <c r="AV124" s="5">
        <f t="shared" si="261"/>
        <v>9.2859124935727745E-6</v>
      </c>
      <c r="AW124" s="5">
        <f t="shared" si="262"/>
        <v>4.7828781265065392E-8</v>
      </c>
      <c r="AX124" s="5">
        <f t="shared" si="263"/>
        <v>8.8983184240279455E-4</v>
      </c>
      <c r="AY124" s="5">
        <f t="shared" si="264"/>
        <v>5.1751974108454359E-4</v>
      </c>
      <c r="AZ124" s="5">
        <f t="shared" si="265"/>
        <v>1.5049286261155031E-4</v>
      </c>
      <c r="BA124" s="5">
        <f t="shared" si="266"/>
        <v>2.9175185535990483E-5</v>
      </c>
      <c r="BB124" s="5">
        <f t="shared" si="267"/>
        <v>4.2420190380882829E-6</v>
      </c>
      <c r="BC124" s="5">
        <f t="shared" si="268"/>
        <v>4.9342549674085669E-7</v>
      </c>
      <c r="BD124" s="5">
        <f t="shared" si="269"/>
        <v>8.5009418644851928E-6</v>
      </c>
      <c r="BE124" s="5">
        <f t="shared" si="270"/>
        <v>1.0733124663740347E-5</v>
      </c>
      <c r="BF124" s="5">
        <f t="shared" si="271"/>
        <v>6.775717731270928E-6</v>
      </c>
      <c r="BG124" s="5">
        <f t="shared" si="272"/>
        <v>2.8516300215262831E-6</v>
      </c>
      <c r="BH124" s="5">
        <f t="shared" si="273"/>
        <v>9.0010321808499075E-7</v>
      </c>
      <c r="BI124" s="5">
        <f t="shared" si="274"/>
        <v>2.2729058036030027E-7</v>
      </c>
      <c r="BJ124" s="8">
        <f t="shared" si="275"/>
        <v>0.53096023898910472</v>
      </c>
      <c r="BK124" s="8">
        <f t="shared" si="276"/>
        <v>0.29795008399860906</v>
      </c>
      <c r="BL124" s="8">
        <f t="shared" si="277"/>
        <v>0.16607926374067211</v>
      </c>
      <c r="BM124" s="8">
        <f t="shared" si="278"/>
        <v>0.28089219504715751</v>
      </c>
      <c r="BN124" s="8">
        <f t="shared" si="279"/>
        <v>0.71876542835950641</v>
      </c>
    </row>
    <row r="125" spans="1:66" x14ac:dyDescent="0.25">
      <c r="A125" t="s">
        <v>16</v>
      </c>
      <c r="B125" t="s">
        <v>18</v>
      </c>
      <c r="C125" t="s">
        <v>63</v>
      </c>
      <c r="D125" s="11">
        <v>44473</v>
      </c>
      <c r="E125">
        <f>VLOOKUP(A125,home!$A$2:$E$405,3,FALSE)</f>
        <v>1.5322580645161299</v>
      </c>
      <c r="F125">
        <f>VLOOKUP(B125,home!$B$2:$E$405,3,FALSE)</f>
        <v>1.21</v>
      </c>
      <c r="G125">
        <f>VLOOKUP(C125,away!$B$2:$E$405,4,FALSE)</f>
        <v>0.89</v>
      </c>
      <c r="H125">
        <f>VLOOKUP(A125,away!$A$2:$E$405,3,FALSE)</f>
        <v>1.2782258064516101</v>
      </c>
      <c r="I125">
        <f>VLOOKUP(C125,away!$B$2:$E$405,3,FALSE)</f>
        <v>1.03</v>
      </c>
      <c r="J125">
        <f>VLOOKUP(B125,home!$B$2:$E$405,4,FALSE)</f>
        <v>1.06</v>
      </c>
      <c r="K125" s="3">
        <f t="shared" si="224"/>
        <v>1.6500887096774204</v>
      </c>
      <c r="L125" s="3">
        <f t="shared" si="225"/>
        <v>1.395566935483868</v>
      </c>
      <c r="M125" s="5">
        <f t="shared" si="226"/>
        <v>4.7565115923772168E-2</v>
      </c>
      <c r="N125" s="5">
        <f t="shared" si="227"/>
        <v>7.8486660760314131E-2</v>
      </c>
      <c r="O125" s="5">
        <f t="shared" si="228"/>
        <v>6.6380303065673663E-2</v>
      </c>
      <c r="P125" s="5">
        <f t="shared" si="229"/>
        <v>0.10953338863363356</v>
      </c>
      <c r="Q125" s="5">
        <f t="shared" si="230"/>
        <v>6.475497639043809E-2</v>
      </c>
      <c r="R125" s="5">
        <f t="shared" si="231"/>
        <v>4.6319078062926303E-2</v>
      </c>
      <c r="S125" s="5">
        <f t="shared" si="232"/>
        <v>6.3058624963691343E-2</v>
      </c>
      <c r="T125" s="5">
        <f t="shared" si="233"/>
        <v>9.036990395853392E-2</v>
      </c>
      <c r="U125" s="5">
        <f t="shared" si="234"/>
        <v>7.6430587754301768E-2</v>
      </c>
      <c r="V125" s="5">
        <f t="shared" si="235"/>
        <v>1.6134664941143805E-2</v>
      </c>
      <c r="W125" s="5">
        <f t="shared" si="236"/>
        <v>3.5617151812429949E-2</v>
      </c>
      <c r="X125" s="5">
        <f t="shared" si="237"/>
        <v>4.9706119405536563E-2</v>
      </c>
      <c r="Y125" s="5">
        <f t="shared" si="238"/>
        <v>3.4684108366789944E-2</v>
      </c>
      <c r="Z125" s="5">
        <f t="shared" si="239"/>
        <v>2.1547124608905364E-2</v>
      </c>
      <c r="AA125" s="5">
        <f t="shared" si="240"/>
        <v>3.5554667043167246E-2</v>
      </c>
      <c r="AB125" s="5">
        <f t="shared" si="241"/>
        <v>2.9334177332135076E-2</v>
      </c>
      <c r="AC125" s="5">
        <f t="shared" si="242"/>
        <v>2.322190973296502E-3</v>
      </c>
      <c r="AD125" s="5">
        <f t="shared" si="243"/>
        <v>1.4692865019139332E-2</v>
      </c>
      <c r="AE125" s="5">
        <f t="shared" si="244"/>
        <v>2.0504876608238402E-2</v>
      </c>
      <c r="AF125" s="5">
        <f t="shared" si="245"/>
        <v>1.4307963905317059E-2</v>
      </c>
      <c r="AG125" s="5">
        <f t="shared" si="246"/>
        <v>6.6559071134523725E-3</v>
      </c>
      <c r="AH125" s="5">
        <f t="shared" si="247"/>
        <v>7.517613664734777E-3</v>
      </c>
      <c r="AI125" s="5">
        <f t="shared" si="248"/>
        <v>1.2404729431895552E-2</v>
      </c>
      <c r="AJ125" s="5">
        <f t="shared" si="249"/>
        <v>1.0234451991087027E-2</v>
      </c>
      <c r="AK125" s="5">
        <f t="shared" si="250"/>
        <v>5.629251226742767E-3</v>
      </c>
      <c r="AL125" s="5">
        <f t="shared" si="251"/>
        <v>2.1390251357085715E-4</v>
      </c>
      <c r="AM125" s="5">
        <f t="shared" si="252"/>
        <v>4.8489061361792242E-3</v>
      </c>
      <c r="AN125" s="5">
        <f t="shared" si="253"/>
        <v>6.7669730769165642E-3</v>
      </c>
      <c r="AO125" s="5">
        <f t="shared" si="254"/>
        <v>4.7218819397271457E-3</v>
      </c>
      <c r="AP125" s="5">
        <f t="shared" si="255"/>
        <v>2.1965674361138776E-3</v>
      </c>
      <c r="AQ125" s="5">
        <f t="shared" si="256"/>
        <v>7.6636422135027552E-4</v>
      </c>
      <c r="AR125" s="5">
        <f t="shared" si="257"/>
        <v>2.0982666128491149E-3</v>
      </c>
      <c r="AS125" s="5">
        <f t="shared" si="258"/>
        <v>3.4623260477554072E-3</v>
      </c>
      <c r="AT125" s="5">
        <f t="shared" si="259"/>
        <v>2.8565725603116217E-3</v>
      </c>
      <c r="AU125" s="5">
        <f t="shared" si="260"/>
        <v>1.5711993767148433E-3</v>
      </c>
      <c r="AV125" s="5">
        <f t="shared" si="261"/>
        <v>6.4815458804234069E-4</v>
      </c>
      <c r="AW125" s="5">
        <f t="shared" si="262"/>
        <v>1.3682685709216803E-5</v>
      </c>
      <c r="AX125" s="5">
        <f t="shared" si="263"/>
        <v>1.3335208782658179E-3</v>
      </c>
      <c r="AY125" s="5">
        <f t="shared" si="264"/>
        <v>1.8610176454851837E-3</v>
      </c>
      <c r="AZ125" s="5">
        <f t="shared" si="265"/>
        <v>1.2985873461955808E-3</v>
      </c>
      <c r="BA125" s="5">
        <f t="shared" si="266"/>
        <v>6.04088521062765E-4</v>
      </c>
      <c r="BB125" s="5">
        <f t="shared" si="267"/>
        <v>2.107614915251363E-4</v>
      </c>
      <c r="BC125" s="5">
        <f t="shared" si="268"/>
        <v>5.8826353769148798E-5</v>
      </c>
      <c r="BD125" s="5">
        <f t="shared" si="269"/>
        <v>4.8804525112032548E-4</v>
      </c>
      <c r="BE125" s="5">
        <f t="shared" si="270"/>
        <v>8.053179586853304E-4</v>
      </c>
      <c r="BF125" s="5">
        <f t="shared" si="271"/>
        <v>6.6442303566356567E-4</v>
      </c>
      <c r="BG125" s="5">
        <f t="shared" si="272"/>
        <v>3.6545231653268266E-4</v>
      </c>
      <c r="BH125" s="5">
        <f t="shared" si="273"/>
        <v>1.5075718535900962E-4</v>
      </c>
      <c r="BI125" s="5">
        <f t="shared" si="274"/>
        <v>4.9752545892729567E-5</v>
      </c>
      <c r="BJ125" s="8">
        <f t="shared" si="275"/>
        <v>0.43444802838678054</v>
      </c>
      <c r="BK125" s="8">
        <f t="shared" si="276"/>
        <v>0.24068890559459341</v>
      </c>
      <c r="BL125" s="8">
        <f t="shared" si="277"/>
        <v>0.30296512705159123</v>
      </c>
      <c r="BM125" s="8">
        <f t="shared" si="278"/>
        <v>0.58476232784533633</v>
      </c>
      <c r="BN125" s="8">
        <f t="shared" si="279"/>
        <v>0.41303952283675788</v>
      </c>
    </row>
    <row r="126" spans="1:66" x14ac:dyDescent="0.25">
      <c r="A126" t="s">
        <v>69</v>
      </c>
      <c r="B126" t="s">
        <v>262</v>
      </c>
      <c r="C126" t="s">
        <v>72</v>
      </c>
      <c r="D126" s="11">
        <v>44473</v>
      </c>
      <c r="E126">
        <f>VLOOKUP(A126,home!$A$2:$E$405,3,FALSE)</f>
        <v>1.3354838709677399</v>
      </c>
      <c r="F126">
        <f>VLOOKUP(B126,home!$B$2:$E$405,3,FALSE)</f>
        <v>1.63</v>
      </c>
      <c r="G126">
        <f>VLOOKUP(C126,away!$B$2:$E$405,4,FALSE)</f>
        <v>1.45</v>
      </c>
      <c r="H126">
        <f>VLOOKUP(A126,away!$A$2:$E$405,3,FALSE)</f>
        <v>1.3322580645161299</v>
      </c>
      <c r="I126">
        <f>VLOOKUP(C126,away!$B$2:$E$405,3,FALSE)</f>
        <v>1.31</v>
      </c>
      <c r="J126">
        <f>VLOOKUP(B126,home!$B$2:$E$405,4,FALSE)</f>
        <v>0.66</v>
      </c>
      <c r="K126" s="3">
        <f t="shared" si="224"/>
        <v>3.156416129032253</v>
      </c>
      <c r="L126" s="3">
        <f t="shared" si="225"/>
        <v>1.1518703225806459</v>
      </c>
      <c r="M126" s="5">
        <f t="shared" si="226"/>
        <v>1.34565883648724E-2</v>
      </c>
      <c r="N126" s="5">
        <f t="shared" si="227"/>
        <v>4.2474592556630997E-2</v>
      </c>
      <c r="O126" s="5">
        <f t="shared" si="228"/>
        <v>1.5500244780680539E-2</v>
      </c>
      <c r="P126" s="5">
        <f t="shared" si="229"/>
        <v>4.8925222629688049E-2</v>
      </c>
      <c r="Q126" s="5">
        <f t="shared" si="230"/>
        <v>6.7033744509911675E-2</v>
      </c>
      <c r="R126" s="5">
        <f t="shared" si="231"/>
        <v>8.927135977800732E-3</v>
      </c>
      <c r="S126" s="5">
        <f t="shared" si="232"/>
        <v>4.447036173769512E-2</v>
      </c>
      <c r="T126" s="5">
        <f t="shared" si="233"/>
        <v>7.7214180912420577E-2</v>
      </c>
      <c r="U126" s="5">
        <f t="shared" si="234"/>
        <v>2.8177755986394347E-2</v>
      </c>
      <c r="V126" s="5">
        <f t="shared" si="235"/>
        <v>1.7964949290969902E-2</v>
      </c>
      <c r="W126" s="5">
        <f t="shared" si="236"/>
        <v>7.0528797453504155E-2</v>
      </c>
      <c r="X126" s="5">
        <f t="shared" si="237"/>
        <v>8.1240028673992881E-2</v>
      </c>
      <c r="Y126" s="5">
        <f t="shared" si="238"/>
        <v>4.6788989017586553E-2</v>
      </c>
      <c r="Z126" s="5">
        <f t="shared" si="239"/>
        <v>3.4276343328235393E-3</v>
      </c>
      <c r="AA126" s="5">
        <f t="shared" si="240"/>
        <v>1.0819040292548925E-2</v>
      </c>
      <c r="AB126" s="5">
        <f t="shared" si="241"/>
        <v>1.7074696640025627E-2</v>
      </c>
      <c r="AC126" s="5">
        <f t="shared" si="242"/>
        <v>4.0822900266375087E-3</v>
      </c>
      <c r="AD126" s="5">
        <f t="shared" si="243"/>
        <v>5.5654558460872354E-2</v>
      </c>
      <c r="AE126" s="5">
        <f t="shared" si="244"/>
        <v>6.4106834207408453E-2</v>
      </c>
      <c r="AF126" s="5">
        <f t="shared" si="245"/>
        <v>3.6921379899055785E-2</v>
      </c>
      <c r="AG126" s="5">
        <f t="shared" si="246"/>
        <v>1.4176213924815984E-2</v>
      </c>
      <c r="AH126" s="5">
        <f t="shared" si="247"/>
        <v>9.8704756615948692E-4</v>
      </c>
      <c r="AI126" s="5">
        <f t="shared" si="248"/>
        <v>3.1155328579478346E-3</v>
      </c>
      <c r="AJ126" s="5">
        <f t="shared" si="249"/>
        <v>4.9169590816782478E-3</v>
      </c>
      <c r="AK126" s="5">
        <f t="shared" si="250"/>
        <v>5.173322983733613E-3</v>
      </c>
      <c r="AL126" s="5">
        <f t="shared" si="251"/>
        <v>5.9369267447778986E-4</v>
      </c>
      <c r="AM126" s="5">
        <f t="shared" si="252"/>
        <v>3.5133789196013183E-2</v>
      </c>
      <c r="AN126" s="5">
        <f t="shared" si="253"/>
        <v>4.0469569094692119E-2</v>
      </c>
      <c r="AO126" s="5">
        <f t="shared" si="254"/>
        <v>2.3307847803901372E-2</v>
      </c>
      <c r="AP126" s="5">
        <f t="shared" si="255"/>
        <v>8.9492060561801572E-3</v>
      </c>
      <c r="AQ126" s="5">
        <f t="shared" si="256"/>
        <v>2.5770812166932273E-3</v>
      </c>
      <c r="AR126" s="5">
        <f t="shared" si="257"/>
        <v>2.2739015968691381E-4</v>
      </c>
      <c r="AS126" s="5">
        <f t="shared" si="258"/>
        <v>7.1773796761899435E-4</v>
      </c>
      <c r="AT126" s="5">
        <f t="shared" si="259"/>
        <v>1.1327398487057114E-3</v>
      </c>
      <c r="AU126" s="5">
        <f t="shared" si="260"/>
        <v>1.1917994428174206E-3</v>
      </c>
      <c r="AV126" s="5">
        <f t="shared" si="261"/>
        <v>9.4045374597013967E-4</v>
      </c>
      <c r="AW126" s="5">
        <f t="shared" si="262"/>
        <v>5.9959366051058524E-5</v>
      </c>
      <c r="AX126" s="5">
        <f t="shared" si="263"/>
        <v>1.8482809815385845E-2</v>
      </c>
      <c r="AY126" s="5">
        <f t="shared" si="264"/>
        <v>2.1289800104245225E-2</v>
      </c>
      <c r="AZ126" s="5">
        <f t="shared" si="265"/>
        <v>1.2261544456877207E-2</v>
      </c>
      <c r="BA126" s="5">
        <f t="shared" si="266"/>
        <v>4.7079030562933591E-3</v>
      </c>
      <c r="BB126" s="5">
        <f t="shared" si="267"/>
        <v>1.3557234530327603E-3</v>
      </c>
      <c r="BC126" s="5">
        <f t="shared" si="268"/>
        <v>3.1232352223499839E-4</v>
      </c>
      <c r="BD126" s="5">
        <f t="shared" si="269"/>
        <v>4.365399609837167E-5</v>
      </c>
      <c r="BE126" s="5">
        <f t="shared" si="270"/>
        <v>1.3779017738161137E-4</v>
      </c>
      <c r="BF126" s="5">
        <f t="shared" si="271"/>
        <v>2.1746156915476665E-4</v>
      </c>
      <c r="BG126" s="5">
        <f t="shared" si="272"/>
        <v>2.2879973477492273E-4</v>
      </c>
      <c r="BH126" s="5">
        <f t="shared" si="273"/>
        <v>1.8054679329046694E-4</v>
      </c>
      <c r="BI126" s="5">
        <f t="shared" si="274"/>
        <v>1.1397616207741637E-4</v>
      </c>
      <c r="BJ126" s="8">
        <f t="shared" si="275"/>
        <v>0.7249869173917487</v>
      </c>
      <c r="BK126" s="8">
        <f t="shared" si="276"/>
        <v>0.150782904828586</v>
      </c>
      <c r="BL126" s="8">
        <f t="shared" si="277"/>
        <v>9.9824085764546072E-2</v>
      </c>
      <c r="BM126" s="8">
        <f t="shared" si="278"/>
        <v>0.76147417275992613</v>
      </c>
      <c r="BN126" s="8">
        <f t="shared" si="279"/>
        <v>0.19631752881958439</v>
      </c>
    </row>
    <row r="127" spans="1:66" x14ac:dyDescent="0.25">
      <c r="A127" t="s">
        <v>69</v>
      </c>
      <c r="B127" t="s">
        <v>260</v>
      </c>
      <c r="C127" t="s">
        <v>351</v>
      </c>
      <c r="D127" s="11">
        <v>44473</v>
      </c>
      <c r="E127">
        <f>VLOOKUP(A127,home!$A$2:$E$405,3,FALSE)</f>
        <v>1.3354838709677399</v>
      </c>
      <c r="F127">
        <f>VLOOKUP(B127,home!$B$2:$E$405,3,FALSE)</f>
        <v>1.1200000000000001</v>
      </c>
      <c r="G127">
        <f>VLOOKUP(C127,away!$B$2:$E$405,4,FALSE)</f>
        <v>0.66</v>
      </c>
      <c r="H127">
        <f>VLOOKUP(A127,away!$A$2:$E$405,3,FALSE)</f>
        <v>1.3322580645161299</v>
      </c>
      <c r="I127">
        <f>VLOOKUP(C127,away!$B$2:$E$405,3,FALSE)</f>
        <v>0.94</v>
      </c>
      <c r="J127">
        <f>VLOOKUP(B127,home!$B$2:$E$405,4,FALSE)</f>
        <v>0.89</v>
      </c>
      <c r="K127" s="3">
        <f t="shared" si="224"/>
        <v>0.98718967741935348</v>
      </c>
      <c r="L127" s="3">
        <f t="shared" si="225"/>
        <v>1.1145670967741943</v>
      </c>
      <c r="M127" s="5">
        <f t="shared" si="226"/>
        <v>0.12224148881530153</v>
      </c>
      <c r="N127" s="5">
        <f t="shared" si="227"/>
        <v>0.12067553591083902</v>
      </c>
      <c r="O127" s="5">
        <f t="shared" si="228"/>
        <v>0.13624634129422575</v>
      </c>
      <c r="P127" s="5">
        <f t="shared" si="229"/>
        <v>0.13450098171181385</v>
      </c>
      <c r="Q127" s="5">
        <f t="shared" si="230"/>
        <v>5.956482168411438E-2</v>
      </c>
      <c r="R127" s="5">
        <f t="shared" si="231"/>
        <v>7.5927844531205602E-2</v>
      </c>
      <c r="S127" s="5">
        <f t="shared" si="232"/>
        <v>3.6997492129646765E-2</v>
      </c>
      <c r="T127" s="5">
        <f t="shared" si="233"/>
        <v>6.6388990374335932E-2</v>
      </c>
      <c r="U127" s="5">
        <f t="shared" si="234"/>
        <v>7.495518434990768E-2</v>
      </c>
      <c r="V127" s="5">
        <f t="shared" si="235"/>
        <v>4.5231042809326149E-3</v>
      </c>
      <c r="W127" s="5">
        <f t="shared" si="236"/>
        <v>1.9600592367960731E-2</v>
      </c>
      <c r="X127" s="5">
        <f t="shared" si="237"/>
        <v>2.1846175330612422E-2</v>
      </c>
      <c r="Y127" s="5">
        <f t="shared" si="238"/>
        <v>1.2174514106930354E-2</v>
      </c>
      <c r="Z127" s="5">
        <f t="shared" si="239"/>
        <v>2.8208892414489418E-2</v>
      </c>
      <c r="AA127" s="5">
        <f t="shared" si="240"/>
        <v>2.7847527403017054E-2</v>
      </c>
      <c r="AB127" s="5">
        <f t="shared" si="241"/>
        <v>1.3745395796955504E-2</v>
      </c>
      <c r="AC127" s="5">
        <f t="shared" si="242"/>
        <v>3.1104515540624752E-4</v>
      </c>
      <c r="AD127" s="5">
        <f t="shared" si="243"/>
        <v>4.8373756142388487E-3</v>
      </c>
      <c r="AE127" s="5">
        <f t="shared" si="244"/>
        <v>5.3915796943684782E-3</v>
      </c>
      <c r="AF127" s="5">
        <f t="shared" si="245"/>
        <v>3.004638663489486E-3</v>
      </c>
      <c r="AG127" s="5">
        <f t="shared" si="246"/>
        <v>1.1162904640069911E-3</v>
      </c>
      <c r="AH127" s="5">
        <f t="shared" si="247"/>
        <v>7.8601758304082652E-3</v>
      </c>
      <c r="AI127" s="5">
        <f t="shared" si="248"/>
        <v>7.7594844424801338E-3</v>
      </c>
      <c r="AJ127" s="5">
        <f t="shared" si="249"/>
        <v>3.830041471856227E-3</v>
      </c>
      <c r="AK127" s="5">
        <f t="shared" si="250"/>
        <v>1.2603258017014984E-3</v>
      </c>
      <c r="AL127" s="5">
        <f t="shared" si="251"/>
        <v>1.36895841712318E-5</v>
      </c>
      <c r="AM127" s="5">
        <f t="shared" si="252"/>
        <v>9.550814544353396E-4</v>
      </c>
      <c r="AN127" s="5">
        <f t="shared" si="253"/>
        <v>1.0645023638528712E-3</v>
      </c>
      <c r="AO127" s="5">
        <f t="shared" si="254"/>
        <v>5.9322965459438089E-4</v>
      </c>
      <c r="AP127" s="5">
        <f t="shared" si="255"/>
        <v>2.2039808461387248E-4</v>
      </c>
      <c r="AQ127" s="5">
        <f t="shared" si="256"/>
        <v>6.1412113325669257E-5</v>
      </c>
      <c r="AR127" s="5">
        <f t="shared" si="257"/>
        <v>1.7521386710865662E-3</v>
      </c>
      <c r="AS127" s="5">
        <f t="shared" si="258"/>
        <v>1.7296932095039218E-3</v>
      </c>
      <c r="AT127" s="5">
        <f t="shared" si="259"/>
        <v>8.5376764076231133E-4</v>
      </c>
      <c r="AU127" s="5">
        <f t="shared" si="260"/>
        <v>2.8094353395840958E-4</v>
      </c>
      <c r="AV127" s="5">
        <f t="shared" si="261"/>
        <v>6.9336139165363872E-5</v>
      </c>
      <c r="AW127" s="5">
        <f t="shared" si="262"/>
        <v>4.1840279708762124E-7</v>
      </c>
      <c r="AX127" s="5">
        <f t="shared" si="263"/>
        <v>1.5714109215220489E-4</v>
      </c>
      <c r="AY127" s="5">
        <f t="shared" si="264"/>
        <v>1.7514429086400911E-4</v>
      </c>
      <c r="AZ127" s="5">
        <f t="shared" si="265"/>
        <v>9.7605031892436837E-5</v>
      </c>
      <c r="BA127" s="5">
        <f t="shared" si="266"/>
        <v>3.6262452342302002E-5</v>
      </c>
      <c r="BB127" s="5">
        <f t="shared" si="267"/>
        <v>1.0104234057268032E-5</v>
      </c>
      <c r="BC127" s="5">
        <f t="shared" si="268"/>
        <v>2.2523693636672334E-6</v>
      </c>
      <c r="BD127" s="5">
        <f t="shared" si="269"/>
        <v>3.2547935196312476E-4</v>
      </c>
      <c r="BE127" s="5">
        <f t="shared" si="270"/>
        <v>3.2130985647113738E-4</v>
      </c>
      <c r="BF127" s="5">
        <f t="shared" si="271"/>
        <v>1.5859688678070041E-4</v>
      </c>
      <c r="BG127" s="5">
        <f t="shared" si="272"/>
        <v>5.2188403166917795E-5</v>
      </c>
      <c r="BH127" s="5">
        <f t="shared" si="273"/>
        <v>1.2879963221845185E-5</v>
      </c>
      <c r="BI127" s="5">
        <f t="shared" si="274"/>
        <v>2.5429933476292982E-6</v>
      </c>
      <c r="BJ127" s="8">
        <f t="shared" si="275"/>
        <v>0.31797364735239075</v>
      </c>
      <c r="BK127" s="8">
        <f t="shared" si="276"/>
        <v>0.2987629459681363</v>
      </c>
      <c r="BL127" s="8">
        <f t="shared" si="277"/>
        <v>0.35499119757118575</v>
      </c>
      <c r="BM127" s="8">
        <f t="shared" si="278"/>
        <v>0.35060494347063509</v>
      </c>
      <c r="BN127" s="8">
        <f t="shared" si="279"/>
        <v>0.64915701394750003</v>
      </c>
    </row>
    <row r="128" spans="1:66" x14ac:dyDescent="0.25">
      <c r="A128" t="s">
        <v>69</v>
      </c>
      <c r="B128" t="s">
        <v>263</v>
      </c>
      <c r="C128" t="s">
        <v>77</v>
      </c>
      <c r="D128" s="11">
        <v>44473</v>
      </c>
      <c r="E128">
        <f>VLOOKUP(A128,home!$A$2:$E$405,3,FALSE)</f>
        <v>1.3354838709677399</v>
      </c>
      <c r="F128">
        <f>VLOOKUP(B128,home!$B$2:$E$405,3,FALSE)</f>
        <v>0.75</v>
      </c>
      <c r="G128">
        <f>VLOOKUP(C128,away!$B$2:$E$405,4,FALSE)</f>
        <v>0.7</v>
      </c>
      <c r="H128">
        <f>VLOOKUP(A128,away!$A$2:$E$405,3,FALSE)</f>
        <v>1.3322580645161299</v>
      </c>
      <c r="I128">
        <f>VLOOKUP(C128,away!$B$2:$E$405,3,FALSE)</f>
        <v>1.08</v>
      </c>
      <c r="J128">
        <f>VLOOKUP(B128,home!$B$2:$E$405,4,FALSE)</f>
        <v>1.17</v>
      </c>
      <c r="K128" s="3">
        <f t="shared" si="224"/>
        <v>0.70112903225806344</v>
      </c>
      <c r="L128" s="3">
        <f t="shared" si="225"/>
        <v>1.6834412903225817</v>
      </c>
      <c r="M128" s="5">
        <f t="shared" si="226"/>
        <v>9.2128556636452807E-2</v>
      </c>
      <c r="N128" s="5">
        <f t="shared" si="227"/>
        <v>6.459400575784835E-2</v>
      </c>
      <c r="O128" s="5">
        <f t="shared" si="228"/>
        <v>0.15509301625962715</v>
      </c>
      <c r="P128" s="5">
        <f t="shared" si="229"/>
        <v>0.10874021640009651</v>
      </c>
      <c r="Q128" s="5">
        <f t="shared" si="230"/>
        <v>2.264436637333599E-2</v>
      </c>
      <c r="R128" s="5">
        <f t="shared" si="231"/>
        <v>0.13054499370606398</v>
      </c>
      <c r="S128" s="5">
        <f t="shared" si="232"/>
        <v>3.208677931805675E-2</v>
      </c>
      <c r="T128" s="5">
        <f t="shared" si="233"/>
        <v>3.8120461346066024E-2</v>
      </c>
      <c r="U128" s="5">
        <f t="shared" si="234"/>
        <v>9.1528885103267621E-2</v>
      </c>
      <c r="V128" s="5">
        <f t="shared" si="235"/>
        <v>4.2080369407621601E-3</v>
      </c>
      <c r="W128" s="5">
        <f t="shared" si="236"/>
        <v>5.2922075604780322E-3</v>
      </c>
      <c r="X128" s="5">
        <f t="shared" si="237"/>
        <v>8.9091207242660616E-3</v>
      </c>
      <c r="Y128" s="5">
        <f t="shared" si="238"/>
        <v>7.498990843849058E-3</v>
      </c>
      <c r="Z128" s="5">
        <f t="shared" si="239"/>
        <v>7.32549442165632E-2</v>
      </c>
      <c r="AA128" s="5">
        <f t="shared" si="240"/>
        <v>5.1361168146677384E-2</v>
      </c>
      <c r="AB128" s="5">
        <f t="shared" si="241"/>
        <v>1.800540305916179E-2</v>
      </c>
      <c r="AC128" s="5">
        <f t="shared" si="242"/>
        <v>3.1042414009842435E-4</v>
      </c>
      <c r="AD128" s="5">
        <f t="shared" si="243"/>
        <v>9.2763009134669229E-4</v>
      </c>
      <c r="AE128" s="5">
        <f t="shared" si="244"/>
        <v>1.5616107979187302E-3</v>
      </c>
      <c r="AF128" s="5">
        <f t="shared" si="245"/>
        <v>1.314440048314992E-3</v>
      </c>
      <c r="AG128" s="5">
        <f t="shared" si="246"/>
        <v>7.3759421699568872E-4</v>
      </c>
      <c r="AH128" s="5">
        <f t="shared" si="247"/>
        <v>3.0830099453609996E-2</v>
      </c>
      <c r="AI128" s="5">
        <f t="shared" si="248"/>
        <v>2.1615877794329427E-2</v>
      </c>
      <c r="AJ128" s="5">
        <f t="shared" si="249"/>
        <v>7.5777597396733754E-3</v>
      </c>
      <c r="AK128" s="5">
        <f t="shared" si="250"/>
        <v>1.7709957843204363E-3</v>
      </c>
      <c r="AL128" s="5">
        <f t="shared" si="251"/>
        <v>1.465586324262909E-5</v>
      </c>
      <c r="AM128" s="5">
        <f t="shared" si="252"/>
        <v>1.3007767764787313E-4</v>
      </c>
      <c r="AN128" s="5">
        <f t="shared" si="253"/>
        <v>2.1897813350170041E-4</v>
      </c>
      <c r="AO128" s="5">
        <f t="shared" si="254"/>
        <v>1.8431841580726659E-4</v>
      </c>
      <c r="AP128" s="5">
        <f t="shared" si="255"/>
        <v>1.0342974391226632E-4</v>
      </c>
      <c r="AQ128" s="5">
        <f t="shared" si="256"/>
        <v>4.3529475387349978E-5</v>
      </c>
      <c r="AR128" s="5">
        <f t="shared" si="257"/>
        <v>1.0380132480991738E-2</v>
      </c>
      <c r="AS128" s="5">
        <f t="shared" si="258"/>
        <v>7.2778122411082287E-3</v>
      </c>
      <c r="AT128" s="5">
        <f t="shared" si="259"/>
        <v>2.5513427267820498E-3</v>
      </c>
      <c r="AU128" s="5">
        <f t="shared" si="260"/>
        <v>5.9627348566244909E-4</v>
      </c>
      <c r="AV128" s="5">
        <f t="shared" si="261"/>
        <v>1.0451616299091379E-4</v>
      </c>
      <c r="AW128" s="5">
        <f t="shared" si="262"/>
        <v>4.8051265376637142E-7</v>
      </c>
      <c r="AX128" s="5">
        <f t="shared" si="263"/>
        <v>1.5200206041271594E-5</v>
      </c>
      <c r="AY128" s="5">
        <f t="shared" si="264"/>
        <v>2.5588654471287358E-5</v>
      </c>
      <c r="AZ128" s="5">
        <f t="shared" si="265"/>
        <v>2.1538498750381347E-5</v>
      </c>
      <c r="BA128" s="5">
        <f t="shared" si="266"/>
        <v>1.2086266042651094E-5</v>
      </c>
      <c r="BB128" s="5">
        <f t="shared" si="267"/>
        <v>5.0866298255056437E-6</v>
      </c>
      <c r="BC128" s="5">
        <f t="shared" si="268"/>
        <v>1.7126085353685085E-6</v>
      </c>
      <c r="BD128" s="5">
        <f t="shared" si="269"/>
        <v>2.9123906029200116E-3</v>
      </c>
      <c r="BE128" s="5">
        <f t="shared" si="270"/>
        <v>2.0419616049827858E-3</v>
      </c>
      <c r="BF128" s="5">
        <f t="shared" si="271"/>
        <v>7.1583928200485113E-4</v>
      </c>
      <c r="BG128" s="5">
        <f t="shared" si="272"/>
        <v>1.6729856768145612E-4</v>
      </c>
      <c r="BH128" s="5">
        <f t="shared" si="273"/>
        <v>2.9324470714164857E-5</v>
      </c>
      <c r="BI128" s="5">
        <f t="shared" si="274"/>
        <v>4.1120475546604681E-6</v>
      </c>
      <c r="BJ128" s="8">
        <f t="shared" si="275"/>
        <v>0.15236197407034249</v>
      </c>
      <c r="BK128" s="8">
        <f t="shared" si="276"/>
        <v>0.23751425795318057</v>
      </c>
      <c r="BL128" s="8">
        <f t="shared" si="277"/>
        <v>0.53510920272012452</v>
      </c>
      <c r="BM128" s="8">
        <f t="shared" si="278"/>
        <v>0.42447011568496845</v>
      </c>
      <c r="BN128" s="8">
        <f t="shared" si="279"/>
        <v>0.57374515513342472</v>
      </c>
    </row>
    <row r="129" spans="1:66" x14ac:dyDescent="0.25">
      <c r="A129" t="s">
        <v>80</v>
      </c>
      <c r="B129" t="s">
        <v>94</v>
      </c>
      <c r="C129" t="s">
        <v>98</v>
      </c>
      <c r="D129" s="11">
        <v>44473</v>
      </c>
      <c r="E129">
        <f>VLOOKUP(A129,home!$A$2:$E$405,3,FALSE)</f>
        <v>1.2326530612244899</v>
      </c>
      <c r="F129">
        <f>VLOOKUP(B129,home!$B$2:$E$405,3,FALSE)</f>
        <v>0.73</v>
      </c>
      <c r="G129">
        <f>VLOOKUP(C129,away!$B$2:$E$405,4,FALSE)</f>
        <v>0.73</v>
      </c>
      <c r="H129">
        <f>VLOOKUP(A129,away!$A$2:$E$405,3,FALSE)</f>
        <v>1.02857142857143</v>
      </c>
      <c r="I129">
        <f>VLOOKUP(C129,away!$B$2:$E$405,3,FALSE)</f>
        <v>1.04</v>
      </c>
      <c r="J129">
        <f>VLOOKUP(B129,home!$B$2:$E$405,4,FALSE)</f>
        <v>0.88</v>
      </c>
      <c r="K129" s="3">
        <f t="shared" si="224"/>
        <v>0.65688081632653061</v>
      </c>
      <c r="L129" s="3">
        <f t="shared" si="225"/>
        <v>0.94134857142857276</v>
      </c>
      <c r="M129" s="5">
        <f t="shared" si="226"/>
        <v>0.20225431510811737</v>
      </c>
      <c r="N129" s="5">
        <f t="shared" si="227"/>
        <v>0.13285697961378348</v>
      </c>
      <c r="O129" s="5">
        <f t="shared" si="228"/>
        <v>0.19039181059229068</v>
      </c>
      <c r="P129" s="5">
        <f t="shared" si="229"/>
        <v>0.12506472796375009</v>
      </c>
      <c r="Q129" s="5">
        <f t="shared" si="230"/>
        <v>4.3635600611689661E-2</v>
      </c>
      <c r="R129" s="5">
        <f t="shared" si="231"/>
        <v>8.9612529456376114E-2</v>
      </c>
      <c r="S129" s="5">
        <f t="shared" si="232"/>
        <v>1.9333563009874027E-2</v>
      </c>
      <c r="T129" s="5">
        <f t="shared" si="233"/>
        <v>4.1076310299241824E-2</v>
      </c>
      <c r="U129" s="5">
        <f t="shared" si="234"/>
        <v>5.8864751502389616E-2</v>
      </c>
      <c r="V129" s="5">
        <f t="shared" si="235"/>
        <v>1.3283313892915112E-3</v>
      </c>
      <c r="W129" s="5">
        <f t="shared" si="236"/>
        <v>9.5544629835683896E-3</v>
      </c>
      <c r="X129" s="5">
        <f t="shared" si="237"/>
        <v>8.9940800803492826E-3</v>
      </c>
      <c r="Y129" s="5">
        <f t="shared" si="238"/>
        <v>4.2332822174754904E-3</v>
      </c>
      <c r="Z129" s="5">
        <f t="shared" si="239"/>
        <v>2.8118875528620187E-2</v>
      </c>
      <c r="AA129" s="5">
        <f t="shared" si="240"/>
        <v>1.8470749911424136E-2</v>
      </c>
      <c r="AB129" s="5">
        <f t="shared" si="241"/>
        <v>6.0665406399897388E-3</v>
      </c>
      <c r="AC129" s="5">
        <f t="shared" si="242"/>
        <v>5.13361741375727E-5</v>
      </c>
      <c r="AD129" s="5">
        <f t="shared" si="243"/>
        <v>1.5690358610520052E-3</v>
      </c>
      <c r="AE129" s="5">
        <f t="shared" si="244"/>
        <v>1.4770096663215058E-3</v>
      </c>
      <c r="AF129" s="5">
        <f t="shared" si="245"/>
        <v>6.9519046968897114E-4</v>
      </c>
      <c r="AG129" s="5">
        <f t="shared" si="246"/>
        <v>2.1813885183749054E-4</v>
      </c>
      <c r="AH129" s="5">
        <f t="shared" si="247"/>
        <v>6.6174158272611161E-3</v>
      </c>
      <c r="AI129" s="5">
        <f t="shared" si="248"/>
        <v>4.3468535105833867E-3</v>
      </c>
      <c r="AJ129" s="5">
        <f t="shared" si="249"/>
        <v>1.4276823412419299E-3</v>
      </c>
      <c r="AK129" s="5">
        <f t="shared" si="250"/>
        <v>3.1260571392332387E-4</v>
      </c>
      <c r="AL129" s="5">
        <f t="shared" si="251"/>
        <v>1.2697567712774222E-6</v>
      </c>
      <c r="AM129" s="5">
        <f t="shared" si="252"/>
        <v>2.0613391145068844E-4</v>
      </c>
      <c r="AN129" s="5">
        <f t="shared" si="253"/>
        <v>1.940438630670895E-4</v>
      </c>
      <c r="AO129" s="5">
        <f t="shared" si="254"/>
        <v>9.1331456646343131E-5</v>
      </c>
      <c r="AP129" s="5">
        <f t="shared" si="255"/>
        <v>2.8658245413508582E-5</v>
      </c>
      <c r="AQ129" s="5">
        <f t="shared" si="256"/>
        <v>6.7443495949139385E-6</v>
      </c>
      <c r="AR129" s="5">
        <f t="shared" si="257"/>
        <v>1.2458589871082162E-3</v>
      </c>
      <c r="AS129" s="5">
        <f t="shared" si="258"/>
        <v>8.183808684793897E-4</v>
      </c>
      <c r="AT129" s="5">
        <f t="shared" si="259"/>
        <v>2.6878934647637826E-4</v>
      </c>
      <c r="AU129" s="5">
        <f t="shared" si="260"/>
        <v>5.8854188444426021E-5</v>
      </c>
      <c r="AV129" s="5">
        <f t="shared" si="261"/>
        <v>9.6650468374025035E-6</v>
      </c>
      <c r="AW129" s="5">
        <f t="shared" si="262"/>
        <v>2.1809970764207189E-8</v>
      </c>
      <c r="AX129" s="5">
        <f t="shared" si="263"/>
        <v>2.2567568671051498E-5</v>
      </c>
      <c r="AY129" s="5">
        <f t="shared" si="264"/>
        <v>2.1243948529110541E-5</v>
      </c>
      <c r="AZ129" s="5">
        <f t="shared" si="265"/>
        <v>9.9989802996901693E-6</v>
      </c>
      <c r="BA129" s="5">
        <f t="shared" si="266"/>
        <v>3.1375086069519279E-6</v>
      </c>
      <c r="BB129" s="5">
        <f t="shared" si="267"/>
        <v>7.383723112497622E-7</v>
      </c>
      <c r="BC129" s="5">
        <f t="shared" si="268"/>
        <v>1.3901314407547547E-7</v>
      </c>
      <c r="BD129" s="5">
        <f t="shared" si="269"/>
        <v>1.9546459628596124E-4</v>
      </c>
      <c r="BE129" s="5">
        <f t="shared" si="270"/>
        <v>1.2839694357125799E-4</v>
      </c>
      <c r="BF129" s="5">
        <f t="shared" si="271"/>
        <v>4.217074455345971E-5</v>
      </c>
      <c r="BG129" s="5">
        <f t="shared" si="272"/>
        <v>9.2337177024580714E-6</v>
      </c>
      <c r="BH129" s="5">
        <f t="shared" si="273"/>
        <v>1.5163630055298481E-6</v>
      </c>
      <c r="BI129" s="5">
        <f t="shared" si="274"/>
        <v>1.9921395378395966E-7</v>
      </c>
      <c r="BJ129" s="8">
        <f t="shared" si="275"/>
        <v>0.24489482787274275</v>
      </c>
      <c r="BK129" s="8">
        <f t="shared" si="276"/>
        <v>0.34805478735047091</v>
      </c>
      <c r="BL129" s="8">
        <f t="shared" si="277"/>
        <v>0.37888946951189834</v>
      </c>
      <c r="BM129" s="8">
        <f t="shared" si="278"/>
        <v>0.21612077477916647</v>
      </c>
      <c r="BN129" s="8">
        <f t="shared" si="279"/>
        <v>0.78381596334600745</v>
      </c>
    </row>
    <row r="130" spans="1:66" x14ac:dyDescent="0.25">
      <c r="A130" t="s">
        <v>80</v>
      </c>
      <c r="B130" t="s">
        <v>97</v>
      </c>
      <c r="C130" t="s">
        <v>81</v>
      </c>
      <c r="D130" s="11">
        <v>44473</v>
      </c>
      <c r="E130">
        <f>VLOOKUP(A130,home!$A$2:$E$405,3,FALSE)</f>
        <v>1.2326530612244899</v>
      </c>
      <c r="F130">
        <f>VLOOKUP(B130,home!$B$2:$E$405,3,FALSE)</f>
        <v>1.04</v>
      </c>
      <c r="G130">
        <f>VLOOKUP(C130,away!$B$2:$E$405,4,FALSE)</f>
        <v>1</v>
      </c>
      <c r="H130">
        <f>VLOOKUP(A130,away!$A$2:$E$405,3,FALSE)</f>
        <v>1.02857142857143</v>
      </c>
      <c r="I130">
        <f>VLOOKUP(C130,away!$B$2:$E$405,3,FALSE)</f>
        <v>0.85</v>
      </c>
      <c r="J130">
        <f>VLOOKUP(B130,home!$B$2:$E$405,4,FALSE)</f>
        <v>0.93</v>
      </c>
      <c r="K130" s="3">
        <f t="shared" si="224"/>
        <v>1.2819591836734696</v>
      </c>
      <c r="L130" s="3">
        <f t="shared" si="225"/>
        <v>0.81308571428571541</v>
      </c>
      <c r="M130" s="5">
        <f t="shared" si="226"/>
        <v>0.12306471817523355</v>
      </c>
      <c r="N130" s="5">
        <f t="shared" si="227"/>
        <v>0.15776394565092799</v>
      </c>
      <c r="O130" s="5">
        <f t="shared" si="228"/>
        <v>0.10006216428088004</v>
      </c>
      <c r="P130" s="5">
        <f t="shared" si="229"/>
        <v>0.12827561043811758</v>
      </c>
      <c r="Q130" s="5">
        <f t="shared" si="230"/>
        <v>0.10112346948988468</v>
      </c>
      <c r="R130" s="5">
        <f t="shared" si="231"/>
        <v>4.0679558158646961E-2</v>
      </c>
      <c r="S130" s="5">
        <f t="shared" si="232"/>
        <v>3.3426786485306302E-2</v>
      </c>
      <c r="T130" s="5">
        <f t="shared" si="233"/>
        <v>8.2222048421232638E-2</v>
      </c>
      <c r="U130" s="5">
        <f t="shared" si="234"/>
        <v>5.2149533169256489E-2</v>
      </c>
      <c r="V130" s="5">
        <f t="shared" si="235"/>
        <v>3.8713518698545155E-3</v>
      </c>
      <c r="W130" s="5">
        <f t="shared" si="236"/>
        <v>4.321205346582719E-2</v>
      </c>
      <c r="X130" s="5">
        <f t="shared" si="237"/>
        <v>3.5135103358014626E-2</v>
      </c>
      <c r="Y130" s="5">
        <f t="shared" si="238"/>
        <v>1.4283925305176876E-2</v>
      </c>
      <c r="Z130" s="5">
        <f t="shared" si="239"/>
        <v>1.102532253408359E-2</v>
      </c>
      <c r="AA130" s="5">
        <f t="shared" si="240"/>
        <v>1.4134013475530508E-2</v>
      </c>
      <c r="AB130" s="5">
        <f t="shared" si="241"/>
        <v>9.0596141885604577E-3</v>
      </c>
      <c r="AC130" s="5">
        <f t="shared" si="242"/>
        <v>2.5220470968942746E-4</v>
      </c>
      <c r="AD130" s="5">
        <f t="shared" si="243"/>
        <v>1.3849022196476534E-2</v>
      </c>
      <c r="AE130" s="5">
        <f t="shared" si="244"/>
        <v>1.126044210478085E-2</v>
      </c>
      <c r="AF130" s="5">
        <f t="shared" si="245"/>
        <v>4.5778523059693405E-3</v>
      </c>
      <c r="AG130" s="5">
        <f t="shared" si="246"/>
        <v>1.2407287706978636E-3</v>
      </c>
      <c r="AH130" s="5">
        <f t="shared" si="247"/>
        <v>2.2411330619639372E-3</v>
      </c>
      <c r="AI130" s="5">
        <f t="shared" si="248"/>
        <v>2.8730411106189123E-3</v>
      </c>
      <c r="AJ130" s="5">
        <f t="shared" si="249"/>
        <v>1.8415607184146703E-3</v>
      </c>
      <c r="AK130" s="5">
        <f t="shared" si="250"/>
        <v>7.8693522508799956E-4</v>
      </c>
      <c r="AL130" s="5">
        <f t="shared" si="251"/>
        <v>1.0515349507309957E-5</v>
      </c>
      <c r="AM130" s="5">
        <f t="shared" si="252"/>
        <v>3.5507762379341614E-3</v>
      </c>
      <c r="AN130" s="5">
        <f t="shared" si="253"/>
        <v>2.887085433689443E-3</v>
      </c>
      <c r="AO130" s="5">
        <f t="shared" si="254"/>
        <v>1.1737239610276325E-3</v>
      </c>
      <c r="AP130" s="5">
        <f t="shared" si="255"/>
        <v>3.1811272840880393E-4</v>
      </c>
      <c r="AQ130" s="5">
        <f t="shared" si="256"/>
        <v>6.466322875041252E-5</v>
      </c>
      <c r="AR130" s="5">
        <f t="shared" si="257"/>
        <v>3.6444665529925609E-4</v>
      </c>
      <c r="AS130" s="5">
        <f t="shared" si="258"/>
        <v>4.6720573671996075E-4</v>
      </c>
      <c r="AT130" s="5">
        <f t="shared" si="259"/>
        <v>2.9946934242654156E-4</v>
      </c>
      <c r="AU130" s="5">
        <f t="shared" si="260"/>
        <v>1.279691579174533E-4</v>
      </c>
      <c r="AV130" s="5">
        <f t="shared" si="261"/>
        <v>4.1012809304809928E-5</v>
      </c>
      <c r="AW130" s="5">
        <f t="shared" si="262"/>
        <v>3.0446104948790671E-7</v>
      </c>
      <c r="AX130" s="5">
        <f t="shared" si="263"/>
        <v>7.5865836789820479E-4</v>
      </c>
      <c r="AY130" s="5">
        <f t="shared" si="264"/>
        <v>6.1685428096134687E-4</v>
      </c>
      <c r="AZ130" s="5">
        <f t="shared" si="265"/>
        <v>2.5077770182282901E-4</v>
      </c>
      <c r="BA130" s="5">
        <f t="shared" si="266"/>
        <v>6.7967922271181702E-5</v>
      </c>
      <c r="BB130" s="5">
        <f t="shared" si="267"/>
        <v>1.3815936657094936E-5</v>
      </c>
      <c r="BC130" s="5">
        <f t="shared" si="268"/>
        <v>2.2467081450720476E-6</v>
      </c>
      <c r="BD130" s="5">
        <f t="shared" si="269"/>
        <v>4.9387728173839253E-5</v>
      </c>
      <c r="BE130" s="5">
        <f t="shared" si="270"/>
        <v>6.331305169322218E-5</v>
      </c>
      <c r="BF130" s="5">
        <f t="shared" si="271"/>
        <v>4.0582374032259665E-5</v>
      </c>
      <c r="BG130" s="5">
        <f t="shared" si="272"/>
        <v>1.7341649028642335E-5</v>
      </c>
      <c r="BH130" s="5">
        <f t="shared" si="273"/>
        <v>5.5578215580775357E-6</v>
      </c>
      <c r="BI130" s="5">
        <f t="shared" si="274"/>
        <v>1.4249800775191767E-6</v>
      </c>
      <c r="BJ130" s="8">
        <f t="shared" si="275"/>
        <v>0.47437327357655479</v>
      </c>
      <c r="BK130" s="8">
        <f t="shared" si="276"/>
        <v>0.28951804130867004</v>
      </c>
      <c r="BL130" s="8">
        <f t="shared" si="277"/>
        <v>0.22530526469519155</v>
      </c>
      <c r="BM130" s="8">
        <f t="shared" si="278"/>
        <v>0.34863588610089735</v>
      </c>
      <c r="BN130" s="8">
        <f t="shared" si="279"/>
        <v>0.65096946619369089</v>
      </c>
    </row>
    <row r="131" spans="1:66" x14ac:dyDescent="0.25">
      <c r="A131" t="s">
        <v>80</v>
      </c>
      <c r="B131" t="s">
        <v>82</v>
      </c>
      <c r="C131" t="s">
        <v>84</v>
      </c>
      <c r="D131" s="11">
        <v>44473</v>
      </c>
      <c r="E131">
        <f>VLOOKUP(A131,home!$A$2:$E$405,3,FALSE)</f>
        <v>1.2326530612244899</v>
      </c>
      <c r="F131">
        <f>VLOOKUP(B131,home!$B$2:$E$405,3,FALSE)</f>
        <v>0.66</v>
      </c>
      <c r="G131">
        <f>VLOOKUP(C131,away!$B$2:$E$405,4,FALSE)</f>
        <v>0.89</v>
      </c>
      <c r="H131">
        <f>VLOOKUP(A131,away!$A$2:$E$405,3,FALSE)</f>
        <v>1.02857142857143</v>
      </c>
      <c r="I131">
        <f>VLOOKUP(C131,away!$B$2:$E$405,3,FALSE)</f>
        <v>0.7</v>
      </c>
      <c r="J131">
        <f>VLOOKUP(B131,home!$B$2:$E$405,4,FALSE)</f>
        <v>1.48</v>
      </c>
      <c r="K131" s="3">
        <f t="shared" si="224"/>
        <v>0.72406040816326545</v>
      </c>
      <c r="L131" s="3">
        <f t="shared" si="225"/>
        <v>1.0656000000000014</v>
      </c>
      <c r="M131" s="5">
        <f t="shared" si="226"/>
        <v>0.16701687760595077</v>
      </c>
      <c r="N131" s="5">
        <f t="shared" si="227"/>
        <v>0.12093030856951886</v>
      </c>
      <c r="O131" s="5">
        <f t="shared" si="228"/>
        <v>0.17797318477690138</v>
      </c>
      <c r="P131" s="5">
        <f t="shared" si="229"/>
        <v>0.12886333681167947</v>
      </c>
      <c r="Q131" s="5">
        <f t="shared" si="230"/>
        <v>4.378042429107773E-2</v>
      </c>
      <c r="R131" s="5">
        <f t="shared" si="231"/>
        <v>9.4824112849133183E-2</v>
      </c>
      <c r="S131" s="5">
        <f t="shared" si="232"/>
        <v>2.4856409442372256E-2</v>
      </c>
      <c r="T131" s="5">
        <f t="shared" si="233"/>
        <v>4.6652420124572491E-2</v>
      </c>
      <c r="U131" s="5">
        <f t="shared" si="234"/>
        <v>6.8658385853262907E-2</v>
      </c>
      <c r="V131" s="5">
        <f t="shared" si="235"/>
        <v>2.130908968811972E-3</v>
      </c>
      <c r="W131" s="5">
        <f t="shared" si="236"/>
        <v>1.0566557293919563E-2</v>
      </c>
      <c r="X131" s="5">
        <f t="shared" si="237"/>
        <v>1.1259723452400701E-2</v>
      </c>
      <c r="Y131" s="5">
        <f t="shared" si="238"/>
        <v>5.9991806554391012E-3</v>
      </c>
      <c r="Z131" s="5">
        <f t="shared" si="239"/>
        <v>3.3681524884012159E-2</v>
      </c>
      <c r="AA131" s="5">
        <f t="shared" si="240"/>
        <v>2.4387458655079023E-2</v>
      </c>
      <c r="AB131" s="5">
        <f t="shared" si="241"/>
        <v>8.8289966339306393E-3</v>
      </c>
      <c r="AC131" s="5">
        <f t="shared" si="242"/>
        <v>1.0275759405993627E-4</v>
      </c>
      <c r="AD131" s="5">
        <f t="shared" si="243"/>
        <v>1.9127064467789816E-3</v>
      </c>
      <c r="AE131" s="5">
        <f t="shared" si="244"/>
        <v>2.0381799896876853E-3</v>
      </c>
      <c r="AF131" s="5">
        <f t="shared" si="245"/>
        <v>1.0859422985056001E-3</v>
      </c>
      <c r="AG131" s="5">
        <f t="shared" si="246"/>
        <v>3.8572670442918976E-4</v>
      </c>
      <c r="AH131" s="5">
        <f t="shared" si="247"/>
        <v>8.9727582291008485E-3</v>
      </c>
      <c r="AI131" s="5">
        <f t="shared" si="248"/>
        <v>6.4968189857130586E-3</v>
      </c>
      <c r="AJ131" s="5">
        <f t="shared" si="249"/>
        <v>2.3520447032791248E-3</v>
      </c>
      <c r="AK131" s="5">
        <f t="shared" si="250"/>
        <v>5.6767414929150993E-4</v>
      </c>
      <c r="AL131" s="5">
        <f t="shared" si="251"/>
        <v>3.1713409191004089E-6</v>
      </c>
      <c r="AM131" s="5">
        <f t="shared" si="252"/>
        <v>2.7698300211025979E-4</v>
      </c>
      <c r="AN131" s="5">
        <f t="shared" si="253"/>
        <v>2.9515308704869327E-4</v>
      </c>
      <c r="AO131" s="5">
        <f t="shared" si="254"/>
        <v>1.5725756477954396E-4</v>
      </c>
      <c r="AP131" s="5">
        <f t="shared" si="255"/>
        <v>5.5857887009694099E-5</v>
      </c>
      <c r="AQ131" s="5">
        <f t="shared" si="256"/>
        <v>1.4880541099382525E-5</v>
      </c>
      <c r="AR131" s="5">
        <f t="shared" si="257"/>
        <v>1.9122742337859761E-3</v>
      </c>
      <c r="AS131" s="5">
        <f t="shared" si="258"/>
        <v>1.3846020622351695E-3</v>
      </c>
      <c r="AT131" s="5">
        <f t="shared" si="259"/>
        <v>5.0126776716284791E-4</v>
      </c>
      <c r="AU131" s="5">
        <f t="shared" si="260"/>
        <v>1.2098271469700682E-4</v>
      </c>
      <c r="AV131" s="5">
        <f t="shared" si="261"/>
        <v>2.1899698446053653E-5</v>
      </c>
      <c r="AW131" s="5">
        <f t="shared" si="262"/>
        <v>6.796877504913778E-8</v>
      </c>
      <c r="AX131" s="5">
        <f t="shared" si="263"/>
        <v>3.3425404260373535E-5</v>
      </c>
      <c r="AY131" s="5">
        <f t="shared" si="264"/>
        <v>3.5618110779854091E-5</v>
      </c>
      <c r="AZ131" s="5">
        <f t="shared" si="265"/>
        <v>1.8977329423506284E-5</v>
      </c>
      <c r="BA131" s="5">
        <f t="shared" si="266"/>
        <v>6.7407474112294416E-6</v>
      </c>
      <c r="BB131" s="5">
        <f t="shared" si="267"/>
        <v>1.7957351103515254E-6</v>
      </c>
      <c r="BC131" s="5">
        <f t="shared" si="268"/>
        <v>3.8270706671811772E-7</v>
      </c>
      <c r="BD131" s="5">
        <f t="shared" si="269"/>
        <v>3.3961990392038975E-4</v>
      </c>
      <c r="BE131" s="5">
        <f t="shared" si="270"/>
        <v>2.4590532625296636E-4</v>
      </c>
      <c r="BF131" s="5">
        <f t="shared" si="271"/>
        <v>8.9025155448121886E-5</v>
      </c>
      <c r="BG131" s="5">
        <f t="shared" si="272"/>
        <v>2.1486530130188436E-5</v>
      </c>
      <c r="BH131" s="5">
        <f t="shared" si="273"/>
        <v>3.8893864440191336E-6</v>
      </c>
      <c r="BI131" s="5">
        <f t="shared" si="274"/>
        <v>5.632301472322333E-7</v>
      </c>
      <c r="BJ131" s="8">
        <f t="shared" si="275"/>
        <v>0.24550824194242954</v>
      </c>
      <c r="BK131" s="8">
        <f t="shared" si="276"/>
        <v>0.32300907987457333</v>
      </c>
      <c r="BL131" s="8">
        <f t="shared" si="277"/>
        <v>0.39770295084436169</v>
      </c>
      <c r="BM131" s="8">
        <f t="shared" si="278"/>
        <v>0.26647800249911047</v>
      </c>
      <c r="BN131" s="8">
        <f t="shared" si="279"/>
        <v>0.73338824490426147</v>
      </c>
    </row>
    <row r="132" spans="1:66" x14ac:dyDescent="0.25">
      <c r="A132" t="s">
        <v>80</v>
      </c>
      <c r="B132" t="s">
        <v>85</v>
      </c>
      <c r="C132" t="s">
        <v>369</v>
      </c>
      <c r="D132" s="11">
        <v>44473</v>
      </c>
      <c r="E132">
        <f>VLOOKUP(A132,home!$A$2:$E$405,3,FALSE)</f>
        <v>1.2326530612244899</v>
      </c>
      <c r="F132">
        <f>VLOOKUP(B132,home!$B$2:$E$405,3,FALSE)</f>
        <v>1.55</v>
      </c>
      <c r="G132">
        <f>VLOOKUP(C132,away!$B$2:$E$405,4,FALSE)</f>
        <v>1.39</v>
      </c>
      <c r="H132">
        <f>VLOOKUP(A132,away!$A$2:$E$405,3,FALSE)</f>
        <v>1.02857142857143</v>
      </c>
      <c r="I132">
        <f>VLOOKUP(C132,away!$B$2:$E$405,3,FALSE)</f>
        <v>0.57999999999999996</v>
      </c>
      <c r="J132">
        <f>VLOOKUP(B132,home!$B$2:$E$405,4,FALSE)</f>
        <v>0.97</v>
      </c>
      <c r="K132" s="3">
        <f t="shared" si="224"/>
        <v>2.6557510204081636</v>
      </c>
      <c r="L132" s="3">
        <f t="shared" si="225"/>
        <v>0.57867428571428647</v>
      </c>
      <c r="M132" s="5">
        <f t="shared" si="226"/>
        <v>3.9382831509957167E-2</v>
      </c>
      <c r="N132" s="5">
        <f t="shared" si="227"/>
        <v>0.1045909949691315</v>
      </c>
      <c r="O132" s="5">
        <f t="shared" si="228"/>
        <v>2.2789831893430559E-2</v>
      </c>
      <c r="P132" s="5">
        <f t="shared" si="229"/>
        <v>6.0524119305908709E-2</v>
      </c>
      <c r="Q132" s="5">
        <f t="shared" si="230"/>
        <v>0.13888382080738809</v>
      </c>
      <c r="R132" s="5">
        <f t="shared" si="231"/>
        <v>6.5939448462397944E-3</v>
      </c>
      <c r="S132" s="5">
        <f t="shared" si="232"/>
        <v>2.3253590951362348E-2</v>
      </c>
      <c r="T132" s="5">
        <f t="shared" si="233"/>
        <v>8.0368495802986273E-2</v>
      </c>
      <c r="U132" s="5">
        <f t="shared" si="234"/>
        <v>1.7511875753916484E-2</v>
      </c>
      <c r="V132" s="5">
        <f t="shared" si="235"/>
        <v>3.9707181447981984E-3</v>
      </c>
      <c r="W132" s="5">
        <f t="shared" si="236"/>
        <v>0.12294694960913514</v>
      </c>
      <c r="X132" s="5">
        <f t="shared" si="237"/>
        <v>7.1146238245816659E-2</v>
      </c>
      <c r="Y132" s="5">
        <f t="shared" si="238"/>
        <v>2.0585249299078196E-2</v>
      </c>
      <c r="Z132" s="5">
        <f t="shared" si="239"/>
        <v>1.271915441312405E-3</v>
      </c>
      <c r="AA132" s="5">
        <f t="shared" si="240"/>
        <v>3.3778907311383193E-3</v>
      </c>
      <c r="AB132" s="5">
        <f t="shared" si="241"/>
        <v>4.4854183780239356E-3</v>
      </c>
      <c r="AC132" s="5">
        <f t="shared" si="242"/>
        <v>3.8139115686923979E-4</v>
      </c>
      <c r="AD132" s="5">
        <f t="shared" si="243"/>
        <v>8.1629121720132938E-2</v>
      </c>
      <c r="AE132" s="5">
        <f t="shared" si="244"/>
        <v>4.7236673704882479E-2</v>
      </c>
      <c r="AF132" s="5">
        <f t="shared" si="245"/>
        <v>1.3667324207845839E-2</v>
      </c>
      <c r="AG132" s="5">
        <f t="shared" si="246"/>
        <v>2.6363096912002566E-3</v>
      </c>
      <c r="AH132" s="5">
        <f t="shared" si="247"/>
        <v>1.840061898726068E-4</v>
      </c>
      <c r="AI132" s="5">
        <f t="shared" si="248"/>
        <v>4.8867462651559378E-4</v>
      </c>
      <c r="AJ132" s="5">
        <f t="shared" si="249"/>
        <v>6.4889906900818337E-4</v>
      </c>
      <c r="AK132" s="5">
        <f t="shared" si="250"/>
        <v>5.744381215534634E-4</v>
      </c>
      <c r="AL132" s="5">
        <f t="shared" si="251"/>
        <v>2.3445103356508272E-5</v>
      </c>
      <c r="AM132" s="5">
        <f t="shared" si="252"/>
        <v>4.3357324660653035E-2</v>
      </c>
      <c r="AN132" s="5">
        <f t="shared" si="253"/>
        <v>2.5089768878485817E-2</v>
      </c>
      <c r="AO132" s="5">
        <f t="shared" si="254"/>
        <v>7.2594020422471544E-3</v>
      </c>
      <c r="AP132" s="5">
        <f t="shared" si="255"/>
        <v>1.400276430503402E-3</v>
      </c>
      <c r="AQ132" s="5">
        <f t="shared" si="256"/>
        <v>2.0257599080602667E-4</v>
      </c>
      <c r="AR132" s="5">
        <f t="shared" si="257"/>
        <v>2.1295930098307626E-5</v>
      </c>
      <c r="AS132" s="5">
        <f t="shared" si="258"/>
        <v>5.6556688089121392E-5</v>
      </c>
      <c r="AT132" s="5">
        <f t="shared" si="259"/>
        <v>7.5100241051795206E-5</v>
      </c>
      <c r="AU132" s="5">
        <f t="shared" si="260"/>
        <v>6.6482513935401389E-5</v>
      </c>
      <c r="AV132" s="5">
        <f t="shared" si="261"/>
        <v>4.4140251055810548E-5</v>
      </c>
      <c r="AW132" s="5">
        <f t="shared" si="262"/>
        <v>1.0008550668483154E-6</v>
      </c>
      <c r="AX132" s="5">
        <f t="shared" si="263"/>
        <v>1.9191043201616232E-2</v>
      </c>
      <c r="AY132" s="5">
        <f t="shared" si="264"/>
        <v>1.1105363216807287E-2</v>
      </c>
      <c r="AZ132" s="5">
        <f t="shared" si="265"/>
        <v>3.2131940635418332E-3</v>
      </c>
      <c r="BA132" s="5">
        <f t="shared" si="266"/>
        <v>6.1979759319381888E-4</v>
      </c>
      <c r="BB132" s="5">
        <f t="shared" si="267"/>
        <v>8.966523238221673E-5</v>
      </c>
      <c r="BC132" s="5">
        <f t="shared" si="268"/>
        <v>1.0377392860436955E-5</v>
      </c>
      <c r="BD132" s="5">
        <f t="shared" si="269"/>
        <v>2.0539011897099232E-6</v>
      </c>
      <c r="BE132" s="5">
        <f t="shared" si="270"/>
        <v>5.4546501803896696E-6</v>
      </c>
      <c r="BF132" s="5">
        <f t="shared" si="271"/>
        <v>7.2430963912697219E-6</v>
      </c>
      <c r="BG132" s="5">
        <f t="shared" si="272"/>
        <v>6.41195354400975E-6</v>
      </c>
      <c r="BH132" s="5">
        <f t="shared" si="273"/>
        <v>4.2571380418284089E-6</v>
      </c>
      <c r="BI132" s="5">
        <f t="shared" si="274"/>
        <v>2.2611797397208406E-6</v>
      </c>
      <c r="BJ132" s="8">
        <f t="shared" si="275"/>
        <v>0.79522996676069468</v>
      </c>
      <c r="BK132" s="8">
        <f t="shared" si="276"/>
        <v>0.13864145938905942</v>
      </c>
      <c r="BL132" s="8">
        <f t="shared" si="277"/>
        <v>5.6946237153016298E-2</v>
      </c>
      <c r="BM132" s="8">
        <f t="shared" si="278"/>
        <v>0.60821967305028646</v>
      </c>
      <c r="BN132" s="8">
        <f t="shared" si="279"/>
        <v>0.37276554333205586</v>
      </c>
    </row>
    <row r="133" spans="1:66" x14ac:dyDescent="0.25">
      <c r="A133" t="s">
        <v>80</v>
      </c>
      <c r="B133" t="s">
        <v>87</v>
      </c>
      <c r="C133" t="s">
        <v>93</v>
      </c>
      <c r="D133" s="11">
        <v>44473</v>
      </c>
      <c r="E133">
        <f>VLOOKUP(A133,home!$A$2:$E$405,3,FALSE)</f>
        <v>1.2326530612244899</v>
      </c>
      <c r="F133">
        <f>VLOOKUP(B133,home!$B$2:$E$405,3,FALSE)</f>
        <v>0.57999999999999996</v>
      </c>
      <c r="G133">
        <f>VLOOKUP(C133,away!$B$2:$E$405,4,FALSE)</f>
        <v>0.77</v>
      </c>
      <c r="H133">
        <f>VLOOKUP(A133,away!$A$2:$E$405,3,FALSE)</f>
        <v>1.02857142857143</v>
      </c>
      <c r="I133">
        <f>VLOOKUP(C133,away!$B$2:$E$405,3,FALSE)</f>
        <v>0.57999999999999996</v>
      </c>
      <c r="J133">
        <f>VLOOKUP(B133,home!$B$2:$E$405,4,FALSE)</f>
        <v>1.1100000000000001</v>
      </c>
      <c r="K133" s="3">
        <f t="shared" si="224"/>
        <v>0.55050285714285718</v>
      </c>
      <c r="L133" s="3">
        <f t="shared" si="225"/>
        <v>0.66219428571428673</v>
      </c>
      <c r="M133" s="5">
        <f t="shared" si="226"/>
        <v>0.29739408242309817</v>
      </c>
      <c r="N133" s="5">
        <f t="shared" si="227"/>
        <v>0.1637162920712939</v>
      </c>
      <c r="O133" s="5">
        <f t="shared" si="228"/>
        <v>0.19693266198581919</v>
      </c>
      <c r="P133" s="5">
        <f t="shared" si="229"/>
        <v>0.10841199308794201</v>
      </c>
      <c r="Q133" s="5">
        <f t="shared" si="230"/>
        <v>4.5063143273040895E-2</v>
      </c>
      <c r="R133" s="5">
        <f t="shared" si="231"/>
        <v>6.5203841718756289E-2</v>
      </c>
      <c r="S133" s="5">
        <f t="shared" si="232"/>
        <v>9.8801228235090906E-3</v>
      </c>
      <c r="T133" s="5">
        <f t="shared" si="233"/>
        <v>2.984055597173188E-2</v>
      </c>
      <c r="U133" s="5">
        <f t="shared" si="234"/>
        <v>3.5894901162865971E-2</v>
      </c>
      <c r="V133" s="5">
        <f t="shared" si="235"/>
        <v>4.0018871724496448E-4</v>
      </c>
      <c r="W133" s="5">
        <f t="shared" si="236"/>
        <v>8.2691297078823136E-3</v>
      </c>
      <c r="X133" s="5">
        <f t="shared" si="237"/>
        <v>5.4757704403899177E-3</v>
      </c>
      <c r="Y133" s="5">
        <f t="shared" si="238"/>
        <v>1.8130119477547031E-3</v>
      </c>
      <c r="Z133" s="5">
        <f t="shared" si="239"/>
        <v>1.4392537130926412E-2</v>
      </c>
      <c r="AA133" s="5">
        <f t="shared" si="240"/>
        <v>7.9231328121096515E-3</v>
      </c>
      <c r="AB133" s="5">
        <f t="shared" si="241"/>
        <v>2.1808536252943419E-3</v>
      </c>
      <c r="AC133" s="5">
        <f t="shared" si="242"/>
        <v>9.1177958414514379E-6</v>
      </c>
      <c r="AD133" s="5">
        <f t="shared" si="243"/>
        <v>1.1380448825685232E-3</v>
      </c>
      <c r="AE133" s="5">
        <f t="shared" si="244"/>
        <v>7.5360681812326248E-4</v>
      </c>
      <c r="AF133" s="5">
        <f t="shared" si="245"/>
        <v>2.4951706431827509E-4</v>
      </c>
      <c r="AG133" s="5">
        <f t="shared" si="246"/>
        <v>5.5076258059921975E-5</v>
      </c>
      <c r="AH133" s="5">
        <f t="shared" si="247"/>
        <v>2.3826639612575407E-3</v>
      </c>
      <c r="AI133" s="5">
        <f t="shared" si="248"/>
        <v>1.3116633182835944E-3</v>
      </c>
      <c r="AJ133" s="5">
        <f t="shared" si="249"/>
        <v>3.6103720216229974E-4</v>
      </c>
      <c r="AK133" s="5">
        <f t="shared" si="250"/>
        <v>6.6250670441736468E-5</v>
      </c>
      <c r="AL133" s="5">
        <f t="shared" si="251"/>
        <v>1.3295199577433512E-7</v>
      </c>
      <c r="AM133" s="5">
        <f t="shared" si="252"/>
        <v>1.2529939188215592E-4</v>
      </c>
      <c r="AN133" s="5">
        <f t="shared" si="253"/>
        <v>8.297254130783874E-5</v>
      </c>
      <c r="AO133" s="5">
        <f t="shared" si="254"/>
        <v>2.7471971362621711E-5</v>
      </c>
      <c r="AP133" s="5">
        <f t="shared" si="255"/>
        <v>6.0639274845448749E-6</v>
      </c>
      <c r="AQ133" s="5">
        <f t="shared" si="256"/>
        <v>1.003874532312856E-6</v>
      </c>
      <c r="AR133" s="5">
        <f t="shared" si="257"/>
        <v>3.1555729198442216E-4</v>
      </c>
      <c r="AS133" s="5">
        <f t="shared" si="258"/>
        <v>1.7371519082968722E-4</v>
      </c>
      <c r="AT133" s="5">
        <f t="shared" si="259"/>
        <v>4.781535444042974E-5</v>
      </c>
      <c r="AU133" s="5">
        <f t="shared" si="260"/>
        <v>8.7741630782516602E-6</v>
      </c>
      <c r="AV133" s="5">
        <f t="shared" si="261"/>
        <v>1.2075504609037261E-6</v>
      </c>
      <c r="AW133" s="5">
        <f t="shared" si="262"/>
        <v>1.3462861139106795E-9</v>
      </c>
      <c r="AX133" s="5">
        <f t="shared" si="263"/>
        <v>1.1496278871564892E-5</v>
      </c>
      <c r="AY133" s="5">
        <f t="shared" si="264"/>
        <v>7.6127701757281596E-6</v>
      </c>
      <c r="AZ133" s="5">
        <f t="shared" si="265"/>
        <v>2.5205664544116666E-6</v>
      </c>
      <c r="BA133" s="5">
        <f t="shared" si="266"/>
        <v>5.5636823429150866E-7</v>
      </c>
      <c r="BB133" s="5">
        <f t="shared" si="267"/>
        <v>9.2105966375196103E-8</v>
      </c>
      <c r="BC133" s="5">
        <f t="shared" si="268"/>
        <v>1.2198408922769423E-8</v>
      </c>
      <c r="BD133" s="5">
        <f t="shared" si="269"/>
        <v>3.4826705927926495E-5</v>
      </c>
      <c r="BE133" s="5">
        <f t="shared" si="270"/>
        <v>1.9172201118197619E-5</v>
      </c>
      <c r="BF133" s="5">
        <f t="shared" si="271"/>
        <v>5.2771757466426354E-6</v>
      </c>
      <c r="BG133" s="5">
        <f t="shared" si="272"/>
        <v>9.6836677539058742E-7</v>
      </c>
      <c r="BH133" s="5">
        <f t="shared" si="273"/>
        <v>1.3327216915368339E-7</v>
      </c>
      <c r="BI133" s="5">
        <f t="shared" si="274"/>
        <v>1.4673341979345781E-8</v>
      </c>
      <c r="BJ133" s="8">
        <f t="shared" si="275"/>
        <v>0.25663925042984442</v>
      </c>
      <c r="BK133" s="8">
        <f t="shared" si="276"/>
        <v>0.41610325056980724</v>
      </c>
      <c r="BL133" s="8">
        <f t="shared" si="277"/>
        <v>0.31286446840286358</v>
      </c>
      <c r="BM133" s="8">
        <f t="shared" si="278"/>
        <v>0.1232698805496015</v>
      </c>
      <c r="BN133" s="8">
        <f t="shared" si="279"/>
        <v>0.87672201455995047</v>
      </c>
    </row>
    <row r="134" spans="1:66" x14ac:dyDescent="0.25">
      <c r="A134" t="s">
        <v>80</v>
      </c>
      <c r="B134" t="s">
        <v>89</v>
      </c>
      <c r="C134" t="s">
        <v>83</v>
      </c>
      <c r="D134" s="11">
        <v>44473</v>
      </c>
      <c r="E134">
        <f>VLOOKUP(A134,home!$A$2:$E$405,3,FALSE)</f>
        <v>1.2326530612244899</v>
      </c>
      <c r="F134">
        <f>VLOOKUP(B134,home!$B$2:$E$405,3,FALSE)</f>
        <v>1.31</v>
      </c>
      <c r="G134">
        <f>VLOOKUP(C134,away!$B$2:$E$405,4,FALSE)</f>
        <v>0.93</v>
      </c>
      <c r="H134">
        <f>VLOOKUP(A134,away!$A$2:$E$405,3,FALSE)</f>
        <v>1.02857142857143</v>
      </c>
      <c r="I134">
        <f>VLOOKUP(C134,away!$B$2:$E$405,3,FALSE)</f>
        <v>1.04</v>
      </c>
      <c r="J134">
        <f>VLOOKUP(B134,home!$B$2:$E$405,4,FALSE)</f>
        <v>1.1100000000000001</v>
      </c>
      <c r="K134" s="3">
        <f t="shared" si="224"/>
        <v>1.5017412244897963</v>
      </c>
      <c r="L134" s="3">
        <f t="shared" si="225"/>
        <v>1.1873828571428588</v>
      </c>
      <c r="M134" s="5">
        <f t="shared" si="226"/>
        <v>6.7940423581202405E-2</v>
      </c>
      <c r="N134" s="5">
        <f t="shared" si="227"/>
        <v>0.10202893490119033</v>
      </c>
      <c r="O134" s="5">
        <f t="shared" si="228"/>
        <v>8.0671294267344179E-2</v>
      </c>
      <c r="P134" s="5">
        <f t="shared" si="229"/>
        <v>0.12114740823421814</v>
      </c>
      <c r="Q134" s="5">
        <f t="shared" si="230"/>
        <v>7.6610528815951651E-2</v>
      </c>
      <c r="R134" s="5">
        <f t="shared" si="231"/>
        <v>4.789385593828574E-2</v>
      </c>
      <c r="S134" s="5">
        <f t="shared" si="232"/>
        <v>5.4005751466675508E-2</v>
      </c>
      <c r="T134" s="5">
        <f t="shared" si="233"/>
        <v>9.0966028592709997E-2</v>
      </c>
      <c r="U134" s="5">
        <f t="shared" si="234"/>
        <v>7.1924177862299141E-2</v>
      </c>
      <c r="V134" s="5">
        <f t="shared" si="235"/>
        <v>1.0699990235005553E-2</v>
      </c>
      <c r="W134" s="5">
        <f t="shared" si="236"/>
        <v>3.8349729784292678E-2</v>
      </c>
      <c r="X134" s="5">
        <f t="shared" si="237"/>
        <v>4.5535811721930039E-2</v>
      </c>
      <c r="Y134" s="5">
        <f t="shared" si="238"/>
        <v>2.7034221112352291E-2</v>
      </c>
      <c r="Z134" s="5">
        <f t="shared" si="239"/>
        <v>1.8956114501196733E-2</v>
      </c>
      <c r="AA134" s="5">
        <f t="shared" si="240"/>
        <v>2.8467178602595969E-2</v>
      </c>
      <c r="AB134" s="5">
        <f t="shared" si="241"/>
        <v>2.1375167826216099E-2</v>
      </c>
      <c r="AC134" s="5">
        <f t="shared" si="242"/>
        <v>1.1924749809966379E-3</v>
      </c>
      <c r="AD134" s="5">
        <f t="shared" si="243"/>
        <v>1.4397842541279128E-2</v>
      </c>
      <c r="AE134" s="5">
        <f t="shared" si="244"/>
        <v>1.7095751413357015E-2</v>
      </c>
      <c r="AF134" s="5">
        <f t="shared" si="245"/>
        <v>1.0149601079097962E-2</v>
      </c>
      <c r="AG134" s="5">
        <f t="shared" si="246"/>
        <v>4.017154109386527E-3</v>
      </c>
      <c r="AH134" s="5">
        <f t="shared" si="247"/>
        <v>5.6270413491895394E-3</v>
      </c>
      <c r="AI134" s="5">
        <f t="shared" si="248"/>
        <v>8.4503599659866147E-3</v>
      </c>
      <c r="AJ134" s="5">
        <f t="shared" si="249"/>
        <v>6.3451269613501475E-3</v>
      </c>
      <c r="AK134" s="5">
        <f t="shared" si="250"/>
        <v>3.1762462441603965E-3</v>
      </c>
      <c r="AL134" s="5">
        <f t="shared" si="251"/>
        <v>8.5054078686587142E-5</v>
      </c>
      <c r="AM134" s="5">
        <f t="shared" si="252"/>
        <v>4.3243667375903599E-3</v>
      </c>
      <c r="AN134" s="5">
        <f t="shared" si="253"/>
        <v>5.1346789322135851E-3</v>
      </c>
      <c r="AO134" s="5">
        <f t="shared" si="254"/>
        <v>3.0484148705215057E-3</v>
      </c>
      <c r="AP134" s="5">
        <f t="shared" si="255"/>
        <v>1.2065451862388679E-3</v>
      </c>
      <c r="AQ134" s="5">
        <f t="shared" si="256"/>
        <v>3.5815776762706749E-4</v>
      </c>
      <c r="AR134" s="5">
        <f t="shared" si="257"/>
        <v>1.3362904868923372E-3</v>
      </c>
      <c r="AS134" s="5">
        <f t="shared" si="258"/>
        <v>2.0067625120597649E-3</v>
      </c>
      <c r="AT134" s="5">
        <f t="shared" si="259"/>
        <v>1.5068189960604256E-3</v>
      </c>
      <c r="AU134" s="5">
        <f t="shared" si="260"/>
        <v>7.542840680760895E-4</v>
      </c>
      <c r="AV134" s="5">
        <f t="shared" si="261"/>
        <v>2.8318487000143295E-4</v>
      </c>
      <c r="AW134" s="5">
        <f t="shared" si="262"/>
        <v>4.212874493355784E-6</v>
      </c>
      <c r="AX134" s="5">
        <f t="shared" si="263"/>
        <v>1.082346633275316E-3</v>
      </c>
      <c r="AY134" s="5">
        <f t="shared" si="264"/>
        <v>1.2851598378373988E-3</v>
      </c>
      <c r="AZ134" s="5">
        <f t="shared" si="265"/>
        <v>7.6298838006831203E-4</v>
      </c>
      <c r="BA134" s="5">
        <f t="shared" si="266"/>
        <v>3.0198644089743794E-4</v>
      </c>
      <c r="BB134" s="5">
        <f t="shared" si="267"/>
        <v>8.9643380752800757E-5</v>
      </c>
      <c r="BC134" s="5">
        <f t="shared" si="268"/>
        <v>2.1288202712441153E-5</v>
      </c>
      <c r="BD134" s="5">
        <f t="shared" si="269"/>
        <v>2.6444806938317388E-4</v>
      </c>
      <c r="BE134" s="5">
        <f t="shared" si="270"/>
        <v>3.9713256752945021E-4</v>
      </c>
      <c r="BF134" s="5">
        <f t="shared" si="271"/>
        <v>2.9819517412322665E-4</v>
      </c>
      <c r="BG134" s="5">
        <f t="shared" si="272"/>
        <v>1.492706619749208E-4</v>
      </c>
      <c r="BH134" s="5">
        <f t="shared" si="273"/>
        <v>5.6041476673655016E-5</v>
      </c>
      <c r="BI134" s="5">
        <f t="shared" si="274"/>
        <v>1.6831959160422208E-5</v>
      </c>
      <c r="BJ134" s="8">
        <f t="shared" si="275"/>
        <v>0.44380118044128275</v>
      </c>
      <c r="BK134" s="8">
        <f t="shared" si="276"/>
        <v>0.25635626241462223</v>
      </c>
      <c r="BL134" s="8">
        <f t="shared" si="277"/>
        <v>0.28099970985936273</v>
      </c>
      <c r="BM134" s="8">
        <f t="shared" si="278"/>
        <v>0.50253987451492799</v>
      </c>
      <c r="BN134" s="8">
        <f t="shared" si="279"/>
        <v>0.49629244573819242</v>
      </c>
    </row>
    <row r="135" spans="1:66" x14ac:dyDescent="0.25">
      <c r="A135" t="s">
        <v>80</v>
      </c>
      <c r="B135" t="s">
        <v>91</v>
      </c>
      <c r="C135" t="s">
        <v>90</v>
      </c>
      <c r="D135" s="11">
        <v>44473</v>
      </c>
      <c r="E135">
        <f>VLOOKUP(A135,home!$A$2:$E$405,3,FALSE)</f>
        <v>1.2326530612244899</v>
      </c>
      <c r="F135">
        <f>VLOOKUP(B135,home!$B$2:$E$405,3,FALSE)</f>
        <v>0.62</v>
      </c>
      <c r="G135">
        <f>VLOOKUP(C135,away!$B$2:$E$405,4,FALSE)</f>
        <v>0.7</v>
      </c>
      <c r="H135">
        <f>VLOOKUP(A135,away!$A$2:$E$405,3,FALSE)</f>
        <v>1.02857142857143</v>
      </c>
      <c r="I135">
        <f>VLOOKUP(C135,away!$B$2:$E$405,3,FALSE)</f>
        <v>1.2</v>
      </c>
      <c r="J135">
        <f>VLOOKUP(B135,home!$B$2:$E$405,4,FALSE)</f>
        <v>0.97</v>
      </c>
      <c r="K135" s="3">
        <f t="shared" si="224"/>
        <v>0.53497142857142854</v>
      </c>
      <c r="L135" s="3">
        <f t="shared" si="225"/>
        <v>1.1972571428571446</v>
      </c>
      <c r="M135" s="5">
        <f t="shared" si="226"/>
        <v>0.17688975891645564</v>
      </c>
      <c r="N135" s="5">
        <f t="shared" si="227"/>
        <v>9.4630967027191856E-2</v>
      </c>
      <c r="O135" s="5">
        <f t="shared" si="228"/>
        <v>0.21178252736100481</v>
      </c>
      <c r="P135" s="5">
        <f t="shared" si="229"/>
        <v>0.11329760120878438</v>
      </c>
      <c r="Q135" s="5">
        <f t="shared" si="230"/>
        <v>2.5312431808816288E-2</v>
      </c>
      <c r="R135" s="5">
        <f t="shared" si="231"/>
        <v>0.12677907180765083</v>
      </c>
      <c r="S135" s="5">
        <f t="shared" si="232"/>
        <v>1.8141732057149924E-2</v>
      </c>
      <c r="T135" s="5">
        <f t="shared" si="233"/>
        <v>3.0305489786189691E-2</v>
      </c>
      <c r="U135" s="5">
        <f t="shared" si="234"/>
        <v>6.7823181157898677E-2</v>
      </c>
      <c r="V135" s="5">
        <f t="shared" si="235"/>
        <v>1.2910833004679838E-3</v>
      </c>
      <c r="W135" s="5">
        <f t="shared" si="236"/>
        <v>4.5138092684597732E-3</v>
      </c>
      <c r="X135" s="5">
        <f t="shared" si="237"/>
        <v>5.4041903881582457E-3</v>
      </c>
      <c r="Y135" s="5">
        <f t="shared" si="238"/>
        <v>3.2351027717911923E-3</v>
      </c>
      <c r="Z135" s="5">
        <f t="shared" si="239"/>
        <v>5.0595716428836264E-2</v>
      </c>
      <c r="AA135" s="5">
        <f t="shared" si="240"/>
        <v>2.7067262697529428E-2</v>
      </c>
      <c r="AB135" s="5">
        <f t="shared" si="241"/>
        <v>7.2401060964077278E-3</v>
      </c>
      <c r="AC135" s="5">
        <f t="shared" si="242"/>
        <v>5.1683546365178719E-5</v>
      </c>
      <c r="AD135" s="5">
        <f t="shared" si="243"/>
        <v>6.0368974816171978E-4</v>
      </c>
      <c r="AE135" s="5">
        <f t="shared" si="244"/>
        <v>7.2277186305624982E-4</v>
      </c>
      <c r="AF135" s="5">
        <f t="shared" si="245"/>
        <v>4.3267188785013052E-4</v>
      </c>
      <c r="AG135" s="5">
        <f t="shared" si="246"/>
        <v>1.7267316941401803E-4</v>
      </c>
      <c r="AH135" s="5">
        <f t="shared" si="247"/>
        <v>1.5144020723099698E-2</v>
      </c>
      <c r="AI135" s="5">
        <f t="shared" si="248"/>
        <v>8.1016184005519628E-3</v>
      </c>
      <c r="AJ135" s="5">
        <f t="shared" si="249"/>
        <v>2.1670671847419274E-3</v>
      </c>
      <c r="AK135" s="5">
        <f t="shared" si="250"/>
        <v>3.8643967587721761E-4</v>
      </c>
      <c r="AL135" s="5">
        <f t="shared" si="251"/>
        <v>1.3241290758733688E-6</v>
      </c>
      <c r="AM135" s="5">
        <f t="shared" si="252"/>
        <v>6.4591353397600251E-5</v>
      </c>
      <c r="AN135" s="5">
        <f t="shared" si="253"/>
        <v>7.7332459222087004E-5</v>
      </c>
      <c r="AO135" s="5">
        <f t="shared" si="254"/>
        <v>4.6293419589176262E-5</v>
      </c>
      <c r="AP135" s="5">
        <f t="shared" si="255"/>
        <v>1.8475042423474712E-5</v>
      </c>
      <c r="AQ135" s="5">
        <f t="shared" si="256"/>
        <v>5.5298441265234665E-6</v>
      </c>
      <c r="AR135" s="5">
        <f t="shared" si="257"/>
        <v>3.6262573964615445E-3</v>
      </c>
      <c r="AS135" s="5">
        <f t="shared" si="258"/>
        <v>1.9399440997527413E-3</v>
      </c>
      <c r="AT135" s="5">
        <f t="shared" si="259"/>
        <v>5.189073331967189E-4</v>
      </c>
      <c r="AU135" s="5">
        <f t="shared" si="260"/>
        <v>9.2533532445479664E-5</v>
      </c>
      <c r="AV135" s="5">
        <f t="shared" si="261"/>
        <v>1.237569901077972E-5</v>
      </c>
      <c r="AW135" s="5">
        <f t="shared" si="262"/>
        <v>2.3558402970272725E-8</v>
      </c>
      <c r="AX135" s="5">
        <f t="shared" si="263"/>
        <v>5.7590881000793637E-6</v>
      </c>
      <c r="AY135" s="5">
        <f t="shared" si="264"/>
        <v>6.895109364163601E-6</v>
      </c>
      <c r="AZ135" s="5">
        <f t="shared" si="265"/>
        <v>4.1276094685130277E-6</v>
      </c>
      <c r="BA135" s="5">
        <f t="shared" si="266"/>
        <v>1.6472699730340013E-6</v>
      </c>
      <c r="BB135" s="5">
        <f t="shared" si="267"/>
        <v>4.9305143535726346E-7</v>
      </c>
      <c r="BC135" s="5">
        <f t="shared" si="268"/>
        <v>1.1806187055549021E-7</v>
      </c>
      <c r="BD135" s="5">
        <f t="shared" si="269"/>
        <v>7.2359376162535655E-4</v>
      </c>
      <c r="BE135" s="5">
        <f t="shared" si="270"/>
        <v>3.8710198836209068E-4</v>
      </c>
      <c r="BF135" s="5">
        <f t="shared" si="271"/>
        <v>1.0354425185845407E-4</v>
      </c>
      <c r="BG135" s="5">
        <f t="shared" si="272"/>
        <v>1.8464405445692324E-5</v>
      </c>
      <c r="BH135" s="5">
        <f t="shared" si="273"/>
        <v>2.4694823397510211E-6</v>
      </c>
      <c r="BI135" s="5">
        <f t="shared" si="274"/>
        <v>2.6422049902570361E-7</v>
      </c>
      <c r="BJ135" s="8">
        <f t="shared" si="275"/>
        <v>0.16556506002805974</v>
      </c>
      <c r="BK135" s="8">
        <f t="shared" si="276"/>
        <v>0.30968007826766325</v>
      </c>
      <c r="BL135" s="8">
        <f t="shared" si="277"/>
        <v>0.47391675127575983</v>
      </c>
      <c r="BM135" s="8">
        <f t="shared" si="278"/>
        <v>0.25105837631945405</v>
      </c>
      <c r="BN135" s="8">
        <f t="shared" si="279"/>
        <v>0.74869235812990376</v>
      </c>
    </row>
    <row r="136" spans="1:66" x14ac:dyDescent="0.25">
      <c r="A136" t="s">
        <v>80</v>
      </c>
      <c r="B136" t="s">
        <v>96</v>
      </c>
      <c r="C136" t="s">
        <v>92</v>
      </c>
      <c r="D136" s="11">
        <v>44473</v>
      </c>
      <c r="E136">
        <f>VLOOKUP(A136,home!$A$2:$E$405,3,FALSE)</f>
        <v>1.2326530612244899</v>
      </c>
      <c r="F136">
        <f>VLOOKUP(B136,home!$B$2:$E$405,3,FALSE)</f>
        <v>1.04</v>
      </c>
      <c r="G136">
        <f>VLOOKUP(C136,away!$B$2:$E$405,4,FALSE)</f>
        <v>0.94</v>
      </c>
      <c r="H136">
        <f>VLOOKUP(A136,away!$A$2:$E$405,3,FALSE)</f>
        <v>1.02857142857143</v>
      </c>
      <c r="I136">
        <f>VLOOKUP(C136,away!$B$2:$E$405,3,FALSE)</f>
        <v>0.73</v>
      </c>
      <c r="J136">
        <f>VLOOKUP(B136,home!$B$2:$E$405,4,FALSE)</f>
        <v>0.97</v>
      </c>
      <c r="K136" s="3">
        <f t="shared" si="224"/>
        <v>1.2050416326530613</v>
      </c>
      <c r="L136" s="3">
        <f t="shared" si="225"/>
        <v>0.72833142857142952</v>
      </c>
      <c r="M136" s="5">
        <f t="shared" si="226"/>
        <v>0.14465942951076466</v>
      </c>
      <c r="N136" s="5">
        <f t="shared" si="227"/>
        <v>0.17432063511631229</v>
      </c>
      <c r="O136" s="5">
        <f t="shared" si="228"/>
        <v>0.10536000895190323</v>
      </c>
      <c r="P136" s="5">
        <f t="shared" si="229"/>
        <v>0.12696319720374263</v>
      </c>
      <c r="Q136" s="5">
        <f t="shared" si="230"/>
        <v>0.10503181137283979</v>
      </c>
      <c r="R136" s="5">
        <f t="shared" si="231"/>
        <v>3.8368502917119136E-2</v>
      </c>
      <c r="S136" s="5">
        <f t="shared" si="232"/>
        <v>2.7857937603363966E-2</v>
      </c>
      <c r="T136" s="5">
        <f t="shared" si="233"/>
        <v>7.649796922262532E-2</v>
      </c>
      <c r="U136" s="5">
        <f t="shared" si="234"/>
        <v>4.6235643397698992E-2</v>
      </c>
      <c r="V136" s="5">
        <f t="shared" si="235"/>
        <v>2.7166741740216986E-3</v>
      </c>
      <c r="W136" s="5">
        <f t="shared" si="236"/>
        <v>4.2189235152411769E-2</v>
      </c>
      <c r="X136" s="5">
        <f t="shared" si="237"/>
        <v>3.0727745908892035E-2</v>
      </c>
      <c r="Y136" s="5">
        <f t="shared" si="238"/>
        <v>1.1189991537301616E-2</v>
      </c>
      <c r="Z136" s="5">
        <f t="shared" si="239"/>
        <v>9.314995513924151E-3</v>
      </c>
      <c r="AA136" s="5">
        <f t="shared" si="240"/>
        <v>1.12249574022551E-2</v>
      </c>
      <c r="AB136" s="5">
        <f t="shared" si="241"/>
        <v>6.7632704972372774E-3</v>
      </c>
      <c r="AC136" s="5">
        <f t="shared" si="242"/>
        <v>1.4902141190395265E-4</v>
      </c>
      <c r="AD136" s="5">
        <f t="shared" si="243"/>
        <v>1.2709946202111549E-2</v>
      </c>
      <c r="AE136" s="5">
        <f t="shared" si="244"/>
        <v>9.2570532744499189E-3</v>
      </c>
      <c r="AF136" s="5">
        <f t="shared" si="245"/>
        <v>3.3711014178709688E-3</v>
      </c>
      <c r="AG136" s="5">
        <f t="shared" si="246"/>
        <v>8.1842637051237851E-4</v>
      </c>
      <c r="AH136" s="5">
        <f t="shared" si="247"/>
        <v>1.6961009974482081E-3</v>
      </c>
      <c r="AI136" s="5">
        <f t="shared" si="248"/>
        <v>2.0438723151094745E-3</v>
      </c>
      <c r="AJ136" s="5">
        <f t="shared" si="249"/>
        <v>1.2314756157669568E-3</v>
      </c>
      <c r="AK136" s="5">
        <f t="shared" si="250"/>
        <v>4.9465979553208286E-4</v>
      </c>
      <c r="AL136" s="5">
        <f t="shared" si="251"/>
        <v>5.231663078205012E-6</v>
      </c>
      <c r="AM136" s="5">
        <f t="shared" si="252"/>
        <v>3.0632028644650153E-3</v>
      </c>
      <c r="AN136" s="5">
        <f t="shared" si="253"/>
        <v>2.2310269182798993E-3</v>
      </c>
      <c r="AO136" s="5">
        <f t="shared" si="254"/>
        <v>8.1246351128605638E-4</v>
      </c>
      <c r="AP136" s="5">
        <f t="shared" si="255"/>
        <v>1.9724756994571115E-4</v>
      </c>
      <c r="AQ136" s="5">
        <f t="shared" si="256"/>
        <v>3.5915401100200685E-5</v>
      </c>
      <c r="AR136" s="5">
        <f t="shared" si="257"/>
        <v>2.4706473249457603E-4</v>
      </c>
      <c r="AS136" s="5">
        <f t="shared" si="258"/>
        <v>2.9772328861625574E-4</v>
      </c>
      <c r="AT136" s="5">
        <f t="shared" si="259"/>
        <v>1.7938447889648572E-4</v>
      </c>
      <c r="AU136" s="5">
        <f t="shared" si="260"/>
        <v>7.2055255107346638E-5</v>
      </c>
      <c r="AV136" s="5">
        <f t="shared" si="261"/>
        <v>2.1707395563947453E-5</v>
      </c>
      <c r="AW136" s="5">
        <f t="shared" si="262"/>
        <v>1.2754644810843923E-7</v>
      </c>
      <c r="AX136" s="5">
        <f t="shared" si="263"/>
        <v>6.1521449682374262E-4</v>
      </c>
      <c r="AY136" s="5">
        <f t="shared" si="264"/>
        <v>4.4808005334948965E-4</v>
      </c>
      <c r="AZ136" s="5">
        <f t="shared" si="265"/>
        <v>1.6317539268519805E-4</v>
      </c>
      <c r="BA136" s="5">
        <f t="shared" si="266"/>
        <v>3.9615255620704778E-5</v>
      </c>
      <c r="BB136" s="5">
        <f t="shared" si="267"/>
        <v>7.2132589298625646E-6</v>
      </c>
      <c r="BC136" s="5">
        <f t="shared" si="268"/>
        <v>1.0507286362084845E-6</v>
      </c>
      <c r="BD136" s="5">
        <f t="shared" si="269"/>
        <v>2.999083492789877E-5</v>
      </c>
      <c r="BE136" s="5">
        <f t="shared" si="270"/>
        <v>3.6140204686143594E-5</v>
      </c>
      <c r="BF136" s="5">
        <f t="shared" si="271"/>
        <v>2.1775225629703147E-5</v>
      </c>
      <c r="BG136" s="5">
        <f t="shared" si="272"/>
        <v>8.7466844814020954E-6</v>
      </c>
      <c r="BH136" s="5">
        <f t="shared" si="273"/>
        <v>2.6350297369424932E-6</v>
      </c>
      <c r="BI136" s="5">
        <f t="shared" si="274"/>
        <v>6.3506410725890969E-7</v>
      </c>
      <c r="BJ136" s="8">
        <f t="shared" si="275"/>
        <v>0.47372812102644968</v>
      </c>
      <c r="BK136" s="8">
        <f t="shared" si="276"/>
        <v>0.30279957162022464</v>
      </c>
      <c r="BL136" s="8">
        <f t="shared" si="277"/>
        <v>0.21433635008431839</v>
      </c>
      <c r="BM136" s="8">
        <f t="shared" si="278"/>
        <v>0.30502750066533385</v>
      </c>
      <c r="BN136" s="8">
        <f t="shared" si="279"/>
        <v>0.69470358507268171</v>
      </c>
    </row>
    <row r="137" spans="1:66" x14ac:dyDescent="0.25">
      <c r="A137" t="s">
        <v>80</v>
      </c>
      <c r="B137" t="s">
        <v>88</v>
      </c>
      <c r="C137" t="s">
        <v>359</v>
      </c>
      <c r="D137" s="11">
        <v>44473</v>
      </c>
      <c r="E137">
        <f>VLOOKUP(A137,home!$A$2:$E$405,3,FALSE)</f>
        <v>1.2326530612244899</v>
      </c>
      <c r="F137">
        <f>VLOOKUP(B137,home!$B$2:$E$405,3,FALSE)</f>
        <v>0.62</v>
      </c>
      <c r="G137">
        <f>VLOOKUP(C137,away!$B$2:$E$405,4,FALSE)</f>
        <v>0.81</v>
      </c>
      <c r="H137">
        <f>VLOOKUP(A137,away!$A$2:$E$405,3,FALSE)</f>
        <v>1.02857142857143</v>
      </c>
      <c r="I137">
        <f>VLOOKUP(C137,away!$B$2:$E$405,3,FALSE)</f>
        <v>1.39</v>
      </c>
      <c r="J137">
        <f>VLOOKUP(B137,home!$B$2:$E$405,4,FALSE)</f>
        <v>1.1100000000000001</v>
      </c>
      <c r="K137" s="3">
        <f t="shared" si="224"/>
        <v>0.61903836734693884</v>
      </c>
      <c r="L137" s="3">
        <f t="shared" si="225"/>
        <v>1.5869828571428595</v>
      </c>
      <c r="M137" s="5">
        <f t="shared" si="226"/>
        <v>0.11013799223857262</v>
      </c>
      <c r="N137" s="5">
        <f t="shared" si="227"/>
        <v>6.8179642898235818E-2</v>
      </c>
      <c r="O137" s="5">
        <f t="shared" si="228"/>
        <v>0.17478710560274804</v>
      </c>
      <c r="P137" s="5">
        <f t="shared" si="229"/>
        <v>0.10819992448562214</v>
      </c>
      <c r="Q137" s="5">
        <f t="shared" si="230"/>
        <v>2.1102907413010609E-2</v>
      </c>
      <c r="R137" s="5">
        <f t="shared" si="231"/>
        <v>0.13869207012058993</v>
      </c>
      <c r="S137" s="5">
        <f t="shared" si="232"/>
        <v>2.6573990093570598E-2</v>
      </c>
      <c r="T137" s="5">
        <f t="shared" si="233"/>
        <v>3.3489952300320799E-2</v>
      </c>
      <c r="U137" s="5">
        <f t="shared" si="234"/>
        <v>8.5855712651417157E-2</v>
      </c>
      <c r="V137" s="5">
        <f t="shared" si="235"/>
        <v>2.9007083275615262E-3</v>
      </c>
      <c r="W137" s="5">
        <f t="shared" si="236"/>
        <v>4.3545031170745671E-3</v>
      </c>
      <c r="X137" s="5">
        <f t="shared" si="237"/>
        <v>6.9105217981724832E-3</v>
      </c>
      <c r="Y137" s="5">
        <f t="shared" si="238"/>
        <v>5.4834398138058904E-3</v>
      </c>
      <c r="Z137" s="5">
        <f t="shared" si="239"/>
        <v>7.3367312567677187E-2</v>
      </c>
      <c r="AA137" s="5">
        <f t="shared" si="240"/>
        <v>4.5417181388527433E-2</v>
      </c>
      <c r="AB137" s="5">
        <f t="shared" si="241"/>
        <v>1.4057488908126898E-2</v>
      </c>
      <c r="AC137" s="5">
        <f t="shared" si="242"/>
        <v>1.7810408539425726E-4</v>
      </c>
      <c r="AD137" s="5">
        <f t="shared" si="243"/>
        <v>6.7390112505024888E-4</v>
      </c>
      <c r="AE137" s="5">
        <f t="shared" si="244"/>
        <v>1.0694695328640313E-3</v>
      </c>
      <c r="AF137" s="5">
        <f t="shared" si="245"/>
        <v>8.4861490744590003E-4</v>
      </c>
      <c r="AG137" s="5">
        <f t="shared" si="246"/>
        <v>4.4891243681083906E-4</v>
      </c>
      <c r="AH137" s="5">
        <f t="shared" si="247"/>
        <v>2.91081668298864E-2</v>
      </c>
      <c r="AI137" s="5">
        <f t="shared" si="248"/>
        <v>1.8019072070835199E-2</v>
      </c>
      <c r="AJ137" s="5">
        <f t="shared" si="249"/>
        <v>5.5772484779183229E-3</v>
      </c>
      <c r="AK137" s="5">
        <f t="shared" si="250"/>
        <v>1.1508435973529194E-3</v>
      </c>
      <c r="AL137" s="5">
        <f t="shared" si="251"/>
        <v>6.9988014847760708E-6</v>
      </c>
      <c r="AM137" s="5">
        <f t="shared" si="252"/>
        <v>8.343413044087429E-5</v>
      </c>
      <c r="AN137" s="5">
        <f t="shared" si="253"/>
        <v>1.324085347102887E-4</v>
      </c>
      <c r="AO137" s="5">
        <f t="shared" si="254"/>
        <v>1.0506503736231676E-4</v>
      </c>
      <c r="AP137" s="5">
        <f t="shared" si="255"/>
        <v>5.5578804393023553E-5</v>
      </c>
      <c r="AQ137" s="5">
        <f t="shared" si="256"/>
        <v>2.2050652448056168E-5</v>
      </c>
      <c r="AR137" s="5">
        <f t="shared" si="257"/>
        <v>9.2388323523768245E-3</v>
      </c>
      <c r="AS137" s="5">
        <f t="shared" si="258"/>
        <v>5.7191916956074278E-3</v>
      </c>
      <c r="AT137" s="5">
        <f t="shared" si="259"/>
        <v>1.7701995448964963E-3</v>
      </c>
      <c r="AU137" s="5">
        <f t="shared" si="260"/>
        <v>3.6527381205034043E-4</v>
      </c>
      <c r="AV137" s="5">
        <f t="shared" si="261"/>
        <v>5.652962606155883E-5</v>
      </c>
      <c r="AW137" s="5">
        <f t="shared" si="262"/>
        <v>1.9099015313804643E-7</v>
      </c>
      <c r="AX137" s="5">
        <f t="shared" si="263"/>
        <v>8.6081546481883876E-6</v>
      </c>
      <c r="AY137" s="5">
        <f t="shared" si="264"/>
        <v>1.3660993858309594E-5</v>
      </c>
      <c r="AZ137" s="5">
        <f t="shared" si="265"/>
        <v>1.083988153233561E-5</v>
      </c>
      <c r="BA137" s="5">
        <f t="shared" si="266"/>
        <v>5.7342353884253597E-6</v>
      </c>
      <c r="BB137" s="5">
        <f t="shared" si="267"/>
        <v>2.2750333150632438E-6</v>
      </c>
      <c r="BC137" s="5">
        <f t="shared" si="268"/>
        <v>7.2208777408685132E-7</v>
      </c>
      <c r="BD137" s="5">
        <f t="shared" si="269"/>
        <v>2.4436447605398087E-3</v>
      </c>
      <c r="BE137" s="5">
        <f t="shared" si="270"/>
        <v>1.5127098629404644E-3</v>
      </c>
      <c r="BF137" s="5">
        <f t="shared" si="271"/>
        <v>4.6821272191213838E-4</v>
      </c>
      <c r="BG137" s="5">
        <f t="shared" si="272"/>
        <v>9.6613879647852149E-5</v>
      </c>
      <c r="BH137" s="5">
        <f t="shared" si="273"/>
        <v>1.4951924580065007E-5</v>
      </c>
      <c r="BI137" s="5">
        <f t="shared" si="274"/>
        <v>1.8511629961476018E-6</v>
      </c>
      <c r="BJ137" s="8">
        <f t="shared" si="275"/>
        <v>0.14300224288866212</v>
      </c>
      <c r="BK137" s="8">
        <f t="shared" si="276"/>
        <v>0.24801137902606424</v>
      </c>
      <c r="BL137" s="8">
        <f t="shared" si="277"/>
        <v>0.5343529009910114</v>
      </c>
      <c r="BM137" s="8">
        <f t="shared" si="278"/>
        <v>0.37762072271093061</v>
      </c>
      <c r="BN137" s="8">
        <f t="shared" si="279"/>
        <v>0.62109964275877916</v>
      </c>
    </row>
    <row r="138" spans="1:66" x14ac:dyDescent="0.25">
      <c r="A138" t="s">
        <v>80</v>
      </c>
      <c r="B138" t="s">
        <v>410</v>
      </c>
      <c r="C138" t="s">
        <v>416</v>
      </c>
      <c r="D138" s="11">
        <v>44473</v>
      </c>
      <c r="E138">
        <f>VLOOKUP(A138,home!$A$2:$E$405,3,FALSE)</f>
        <v>1.2326530612244899</v>
      </c>
      <c r="F138">
        <f>VLOOKUP(B138,home!$B$2:$E$405,3,FALSE)</f>
        <v>1.08</v>
      </c>
      <c r="G138">
        <f>VLOOKUP(C138,away!$B$2:$E$405,4,FALSE)</f>
        <v>1.47</v>
      </c>
      <c r="H138">
        <f>VLOOKUP(A138,away!$A$2:$E$405,3,FALSE)</f>
        <v>1.02857142857143</v>
      </c>
      <c r="I138">
        <f>VLOOKUP(C138,away!$B$2:$E$405,3,FALSE)</f>
        <v>0.54</v>
      </c>
      <c r="J138">
        <f>VLOOKUP(B138,home!$B$2:$E$405,4,FALSE)</f>
        <v>1.06</v>
      </c>
      <c r="K138" s="3">
        <f t="shared" si="224"/>
        <v>1.9569600000000005</v>
      </c>
      <c r="L138" s="3">
        <f t="shared" si="225"/>
        <v>0.58875428571428667</v>
      </c>
      <c r="M138" s="5">
        <f t="shared" si="226"/>
        <v>7.8417019814604597E-2</v>
      </c>
      <c r="N138" s="5">
        <f t="shared" si="227"/>
        <v>0.15345897109638865</v>
      </c>
      <c r="O138" s="5">
        <f t="shared" si="228"/>
        <v>4.6168356488790592E-2</v>
      </c>
      <c r="P138" s="5">
        <f t="shared" si="229"/>
        <v>9.0349626914303663E-2</v>
      </c>
      <c r="Q138" s="5">
        <f t="shared" si="230"/>
        <v>0.15015653403839443</v>
      </c>
      <c r="R138" s="5">
        <f t="shared" si="231"/>
        <v>1.3590908873580228E-2</v>
      </c>
      <c r="S138" s="5">
        <f t="shared" si="232"/>
        <v>2.6024500493812303E-2</v>
      </c>
      <c r="T138" s="5">
        <f t="shared" si="233"/>
        <v>8.8405302943107875E-2</v>
      </c>
      <c r="U138" s="5">
        <f t="shared" si="234"/>
        <v>2.6596865029241572E-2</v>
      </c>
      <c r="V138" s="5">
        <f t="shared" si="235"/>
        <v>3.331623551177003E-3</v>
      </c>
      <c r="W138" s="5">
        <f t="shared" si="236"/>
        <v>9.7950110283925487E-2</v>
      </c>
      <c r="X138" s="5">
        <f t="shared" si="237"/>
        <v>5.7668547215848152E-2</v>
      </c>
      <c r="Y138" s="5">
        <f t="shared" si="238"/>
        <v>1.6976302162123647E-2</v>
      </c>
      <c r="Z138" s="5">
        <f t="shared" si="239"/>
        <v>2.6672352820242295E-3</v>
      </c>
      <c r="AA138" s="5">
        <f t="shared" si="240"/>
        <v>5.2196727575101378E-3</v>
      </c>
      <c r="AB138" s="5">
        <f t="shared" si="241"/>
        <v>5.1073453997685214E-3</v>
      </c>
      <c r="AC138" s="5">
        <f t="shared" si="242"/>
        <v>2.3991199995502166E-4</v>
      </c>
      <c r="AD138" s="5">
        <f t="shared" si="243"/>
        <v>4.7921111955307703E-2</v>
      </c>
      <c r="AE138" s="5">
        <f t="shared" si="244"/>
        <v>2.821376003988155E-2</v>
      </c>
      <c r="AF138" s="5">
        <f t="shared" si="245"/>
        <v>8.3054860697973736E-3</v>
      </c>
      <c r="AG138" s="5">
        <f t="shared" si="246"/>
        <v>1.629963506177837E-3</v>
      </c>
      <c r="AH138" s="5">
        <f t="shared" si="247"/>
        <v>3.9258655082502979E-4</v>
      </c>
      <c r="AI138" s="5">
        <f t="shared" si="248"/>
        <v>7.6827617650255056E-4</v>
      </c>
      <c r="AJ138" s="5">
        <f t="shared" si="249"/>
        <v>7.5174287318421592E-4</v>
      </c>
      <c r="AK138" s="5">
        <f t="shared" si="250"/>
        <v>4.9037691103552788E-4</v>
      </c>
      <c r="AL138" s="5">
        <f t="shared" si="251"/>
        <v>1.1056762799426694E-5</v>
      </c>
      <c r="AM138" s="5">
        <f t="shared" si="252"/>
        <v>1.8755939850411792E-2</v>
      </c>
      <c r="AN138" s="5">
        <f t="shared" si="253"/>
        <v>1.104263996952932E-2</v>
      </c>
      <c r="AO138" s="5">
        <f t="shared" si="254"/>
        <v>3.2507008038301331E-3</v>
      </c>
      <c r="AP138" s="5">
        <f t="shared" si="255"/>
        <v>6.3795467660995593E-4</v>
      </c>
      <c r="AQ138" s="5">
        <f t="shared" si="256"/>
        <v>9.3899637486395842E-5</v>
      </c>
      <c r="AR138" s="5">
        <f t="shared" si="257"/>
        <v>4.6227402862405209E-5</v>
      </c>
      <c r="AS138" s="5">
        <f t="shared" si="258"/>
        <v>9.0465178305612525E-5</v>
      </c>
      <c r="AT138" s="5">
        <f t="shared" si="259"/>
        <v>8.8518367668475779E-5</v>
      </c>
      <c r="AU138" s="5">
        <f t="shared" si="260"/>
        <v>5.7742301597500138E-5</v>
      </c>
      <c r="AV138" s="5">
        <f t="shared" si="261"/>
        <v>2.8249843633560969E-5</v>
      </c>
      <c r="AW138" s="5">
        <f t="shared" si="262"/>
        <v>3.5386818808593718E-7</v>
      </c>
      <c r="AX138" s="5">
        <f t="shared" si="263"/>
        <v>6.1174373416103189E-3</v>
      </c>
      <c r="AY138" s="5">
        <f t="shared" si="264"/>
        <v>3.6016674524616877E-3</v>
      </c>
      <c r="AZ138" s="5">
        <f t="shared" si="265"/>
        <v>1.0602485741772378E-3</v>
      </c>
      <c r="BA138" s="5">
        <f t="shared" si="266"/>
        <v>2.0807529732310353E-4</v>
      </c>
      <c r="BB138" s="5">
        <f t="shared" si="267"/>
        <v>3.0626305762562907E-5</v>
      </c>
      <c r="BC138" s="5">
        <f t="shared" si="268"/>
        <v>3.6062737546610156E-6</v>
      </c>
      <c r="BD138" s="5">
        <f t="shared" si="269"/>
        <v>4.536096925446988E-6</v>
      </c>
      <c r="BE138" s="5">
        <f t="shared" si="270"/>
        <v>8.8769602392227402E-6</v>
      </c>
      <c r="BF138" s="5">
        <f t="shared" si="271"/>
        <v>8.6859280548746696E-6</v>
      </c>
      <c r="BG138" s="5">
        <f t="shared" si="272"/>
        <v>5.6660045887558462E-6</v>
      </c>
      <c r="BH138" s="5">
        <f t="shared" si="273"/>
        <v>2.7720360850029102E-6</v>
      </c>
      <c r="BI138" s="5">
        <f t="shared" si="274"/>
        <v>1.084952747381459E-6</v>
      </c>
      <c r="BJ138" s="8">
        <f t="shared" si="275"/>
        <v>0.69548888549390997</v>
      </c>
      <c r="BK138" s="8">
        <f t="shared" si="276"/>
        <v>0.20197540698911368</v>
      </c>
      <c r="BL138" s="8">
        <f t="shared" si="277"/>
        <v>9.9428956133146618E-2</v>
      </c>
      <c r="BM138" s="8">
        <f t="shared" si="278"/>
        <v>0.46381775308785861</v>
      </c>
      <c r="BN138" s="8">
        <f t="shared" si="279"/>
        <v>0.53214141722606223</v>
      </c>
    </row>
    <row r="139" spans="1:66" x14ac:dyDescent="0.25">
      <c r="A139" t="s">
        <v>80</v>
      </c>
      <c r="B139" t="s">
        <v>435</v>
      </c>
      <c r="C139" t="s">
        <v>86</v>
      </c>
      <c r="D139" s="11">
        <v>44473</v>
      </c>
      <c r="E139">
        <f>VLOOKUP(A139,home!$A$2:$E$405,3,FALSE)</f>
        <v>1.2326530612244899</v>
      </c>
      <c r="F139">
        <f>VLOOKUP(B139,home!$B$2:$E$405,3,FALSE)</f>
        <v>0.54</v>
      </c>
      <c r="G139">
        <f>VLOOKUP(C139,away!$B$2:$E$405,4,FALSE)</f>
        <v>0.93</v>
      </c>
      <c r="H139">
        <f>VLOOKUP(A139,away!$A$2:$E$405,3,FALSE)</f>
        <v>1.02857142857143</v>
      </c>
      <c r="I139">
        <f>VLOOKUP(C139,away!$B$2:$E$405,3,FALSE)</f>
        <v>0.46</v>
      </c>
      <c r="J139">
        <f>VLOOKUP(B139,home!$B$2:$E$405,4,FALSE)</f>
        <v>1.25</v>
      </c>
      <c r="K139" s="3">
        <f t="shared" si="224"/>
        <v>0.61903836734693896</v>
      </c>
      <c r="L139" s="3">
        <f t="shared" si="225"/>
        <v>0.5914285714285723</v>
      </c>
      <c r="M139" s="5">
        <f t="shared" si="226"/>
        <v>0.29805807206055823</v>
      </c>
      <c r="N139" s="5">
        <f t="shared" si="227"/>
        <v>0.1845093823029442</v>
      </c>
      <c r="O139" s="5">
        <f t="shared" si="228"/>
        <v>0.17628005976153038</v>
      </c>
      <c r="P139" s="5">
        <f t="shared" si="229"/>
        <v>0.10912412039059859</v>
      </c>
      <c r="Q139" s="5">
        <f t="shared" si="230"/>
        <v>5.7109193390503382E-2</v>
      </c>
      <c r="R139" s="5">
        <f t="shared" si="231"/>
        <v>5.2128531958052629E-2</v>
      </c>
      <c r="S139" s="5">
        <f t="shared" si="232"/>
        <v>9.9880482758762709E-3</v>
      </c>
      <c r="T139" s="5">
        <f t="shared" si="233"/>
        <v>3.3776008662383478E-2</v>
      </c>
      <c r="U139" s="5">
        <f t="shared" si="234"/>
        <v>3.2269561315505631E-2</v>
      </c>
      <c r="V139" s="5">
        <f t="shared" si="235"/>
        <v>4.0631044927617118E-4</v>
      </c>
      <c r="W139" s="5">
        <f t="shared" si="236"/>
        <v>1.1784260612319271E-2</v>
      </c>
      <c r="X139" s="5">
        <f t="shared" si="237"/>
        <v>6.9695484192859791E-3</v>
      </c>
      <c r="Y139" s="5">
        <f t="shared" si="238"/>
        <v>2.0609950325602851E-3</v>
      </c>
      <c r="Z139" s="5">
        <f t="shared" si="239"/>
        <v>1.0276767728873249E-2</v>
      </c>
      <c r="AA139" s="5">
        <f t="shared" si="240"/>
        <v>6.3617135164854054E-3</v>
      </c>
      <c r="AB139" s="5">
        <f t="shared" si="241"/>
        <v>1.9690723743870393E-3</v>
      </c>
      <c r="AC139" s="5">
        <f t="shared" si="242"/>
        <v>9.2973220948707073E-6</v>
      </c>
      <c r="AD139" s="5">
        <f t="shared" si="243"/>
        <v>1.82372736246024E-3</v>
      </c>
      <c r="AE139" s="5">
        <f t="shared" si="244"/>
        <v>1.0786044686550578E-3</v>
      </c>
      <c r="AF139" s="5">
        <f t="shared" si="245"/>
        <v>3.1895875001656751E-4</v>
      </c>
      <c r="AG139" s="5">
        <f t="shared" si="246"/>
        <v>6.2880439288980552E-5</v>
      </c>
      <c r="AH139" s="5">
        <f t="shared" si="247"/>
        <v>1.5194935141976894E-3</v>
      </c>
      <c r="AI139" s="5">
        <f t="shared" si="248"/>
        <v>9.4062478422320031E-4</v>
      </c>
      <c r="AJ139" s="5">
        <f t="shared" si="249"/>
        <v>2.9114141535579828E-4</v>
      </c>
      <c r="AK139" s="5">
        <f t="shared" si="250"/>
        <v>6.0075902142976801E-5</v>
      </c>
      <c r="AL139" s="5">
        <f t="shared" si="251"/>
        <v>1.3615629847927214E-7</v>
      </c>
      <c r="AM139" s="5">
        <f t="shared" si="252"/>
        <v>2.2579144178866528E-4</v>
      </c>
      <c r="AN139" s="5">
        <f t="shared" si="253"/>
        <v>1.3353950985786796E-4</v>
      </c>
      <c r="AO139" s="5">
        <f t="shared" si="254"/>
        <v>3.9489540772255291E-5</v>
      </c>
      <c r="AP139" s="5">
        <f t="shared" si="255"/>
        <v>7.7850808951017702E-6</v>
      </c>
      <c r="AQ139" s="5">
        <f t="shared" si="256"/>
        <v>1.1510798180614774E-6</v>
      </c>
      <c r="AR139" s="5">
        <f t="shared" si="257"/>
        <v>1.7973437567938416E-4</v>
      </c>
      <c r="AS139" s="5">
        <f t="shared" si="258"/>
        <v>1.1126247447668733E-4</v>
      </c>
      <c r="AT139" s="5">
        <f t="shared" si="259"/>
        <v>3.4437870273514497E-5</v>
      </c>
      <c r="AU139" s="5">
        <f t="shared" si="260"/>
        <v>7.1061209963406986E-6</v>
      </c>
      <c r="AV139" s="5">
        <f t="shared" si="261"/>
        <v>1.0997403849361372E-6</v>
      </c>
      <c r="AW139" s="5">
        <f t="shared" si="262"/>
        <v>1.3846981231686122E-9</v>
      </c>
      <c r="AX139" s="5">
        <f t="shared" si="263"/>
        <v>2.3295594247627783E-5</v>
      </c>
      <c r="AY139" s="5">
        <f t="shared" si="264"/>
        <v>1.3777680026454166E-5</v>
      </c>
      <c r="AZ139" s="5">
        <f t="shared" si="265"/>
        <v>4.0742568078228805E-6</v>
      </c>
      <c r="BA139" s="5">
        <f t="shared" si="266"/>
        <v>8.0321062782794051E-7</v>
      </c>
      <c r="BB139" s="5">
        <f t="shared" si="267"/>
        <v>1.1876042854313135E-7</v>
      </c>
      <c r="BC139" s="5">
        <f t="shared" si="268"/>
        <v>1.404766211910185E-8</v>
      </c>
      <c r="BD139" s="5">
        <f t="shared" si="269"/>
        <v>1.7716674174110744E-5</v>
      </c>
      <c r="BE139" s="5">
        <f t="shared" si="270"/>
        <v>1.0967301055559192E-5</v>
      </c>
      <c r="BF139" s="5">
        <f t="shared" si="271"/>
        <v>3.3945900698178607E-6</v>
      </c>
      <c r="BG139" s="5">
        <f t="shared" si="272"/>
        <v>7.0046049821072673E-7</v>
      </c>
      <c r="BH139" s="5">
        <f t="shared" si="273"/>
        <v>1.0840298080084792E-7</v>
      </c>
      <c r="BI139" s="5">
        <f t="shared" si="274"/>
        <v>1.3421120850099698E-8</v>
      </c>
      <c r="BJ139" s="8">
        <f t="shared" si="275"/>
        <v>0.29994339964334998</v>
      </c>
      <c r="BK139" s="8">
        <f t="shared" si="276"/>
        <v>0.41759976233472912</v>
      </c>
      <c r="BL139" s="8">
        <f t="shared" si="277"/>
        <v>0.27218681597359085</v>
      </c>
      <c r="BM139" s="8">
        <f t="shared" si="278"/>
        <v>0.12278360952102731</v>
      </c>
      <c r="BN139" s="8">
        <f t="shared" si="279"/>
        <v>0.87720935986418747</v>
      </c>
    </row>
    <row r="140" spans="1:66" x14ac:dyDescent="0.25">
      <c r="A140" t="s">
        <v>99</v>
      </c>
      <c r="B140" t="s">
        <v>102</v>
      </c>
      <c r="C140" t="s">
        <v>100</v>
      </c>
      <c r="D140" s="11">
        <v>44473</v>
      </c>
      <c r="E140">
        <f>VLOOKUP(A140,home!$A$2:$E$405,3,FALSE)</f>
        <v>1.32780082987552</v>
      </c>
      <c r="F140">
        <f>VLOOKUP(B140,home!$B$2:$E$405,3,FALSE)</f>
        <v>0.94</v>
      </c>
      <c r="G140">
        <f>VLOOKUP(C140,away!$B$2:$E$405,4,FALSE)</f>
        <v>1.1100000000000001</v>
      </c>
      <c r="H140">
        <f>VLOOKUP(A140,away!$A$2:$E$405,3,FALSE)</f>
        <v>1.2572614107883799</v>
      </c>
      <c r="I140">
        <f>VLOOKUP(C140,away!$B$2:$E$405,3,FALSE)</f>
        <v>0.79</v>
      </c>
      <c r="J140">
        <f>VLOOKUP(B140,home!$B$2:$E$405,4,FALSE)</f>
        <v>0.84</v>
      </c>
      <c r="K140" s="3">
        <f t="shared" si="224"/>
        <v>1.3854273858921176</v>
      </c>
      <c r="L140" s="3">
        <f t="shared" si="225"/>
        <v>0.834318672199169</v>
      </c>
      <c r="M140" s="5">
        <f t="shared" si="226"/>
        <v>0.10863669273156336</v>
      </c>
      <c r="N140" s="5">
        <f t="shared" si="227"/>
        <v>0.15050824922305506</v>
      </c>
      <c r="O140" s="5">
        <f t="shared" si="228"/>
        <v>9.0637621231907051E-2</v>
      </c>
      <c r="P140" s="5">
        <f t="shared" si="229"/>
        <v>0.12557184264680091</v>
      </c>
      <c r="Q140" s="5">
        <f t="shared" si="230"/>
        <v>0.10425912513814825</v>
      </c>
      <c r="R140" s="5">
        <f t="shared" si="231"/>
        <v>3.7810329898747941E-2</v>
      </c>
      <c r="S140" s="5">
        <f t="shared" si="232"/>
        <v>3.628674453638718E-2</v>
      </c>
      <c r="T140" s="5">
        <f t="shared" si="233"/>
        <v>8.6985334849906851E-2</v>
      </c>
      <c r="U140" s="5">
        <f t="shared" si="234"/>
        <v>5.2383466511340938E-2</v>
      </c>
      <c r="V140" s="5">
        <f t="shared" si="235"/>
        <v>4.6603789203944011E-3</v>
      </c>
      <c r="W140" s="5">
        <f t="shared" si="236"/>
        <v>4.8147815731847954E-2</v>
      </c>
      <c r="X140" s="5">
        <f t="shared" si="237"/>
        <v>4.0170621690685644E-2</v>
      </c>
      <c r="Y140" s="5">
        <f t="shared" si="238"/>
        <v>1.6757549875193987E-2</v>
      </c>
      <c r="Z140" s="5">
        <f t="shared" si="239"/>
        <v>1.0515288078845312E-2</v>
      </c>
      <c r="AA140" s="5">
        <f t="shared" si="240"/>
        <v>1.4568168074977208E-2</v>
      </c>
      <c r="AB140" s="5">
        <f t="shared" si="241"/>
        <v>1.0091569506676338E-2</v>
      </c>
      <c r="AC140" s="5">
        <f t="shared" si="242"/>
        <v>3.36679736003348E-4</v>
      </c>
      <c r="AD140" s="5">
        <f t="shared" si="243"/>
        <v>1.6676325621447375E-2</v>
      </c>
      <c r="AE140" s="5">
        <f t="shared" si="244"/>
        <v>1.3913369849646955E-2</v>
      </c>
      <c r="AF140" s="5">
        <f t="shared" si="245"/>
        <v>5.8040921293866978E-3</v>
      </c>
      <c r="AG140" s="5">
        <f t="shared" si="246"/>
        <v>1.6141541462371862E-3</v>
      </c>
      <c r="AH140" s="5">
        <f t="shared" si="247"/>
        <v>2.1932752969334919E-3</v>
      </c>
      <c r="AI140" s="5">
        <f t="shared" si="248"/>
        <v>3.0386236611723259E-3</v>
      </c>
      <c r="AJ140" s="5">
        <f t="shared" si="249"/>
        <v>2.1048962178039556E-3</v>
      </c>
      <c r="AK140" s="5">
        <f t="shared" si="250"/>
        <v>9.7206028820211307E-4</v>
      </c>
      <c r="AL140" s="5">
        <f t="shared" si="251"/>
        <v>1.5566561819493098E-5</v>
      </c>
      <c r="AM140" s="5">
        <f t="shared" si="252"/>
        <v>4.6207676424015205E-3</v>
      </c>
      <c r="AN140" s="5">
        <f t="shared" si="253"/>
        <v>3.855192723949321E-3</v>
      </c>
      <c r="AO140" s="5">
        <f t="shared" si="254"/>
        <v>1.608229637258647E-3</v>
      </c>
      <c r="AP140" s="5">
        <f t="shared" si="255"/>
        <v>4.4725867184966202E-4</v>
      </c>
      <c r="AQ140" s="5">
        <f t="shared" si="256"/>
        <v>9.3289065306793441E-5</v>
      </c>
      <c r="AR140" s="5">
        <f t="shared" si="257"/>
        <v>3.6597810670095795E-4</v>
      </c>
      <c r="AS140" s="5">
        <f t="shared" si="258"/>
        <v>5.0703609166045471E-4</v>
      </c>
      <c r="AT140" s="5">
        <f t="shared" si="259"/>
        <v>3.5123084351104997E-4</v>
      </c>
      <c r="AU140" s="5">
        <f t="shared" si="260"/>
        <v>1.6220160979006575E-4</v>
      </c>
      <c r="AV140" s="5">
        <f t="shared" si="261"/>
        <v>5.6179638059736034E-5</v>
      </c>
      <c r="AW140" s="5">
        <f t="shared" si="262"/>
        <v>4.9981113966998922E-7</v>
      </c>
      <c r="AX140" s="5">
        <f t="shared" si="263"/>
        <v>1.0669563392712012E-3</v>
      </c>
      <c r="AY140" s="5">
        <f t="shared" si="264"/>
        <v>8.9018159627523457E-4</v>
      </c>
      <c r="AZ140" s="5">
        <f t="shared" si="265"/>
        <v>3.713475637102451E-4</v>
      </c>
      <c r="BA140" s="5">
        <f t="shared" si="266"/>
        <v>1.0327406875970937E-4</v>
      </c>
      <c r="BB140" s="5">
        <f t="shared" si="267"/>
        <v>2.1540870980051595E-5</v>
      </c>
      <c r="BC140" s="5">
        <f t="shared" si="268"/>
        <v>3.594390174818053E-6</v>
      </c>
      <c r="BD140" s="5">
        <f t="shared" si="269"/>
        <v>5.0890394672784812E-5</v>
      </c>
      <c r="BE140" s="5">
        <f t="shared" si="270"/>
        <v>7.0504946458534417E-5</v>
      </c>
      <c r="BF140" s="5">
        <f t="shared" si="271"/>
        <v>4.8839741832255527E-5</v>
      </c>
      <c r="BG140" s="5">
        <f t="shared" si="272"/>
        <v>2.2554638618102554E-5</v>
      </c>
      <c r="BH140" s="5">
        <f t="shared" si="273"/>
        <v>7.8119535051048069E-6</v>
      </c>
      <c r="BI140" s="5">
        <f t="shared" si="274"/>
        <v>2.1645788646576258E-6</v>
      </c>
      <c r="BJ140" s="8">
        <f t="shared" si="275"/>
        <v>0.49791827082549323</v>
      </c>
      <c r="BK140" s="8">
        <f t="shared" si="276"/>
        <v>0.27639808672924393</v>
      </c>
      <c r="BL140" s="8">
        <f t="shared" si="277"/>
        <v>0.21544540323143507</v>
      </c>
      <c r="BM140" s="8">
        <f t="shared" si="278"/>
        <v>0.38196350620965941</v>
      </c>
      <c r="BN140" s="8">
        <f t="shared" si="279"/>
        <v>0.6174238608702225</v>
      </c>
    </row>
    <row r="141" spans="1:66" x14ac:dyDescent="0.25">
      <c r="A141" t="s">
        <v>99</v>
      </c>
      <c r="B141" t="s">
        <v>117</v>
      </c>
      <c r="C141" t="s">
        <v>113</v>
      </c>
      <c r="D141" s="11">
        <v>44473</v>
      </c>
      <c r="E141">
        <f>VLOOKUP(A141,home!$A$2:$E$405,3,FALSE)</f>
        <v>1.32780082987552</v>
      </c>
      <c r="F141">
        <f>VLOOKUP(B141,home!$B$2:$E$405,3,FALSE)</f>
        <v>1</v>
      </c>
      <c r="G141">
        <f>VLOOKUP(C141,away!$B$2:$E$405,4,FALSE)</f>
        <v>1.1100000000000001</v>
      </c>
      <c r="H141">
        <f>VLOOKUP(A141,away!$A$2:$E$405,3,FALSE)</f>
        <v>1.2572614107883799</v>
      </c>
      <c r="I141">
        <f>VLOOKUP(C141,away!$B$2:$E$405,3,FALSE)</f>
        <v>1.22</v>
      </c>
      <c r="J141">
        <f>VLOOKUP(B141,home!$B$2:$E$405,4,FALSE)</f>
        <v>1.02</v>
      </c>
      <c r="K141" s="3">
        <f t="shared" si="224"/>
        <v>1.4738589211618274</v>
      </c>
      <c r="L141" s="3">
        <f t="shared" si="225"/>
        <v>1.5645360995850599</v>
      </c>
      <c r="M141" s="5">
        <f t="shared" si="226"/>
        <v>4.7911725142728609E-2</v>
      </c>
      <c r="N141" s="5">
        <f t="shared" si="227"/>
        <v>7.0615123529863988E-2</v>
      </c>
      <c r="O141" s="5">
        <f t="shared" si="228"/>
        <v>7.4959623579196069E-2</v>
      </c>
      <c r="P141" s="5">
        <f t="shared" si="229"/>
        <v>0.11047990993913059</v>
      </c>
      <c r="Q141" s="5">
        <f t="shared" si="230"/>
        <v>5.2038364891717266E-2</v>
      </c>
      <c r="R141" s="5">
        <f t="shared" si="231"/>
        <v>5.8638518550479864E-2</v>
      </c>
      <c r="S141" s="5">
        <f t="shared" si="232"/>
        <v>6.3689057656541329E-2</v>
      </c>
      <c r="T141" s="5">
        <f t="shared" si="233"/>
        <v>8.1415900436471456E-2</v>
      </c>
      <c r="U141" s="5">
        <f t="shared" si="234"/>
        <v>8.6424903689338056E-2</v>
      </c>
      <c r="V141" s="5">
        <f t="shared" si="235"/>
        <v>1.6317883062935058E-2</v>
      </c>
      <c r="W141" s="5">
        <f t="shared" si="236"/>
        <v>2.5565736112777303E-2</v>
      </c>
      <c r="X141" s="5">
        <f t="shared" si="237"/>
        <v>3.9998517060905514E-2</v>
      </c>
      <c r="Y141" s="5">
        <f t="shared" si="238"/>
        <v>3.1289561935827805E-2</v>
      </c>
      <c r="Z141" s="5">
        <f t="shared" si="239"/>
        <v>3.0580693032804643E-2</v>
      </c>
      <c r="AA141" s="5">
        <f t="shared" si="240"/>
        <v>4.507162724171046E-2</v>
      </c>
      <c r="AB141" s="5">
        <f t="shared" si="241"/>
        <v>3.3214609950737717E-2</v>
      </c>
      <c r="AC141" s="5">
        <f t="shared" si="242"/>
        <v>2.3517185065605162E-3</v>
      </c>
      <c r="AD141" s="5">
        <f t="shared" si="243"/>
        <v>9.420072061471484E-3</v>
      </c>
      <c r="AE141" s="5">
        <f t="shared" si="244"/>
        <v>1.4738042800864789E-2</v>
      </c>
      <c r="AF141" s="5">
        <f t="shared" si="245"/>
        <v>1.1529099999591338E-2</v>
      </c>
      <c r="AG141" s="5">
        <f t="shared" si="246"/>
        <v>6.0125643816955811E-3</v>
      </c>
      <c r="AH141" s="5">
        <f t="shared" si="247"/>
        <v>1.1961149550038052E-2</v>
      </c>
      <c r="AI141" s="5">
        <f t="shared" si="248"/>
        <v>1.7629046971674361E-2</v>
      </c>
      <c r="AJ141" s="5">
        <f t="shared" si="249"/>
        <v>1.299136407539158E-2</v>
      </c>
      <c r="AK141" s="5">
        <f t="shared" si="250"/>
        <v>6.382479280192384E-3</v>
      </c>
      <c r="AL141" s="5">
        <f t="shared" si="251"/>
        <v>2.1691362440655001E-4</v>
      </c>
      <c r="AM141" s="5">
        <f t="shared" si="252"/>
        <v>2.7767714491574052E-3</v>
      </c>
      <c r="AN141" s="5">
        <f t="shared" si="253"/>
        <v>4.3443591725038817E-3</v>
      </c>
      <c r="AO141" s="5">
        <f t="shared" si="254"/>
        <v>3.3984533774729011E-3</v>
      </c>
      <c r="AP141" s="5">
        <f t="shared" si="255"/>
        <v>1.772334330604375E-3</v>
      </c>
      <c r="AQ141" s="5">
        <f t="shared" si="256"/>
        <v>6.9322026019111695E-4</v>
      </c>
      <c r="AR141" s="5">
        <f t="shared" si="257"/>
        <v>3.7427300527140242E-3</v>
      </c>
      <c r="AS141" s="5">
        <f t="shared" si="258"/>
        <v>5.516256077693041E-3</v>
      </c>
      <c r="AT141" s="5">
        <f t="shared" si="259"/>
        <v>4.0650916157605205E-3</v>
      </c>
      <c r="AU141" s="5">
        <f t="shared" si="260"/>
        <v>1.9971238477429296E-3</v>
      </c>
      <c r="AV141" s="5">
        <f t="shared" si="261"/>
        <v>7.3586969991523818E-4</v>
      </c>
      <c r="AW141" s="5">
        <f t="shared" si="262"/>
        <v>1.3893953247477397E-5</v>
      </c>
      <c r="AX141" s="5">
        <f t="shared" si="263"/>
        <v>6.820948953946837E-4</v>
      </c>
      <c r="AY141" s="5">
        <f t="shared" si="264"/>
        <v>1.0671620871876778E-3</v>
      </c>
      <c r="AZ141" s="5">
        <f t="shared" si="265"/>
        <v>8.3480680475683084E-4</v>
      </c>
      <c r="BA141" s="5">
        <f t="shared" si="266"/>
        <v>4.3536179407377282E-4</v>
      </c>
      <c r="BB141" s="5">
        <f t="shared" si="267"/>
        <v>1.702848108021337E-4</v>
      </c>
      <c r="BC141" s="5">
        <f t="shared" si="268"/>
        <v>5.3283346742190005E-5</v>
      </c>
      <c r="BD141" s="5">
        <f t="shared" si="269"/>
        <v>9.7593937974549893E-4</v>
      </c>
      <c r="BE141" s="5">
        <f t="shared" si="270"/>
        <v>1.4383969613510439E-3</v>
      </c>
      <c r="BF141" s="5">
        <f t="shared" si="271"/>
        <v>1.0599970968296504E-3</v>
      </c>
      <c r="BG141" s="5">
        <f t="shared" si="272"/>
        <v>5.2076205918933911E-4</v>
      </c>
      <c r="BH141" s="5">
        <f t="shared" si="273"/>
        <v>1.9188245168470281E-4</v>
      </c>
      <c r="BI141" s="5">
        <f t="shared" si="274"/>
        <v>5.6561532645980487E-5</v>
      </c>
      <c r="BJ141" s="8">
        <f t="shared" si="275"/>
        <v>0.35885111554007343</v>
      </c>
      <c r="BK141" s="8">
        <f t="shared" si="276"/>
        <v>0.24203437001949032</v>
      </c>
      <c r="BL141" s="8">
        <f t="shared" si="277"/>
        <v>0.36757393366403046</v>
      </c>
      <c r="BM141" s="8">
        <f t="shared" si="278"/>
        <v>0.5833435784893426</v>
      </c>
      <c r="BN141" s="8">
        <f t="shared" si="279"/>
        <v>0.41464326563311638</v>
      </c>
    </row>
    <row r="142" spans="1:66" x14ac:dyDescent="0.25">
      <c r="A142" t="s">
        <v>99</v>
      </c>
      <c r="B142" t="s">
        <v>121</v>
      </c>
      <c r="C142" t="s">
        <v>119</v>
      </c>
      <c r="D142" s="11">
        <v>44473</v>
      </c>
      <c r="E142">
        <f>VLOOKUP(A142,home!$A$2:$E$405,3,FALSE)</f>
        <v>1.32780082987552</v>
      </c>
      <c r="F142">
        <f>VLOOKUP(B142,home!$B$2:$E$405,3,FALSE)</f>
        <v>1.18</v>
      </c>
      <c r="G142">
        <f>VLOOKUP(C142,away!$B$2:$E$405,4,FALSE)</f>
        <v>1.1100000000000001</v>
      </c>
      <c r="H142">
        <f>VLOOKUP(A142,away!$A$2:$E$405,3,FALSE)</f>
        <v>1.2572614107883799</v>
      </c>
      <c r="I142">
        <f>VLOOKUP(C142,away!$B$2:$E$405,3,FALSE)</f>
        <v>0.9</v>
      </c>
      <c r="J142">
        <f>VLOOKUP(B142,home!$B$2:$E$405,4,FALSE)</f>
        <v>1.02</v>
      </c>
      <c r="K142" s="3">
        <f t="shared" si="224"/>
        <v>1.7391535269709559</v>
      </c>
      <c r="L142" s="3">
        <f t="shared" si="225"/>
        <v>1.1541659751037328</v>
      </c>
      <c r="M142" s="5">
        <f t="shared" si="226"/>
        <v>5.5392033119642775E-2</v>
      </c>
      <c r="N142" s="5">
        <f t="shared" si="227"/>
        <v>9.6335249766118722E-2</v>
      </c>
      <c r="O142" s="5">
        <f t="shared" si="228"/>
        <v>6.3931599918510773E-2</v>
      </c>
      <c r="P142" s="5">
        <f t="shared" si="229"/>
        <v>0.11118686748317408</v>
      </c>
      <c r="Q142" s="5">
        <f t="shared" si="230"/>
        <v>8.3770894701186691E-2</v>
      </c>
      <c r="R142" s="5">
        <f t="shared" si="231"/>
        <v>3.6893838679944856E-2</v>
      </c>
      <c r="S142" s="5">
        <f t="shared" si="232"/>
        <v>5.5795566638702221E-2</v>
      </c>
      <c r="T142" s="5">
        <f t="shared" si="233"/>
        <v>9.6685516368107266E-2</v>
      </c>
      <c r="U142" s="5">
        <f t="shared" si="234"/>
        <v>6.4164049663723563E-2</v>
      </c>
      <c r="V142" s="5">
        <f t="shared" si="235"/>
        <v>1.2444096549661606E-2</v>
      </c>
      <c r="W142" s="5">
        <f t="shared" si="236"/>
        <v>4.8563482325693803E-2</v>
      </c>
      <c r="X142" s="5">
        <f t="shared" si="237"/>
        <v>5.6050318932867285E-2</v>
      </c>
      <c r="Y142" s="5">
        <f t="shared" si="238"/>
        <v>3.2345685503013991E-2</v>
      </c>
      <c r="Z142" s="5">
        <f t="shared" si="239"/>
        <v>1.419387109845279E-2</v>
      </c>
      <c r="AA142" s="5">
        <f t="shared" si="240"/>
        <v>2.4685320982245282E-2</v>
      </c>
      <c r="AB142" s="5">
        <f t="shared" si="241"/>
        <v>2.1465781525341017E-2</v>
      </c>
      <c r="AC142" s="5">
        <f t="shared" si="242"/>
        <v>1.5611677755022655E-3</v>
      </c>
      <c r="AD142" s="5">
        <f t="shared" si="243"/>
        <v>2.1114837892180521E-2</v>
      </c>
      <c r="AE142" s="5">
        <f t="shared" si="244"/>
        <v>2.4370027464985778E-2</v>
      </c>
      <c r="AF142" s="5">
        <f t="shared" si="245"/>
        <v>1.4063528256215031E-2</v>
      </c>
      <c r="AG142" s="5">
        <f t="shared" si="246"/>
        <v>5.4105486010777738E-3</v>
      </c>
      <c r="AH142" s="5">
        <f t="shared" si="247"/>
        <v>4.0955207692106111E-3</v>
      </c>
      <c r="AI142" s="5">
        <f t="shared" si="248"/>
        <v>7.1227393905554364E-3</v>
      </c>
      <c r="AJ142" s="5">
        <f t="shared" si="249"/>
        <v>6.1937686663897235E-3</v>
      </c>
      <c r="AK142" s="5">
        <f t="shared" si="250"/>
        <v>3.5906382071312941E-3</v>
      </c>
      <c r="AL142" s="5">
        <f t="shared" si="251"/>
        <v>1.2534752367644551E-4</v>
      </c>
      <c r="AM142" s="5">
        <f t="shared" si="252"/>
        <v>7.3443889583211441E-3</v>
      </c>
      <c r="AN142" s="5">
        <f t="shared" si="253"/>
        <v>8.476643843621812E-3</v>
      </c>
      <c r="AO142" s="5">
        <f t="shared" si="254"/>
        <v>4.8917269536904113E-3</v>
      </c>
      <c r="AP142" s="5">
        <f t="shared" si="255"/>
        <v>1.8819549364824354E-3</v>
      </c>
      <c r="AQ142" s="5">
        <f t="shared" si="256"/>
        <v>5.4302208859163305E-4</v>
      </c>
      <c r="AR142" s="5">
        <f t="shared" si="257"/>
        <v>9.453821444307107E-4</v>
      </c>
      <c r="AS142" s="5">
        <f t="shared" si="258"/>
        <v>1.6441646908220359E-3</v>
      </c>
      <c r="AT142" s="5">
        <f t="shared" si="259"/>
        <v>1.4297274104821279E-3</v>
      </c>
      <c r="AU142" s="5">
        <f t="shared" si="260"/>
        <v>8.2883848951568161E-4</v>
      </c>
      <c r="AV142" s="5">
        <f t="shared" si="261"/>
        <v>3.6036934558261941E-4</v>
      </c>
      <c r="AW142" s="5">
        <f t="shared" si="262"/>
        <v>6.9890709103790679E-6</v>
      </c>
      <c r="AX142" s="5">
        <f t="shared" si="263"/>
        <v>2.1288366600517943E-3</v>
      </c>
      <c r="AY142" s="5">
        <f t="shared" si="264"/>
        <v>2.4570308395852531E-3</v>
      </c>
      <c r="AZ142" s="5">
        <f t="shared" si="265"/>
        <v>1.4179106974149284E-3</v>
      </c>
      <c r="BA142" s="5">
        <f t="shared" si="266"/>
        <v>5.4550142756397153E-4</v>
      </c>
      <c r="BB142" s="5">
        <f t="shared" si="267"/>
        <v>1.5739979676621227E-4</v>
      </c>
      <c r="BC142" s="5">
        <f t="shared" si="268"/>
        <v>3.6333097983160945E-5</v>
      </c>
      <c r="BD142" s="5">
        <f t="shared" si="269"/>
        <v>1.8185465076208814E-4</v>
      </c>
      <c r="BE142" s="5">
        <f t="shared" si="270"/>
        <v>3.1627315726895703E-4</v>
      </c>
      <c r="BF142" s="5">
        <f t="shared" si="271"/>
        <v>2.750237884752733E-4</v>
      </c>
      <c r="BG142" s="5">
        <f t="shared" si="272"/>
        <v>1.5943619724256191E-4</v>
      </c>
      <c r="BH142" s="5">
        <f t="shared" si="273"/>
        <v>6.9321006190309654E-5</v>
      </c>
      <c r="BI142" s="5">
        <f t="shared" si="274"/>
        <v>2.4111974481810488E-5</v>
      </c>
      <c r="BJ142" s="8">
        <f t="shared" si="275"/>
        <v>0.50859083911151937</v>
      </c>
      <c r="BK142" s="8">
        <f t="shared" si="276"/>
        <v>0.23896210992994465</v>
      </c>
      <c r="BL142" s="8">
        <f t="shared" si="277"/>
        <v>0.23837776065830676</v>
      </c>
      <c r="BM142" s="8">
        <f t="shared" si="278"/>
        <v>0.55016405536097091</v>
      </c>
      <c r="BN142" s="8">
        <f t="shared" si="279"/>
        <v>0.44751048366857787</v>
      </c>
    </row>
    <row r="143" spans="1:66" x14ac:dyDescent="0.25">
      <c r="A143" t="s">
        <v>99</v>
      </c>
      <c r="B143" t="s">
        <v>108</v>
      </c>
      <c r="C143" t="s">
        <v>118</v>
      </c>
      <c r="D143" s="11">
        <v>44473</v>
      </c>
      <c r="E143">
        <f>VLOOKUP(A143,home!$A$2:$E$405,3,FALSE)</f>
        <v>1.32780082987552</v>
      </c>
      <c r="F143">
        <f>VLOOKUP(B143,home!$B$2:$E$405,3,FALSE)</f>
        <v>0.9</v>
      </c>
      <c r="G143">
        <f>VLOOKUP(C143,away!$B$2:$E$405,4,FALSE)</f>
        <v>1.2</v>
      </c>
      <c r="H143">
        <f>VLOOKUP(A143,away!$A$2:$E$405,3,FALSE)</f>
        <v>1.2572614107883799</v>
      </c>
      <c r="I143">
        <f>VLOOKUP(C143,away!$B$2:$E$405,3,FALSE)</f>
        <v>1.02</v>
      </c>
      <c r="J143">
        <f>VLOOKUP(B143,home!$B$2:$E$405,4,FALSE)</f>
        <v>0.53</v>
      </c>
      <c r="K143" s="3">
        <f t="shared" si="224"/>
        <v>1.4340248962655615</v>
      </c>
      <c r="L143" s="3">
        <f t="shared" si="225"/>
        <v>0.67967551867219822</v>
      </c>
      <c r="M143" s="5">
        <f t="shared" si="226"/>
        <v>0.1207901646884826</v>
      </c>
      <c r="N143" s="5">
        <f t="shared" si="227"/>
        <v>0.17321610338730134</v>
      </c>
      <c r="O143" s="5">
        <f t="shared" si="228"/>
        <v>8.2098117835144646E-2</v>
      </c>
      <c r="P143" s="5">
        <f t="shared" si="229"/>
        <v>0.11773074491214114</v>
      </c>
      <c r="Q143" s="5">
        <f t="shared" si="230"/>
        <v>0.12419810234574981</v>
      </c>
      <c r="R143" s="5">
        <f t="shared" si="231"/>
        <v>2.7900040410806588E-2</v>
      </c>
      <c r="S143" s="5">
        <f t="shared" si="232"/>
        <v>2.8687203824321914E-2</v>
      </c>
      <c r="T143" s="5">
        <f t="shared" si="233"/>
        <v>8.4414409629950254E-2</v>
      </c>
      <c r="U143" s="5">
        <f t="shared" si="234"/>
        <v>4.0009352555911884E-2</v>
      </c>
      <c r="V143" s="5">
        <f t="shared" si="235"/>
        <v>3.1067336984247377E-3</v>
      </c>
      <c r="W143" s="5">
        <f t="shared" si="236"/>
        <v>5.936772361091449E-2</v>
      </c>
      <c r="X143" s="5">
        <f t="shared" si="237"/>
        <v>4.0350788337636015E-2</v>
      </c>
      <c r="Y143" s="5">
        <f t="shared" si="238"/>
        <v>1.3712721496107418E-2</v>
      </c>
      <c r="Z143" s="5">
        <f t="shared" si="239"/>
        <v>6.3209914790634206E-3</v>
      </c>
      <c r="AA143" s="5">
        <f t="shared" si="240"/>
        <v>9.0644591500594184E-3</v>
      </c>
      <c r="AB143" s="5">
        <f t="shared" si="241"/>
        <v>6.4993300461836899E-3</v>
      </c>
      <c r="AC143" s="5">
        <f t="shared" si="242"/>
        <v>1.8925282198186649E-4</v>
      </c>
      <c r="AD143" s="5">
        <f t="shared" si="243"/>
        <v>2.1283698423166051E-2</v>
      </c>
      <c r="AE143" s="5">
        <f t="shared" si="244"/>
        <v>1.4466008765028033E-2</v>
      </c>
      <c r="AF143" s="5">
        <f t="shared" si="245"/>
        <v>4.9160960052434957E-3</v>
      </c>
      <c r="AG143" s="5">
        <f t="shared" si="246"/>
        <v>1.1137833674020651E-3</v>
      </c>
      <c r="AH143" s="5">
        <f t="shared" si="247"/>
        <v>1.0740557905137436E-3</v>
      </c>
      <c r="AI143" s="5">
        <f t="shared" si="248"/>
        <v>1.5402227435748967E-3</v>
      </c>
      <c r="AJ143" s="5">
        <f t="shared" si="249"/>
        <v>1.1043588800404252E-3</v>
      </c>
      <c r="AK143" s="5">
        <f t="shared" si="250"/>
        <v>5.2789270946330751E-4</v>
      </c>
      <c r="AL143" s="5">
        <f t="shared" si="251"/>
        <v>7.3783741469720757E-6</v>
      </c>
      <c r="AM143" s="5">
        <f t="shared" si="252"/>
        <v>6.1042706846856356E-3</v>
      </c>
      <c r="AN143" s="5">
        <f t="shared" si="253"/>
        <v>4.1489233437292036E-3</v>
      </c>
      <c r="AO143" s="5">
        <f t="shared" si="254"/>
        <v>1.4099608127901683E-3</v>
      </c>
      <c r="AP143" s="5">
        <f t="shared" si="255"/>
        <v>3.1943861558021068E-4</v>
      </c>
      <c r="AQ143" s="5">
        <f t="shared" si="256"/>
        <v>5.4278651682102146E-5</v>
      </c>
      <c r="AR143" s="5">
        <f t="shared" si="257"/>
        <v>1.4600188530006138E-4</v>
      </c>
      <c r="AS143" s="5">
        <f t="shared" si="258"/>
        <v>2.0937033842199692E-4</v>
      </c>
      <c r="AT143" s="5">
        <f t="shared" si="259"/>
        <v>1.5012113891834487E-4</v>
      </c>
      <c r="AU143" s="5">
        <f t="shared" si="260"/>
        <v>7.1759150221549151E-5</v>
      </c>
      <c r="AV143" s="5">
        <f t="shared" si="261"/>
        <v>2.5726101988140475E-5</v>
      </c>
      <c r="AW143" s="5">
        <f t="shared" si="262"/>
        <v>1.9976366241862034E-7</v>
      </c>
      <c r="AX143" s="5">
        <f t="shared" si="263"/>
        <v>1.4589460225638701E-3</v>
      </c>
      <c r="AY143" s="5">
        <f t="shared" si="264"/>
        <v>9.91609894600839E-4</v>
      </c>
      <c r="AZ143" s="5">
        <f t="shared" si="265"/>
        <v>3.3698648471665446E-4</v>
      </c>
      <c r="BA143" s="5">
        <f t="shared" si="266"/>
        <v>7.6347154595104316E-5</v>
      </c>
      <c r="BB143" s="5">
        <f t="shared" si="267"/>
        <v>1.2972822974643505E-5</v>
      </c>
      <c r="BC143" s="5">
        <f t="shared" si="268"/>
        <v>1.7634620367866876E-6</v>
      </c>
      <c r="BD143" s="5">
        <f t="shared" si="269"/>
        <v>1.6538984519739655E-5</v>
      </c>
      <c r="BE143" s="5">
        <f t="shared" si="270"/>
        <v>2.3717315560257385E-5</v>
      </c>
      <c r="BF143" s="5">
        <f t="shared" si="271"/>
        <v>1.7005610492997847E-5</v>
      </c>
      <c r="BG143" s="5">
        <f t="shared" si="272"/>
        <v>8.1288229410512608E-6</v>
      </c>
      <c r="BH143" s="5">
        <f t="shared" si="273"/>
        <v>2.9142336187005388E-6</v>
      </c>
      <c r="BI143" s="5">
        <f t="shared" si="274"/>
        <v>8.3581671255012997E-7</v>
      </c>
      <c r="BJ143" s="8">
        <f t="shared" si="275"/>
        <v>0.55195493331845424</v>
      </c>
      <c r="BK143" s="8">
        <f t="shared" si="276"/>
        <v>0.27150308821410007</v>
      </c>
      <c r="BL143" s="8">
        <f t="shared" si="277"/>
        <v>0.17048994952039401</v>
      </c>
      <c r="BM143" s="8">
        <f t="shared" si="278"/>
        <v>0.35334427882144709</v>
      </c>
      <c r="BN143" s="8">
        <f t="shared" si="279"/>
        <v>0.64593327357962615</v>
      </c>
    </row>
    <row r="144" spans="1:66" x14ac:dyDescent="0.25">
      <c r="A144" t="s">
        <v>99</v>
      </c>
      <c r="B144" t="s">
        <v>103</v>
      </c>
      <c r="C144" t="s">
        <v>417</v>
      </c>
      <c r="D144" s="11">
        <v>44473</v>
      </c>
      <c r="E144">
        <f>VLOOKUP(A144,home!$A$2:$E$405,3,FALSE)</f>
        <v>1.32780082987552</v>
      </c>
      <c r="F144">
        <f>VLOOKUP(B144,home!$B$2:$E$405,3,FALSE)</f>
        <v>1</v>
      </c>
      <c r="G144">
        <f>VLOOKUP(C144,away!$B$2:$E$405,4,FALSE)</f>
        <v>0.82</v>
      </c>
      <c r="H144">
        <f>VLOOKUP(A144,away!$A$2:$E$405,3,FALSE)</f>
        <v>1.2572614107883799</v>
      </c>
      <c r="I144">
        <f>VLOOKUP(C144,away!$B$2:$E$405,3,FALSE)</f>
        <v>0.68</v>
      </c>
      <c r="J144">
        <f>VLOOKUP(B144,home!$B$2:$E$405,4,FALSE)</f>
        <v>1.06</v>
      </c>
      <c r="K144" s="3">
        <f t="shared" si="224"/>
        <v>1.0887966804979263</v>
      </c>
      <c r="L144" s="3">
        <f t="shared" si="225"/>
        <v>0.90623402489626437</v>
      </c>
      <c r="M144" s="5">
        <f t="shared" si="226"/>
        <v>0.13600947787810028</v>
      </c>
      <c r="N144" s="5">
        <f t="shared" si="227"/>
        <v>0.14808666802993173</v>
      </c>
      <c r="O144" s="5">
        <f t="shared" si="228"/>
        <v>0.12325641656151023</v>
      </c>
      <c r="P144" s="5">
        <f t="shared" si="229"/>
        <v>0.13420117720224195</v>
      </c>
      <c r="Q144" s="5">
        <f t="shared" si="230"/>
        <v>8.0618136288494013E-2</v>
      </c>
      <c r="R144" s="5">
        <f t="shared" si="231"/>
        <v>5.5849579237414002E-2</v>
      </c>
      <c r="S144" s="5">
        <f t="shared" si="232"/>
        <v>3.3104229652673796E-2</v>
      </c>
      <c r="T144" s="5">
        <f t="shared" si="233"/>
        <v>7.3058898128357502E-2</v>
      </c>
      <c r="U144" s="5">
        <f t="shared" si="234"/>
        <v>6.0808836480902274E-2</v>
      </c>
      <c r="V144" s="5">
        <f t="shared" si="235"/>
        <v>3.6293439570634872E-3</v>
      </c>
      <c r="W144" s="5">
        <f t="shared" si="236"/>
        <v>2.9258919726280568E-2</v>
      </c>
      <c r="X144" s="5">
        <f t="shared" si="237"/>
        <v>2.6515428587663942E-2</v>
      </c>
      <c r="Y144" s="5">
        <f t="shared" si="238"/>
        <v>1.2014591785424083E-2</v>
      </c>
      <c r="Z144" s="5">
        <f t="shared" si="239"/>
        <v>1.6870929660361508E-2</v>
      </c>
      <c r="AA144" s="5">
        <f t="shared" si="240"/>
        <v>1.8369012211115619E-2</v>
      </c>
      <c r="AB144" s="5">
        <f t="shared" si="241"/>
        <v>1.0000059759744278E-2</v>
      </c>
      <c r="AC144" s="5">
        <f t="shared" si="242"/>
        <v>2.2381814814878982E-4</v>
      </c>
      <c r="AD144" s="5">
        <f t="shared" si="243"/>
        <v>7.964253668232394E-3</v>
      </c>
      <c r="AE144" s="5">
        <f t="shared" si="244"/>
        <v>7.2174776570570797E-3</v>
      </c>
      <c r="AF144" s="5">
        <f t="shared" si="245"/>
        <v>3.2703619133768493E-3</v>
      </c>
      <c r="AG144" s="5">
        <f t="shared" si="246"/>
        <v>9.8790441320898326E-4</v>
      </c>
      <c r="AH144" s="5">
        <f t="shared" si="247"/>
        <v>3.8222526224627944E-3</v>
      </c>
      <c r="AI144" s="5">
        <f t="shared" si="248"/>
        <v>4.1616559673619833E-3</v>
      </c>
      <c r="AJ144" s="5">
        <f t="shared" si="249"/>
        <v>2.2655986013190568E-3</v>
      </c>
      <c r="AK144" s="5">
        <f t="shared" si="250"/>
        <v>8.2225874548564476E-4</v>
      </c>
      <c r="AL144" s="5">
        <f t="shared" si="251"/>
        <v>8.8336958363192996E-6</v>
      </c>
      <c r="AM144" s="5">
        <f t="shared" si="252"/>
        <v>1.7342905913229733E-3</v>
      </c>
      <c r="AN144" s="5">
        <f t="shared" si="253"/>
        <v>1.5716731429143403E-3</v>
      </c>
      <c r="AO144" s="5">
        <f t="shared" si="254"/>
        <v>7.1215183906231231E-4</v>
      </c>
      <c r="AP144" s="5">
        <f t="shared" si="255"/>
        <v>2.1512540915023863E-4</v>
      </c>
      <c r="AQ144" s="5">
        <f t="shared" si="256"/>
        <v>4.8738491347919105E-5</v>
      </c>
      <c r="AR144" s="5">
        <f t="shared" si="257"/>
        <v>6.9277107564495201E-4</v>
      </c>
      <c r="AS144" s="5">
        <f t="shared" si="258"/>
        <v>7.5428684750720152E-4</v>
      </c>
      <c r="AT144" s="5">
        <f t="shared" si="259"/>
        <v>4.1063250785454327E-4</v>
      </c>
      <c r="AU144" s="5">
        <f t="shared" si="260"/>
        <v>1.4903177048552181E-4</v>
      </c>
      <c r="AV144" s="5">
        <f t="shared" si="261"/>
        <v>4.0566324248341241E-5</v>
      </c>
      <c r="AW144" s="5">
        <f t="shared" si="262"/>
        <v>2.4211800832142923E-7</v>
      </c>
      <c r="AX144" s="5">
        <f t="shared" si="263"/>
        <v>3.1471497314187308E-4</v>
      </c>
      <c r="AY144" s="5">
        <f t="shared" si="264"/>
        <v>2.8520541680547936E-4</v>
      </c>
      <c r="AZ144" s="5">
        <f t="shared" si="265"/>
        <v>1.2923142639692314E-4</v>
      </c>
      <c r="BA144" s="5">
        <f t="shared" si="266"/>
        <v>3.9037971895589662E-5</v>
      </c>
      <c r="BB144" s="5">
        <f t="shared" si="267"/>
        <v>8.8443845986818681E-6</v>
      </c>
      <c r="BC144" s="5">
        <f t="shared" si="268"/>
        <v>1.6030164505188004E-6</v>
      </c>
      <c r="BD144" s="5">
        <f t="shared" si="269"/>
        <v>1.0463545336890651E-4</v>
      </c>
      <c r="BE144" s="5">
        <f t="shared" si="270"/>
        <v>1.1392673429046096E-4</v>
      </c>
      <c r="BF144" s="5">
        <f t="shared" si="271"/>
        <v>6.2021525057711578E-5</v>
      </c>
      <c r="BG144" s="5">
        <f t="shared" si="272"/>
        <v>2.2509610200751775E-5</v>
      </c>
      <c r="BH144" s="5">
        <f t="shared" si="273"/>
        <v>6.1270972164701992E-6</v>
      </c>
      <c r="BI144" s="5">
        <f t="shared" si="274"/>
        <v>1.3342326220761678E-6</v>
      </c>
      <c r="BJ144" s="8">
        <f t="shared" si="275"/>
        <v>0.39405325686111409</v>
      </c>
      <c r="BK144" s="8">
        <f t="shared" si="276"/>
        <v>0.30746208595087016</v>
      </c>
      <c r="BL144" s="8">
        <f t="shared" si="277"/>
        <v>0.28171351336581274</v>
      </c>
      <c r="BM144" s="8">
        <f t="shared" si="278"/>
        <v>0.32179336734166913</v>
      </c>
      <c r="BN144" s="8">
        <f t="shared" si="279"/>
        <v>0.67802145519769219</v>
      </c>
    </row>
    <row r="145" spans="1:66" x14ac:dyDescent="0.25">
      <c r="A145" t="s">
        <v>99</v>
      </c>
      <c r="B145" t="s">
        <v>107</v>
      </c>
      <c r="C145" t="s">
        <v>115</v>
      </c>
      <c r="D145" s="11">
        <v>44473</v>
      </c>
      <c r="E145">
        <f>VLOOKUP(A145,home!$A$2:$E$405,3,FALSE)</f>
        <v>1.32780082987552</v>
      </c>
      <c r="F145">
        <f>VLOOKUP(B145,home!$B$2:$E$405,3,FALSE)</f>
        <v>0.79</v>
      </c>
      <c r="G145">
        <f>VLOOKUP(C145,away!$B$2:$E$405,4,FALSE)</f>
        <v>1.18</v>
      </c>
      <c r="H145">
        <f>VLOOKUP(A145,away!$A$2:$E$405,3,FALSE)</f>
        <v>1.2572614107883799</v>
      </c>
      <c r="I145">
        <f>VLOOKUP(C145,away!$B$2:$E$405,3,FALSE)</f>
        <v>0.9</v>
      </c>
      <c r="J145">
        <f>VLOOKUP(B145,home!$B$2:$E$405,4,FALSE)</f>
        <v>0.64</v>
      </c>
      <c r="K145" s="3">
        <f t="shared" si="224"/>
        <v>1.2377759336099599</v>
      </c>
      <c r="L145" s="3">
        <f t="shared" si="225"/>
        <v>0.7241825726141069</v>
      </c>
      <c r="M145" s="5">
        <f t="shared" si="226"/>
        <v>0.14058281879928933</v>
      </c>
      <c r="N145" s="5">
        <f t="shared" si="227"/>
        <v>0.17401002978881011</v>
      </c>
      <c r="O145" s="5">
        <f t="shared" si="228"/>
        <v>0.10180762738341216</v>
      </c>
      <c r="P145" s="5">
        <f t="shared" si="229"/>
        <v>0.12601503103311787</v>
      </c>
      <c r="Q145" s="5">
        <f t="shared" si="230"/>
        <v>0.10769271353967073</v>
      </c>
      <c r="R145" s="5">
        <f t="shared" si="231"/>
        <v>3.6863654755128906E-2</v>
      </c>
      <c r="S145" s="5">
        <f t="shared" si="232"/>
        <v>2.8239204800960267E-2</v>
      </c>
      <c r="T145" s="5">
        <f t="shared" si="233"/>
        <v>7.7989186342952807E-2</v>
      </c>
      <c r="U145" s="5">
        <f t="shared" si="234"/>
        <v>4.562894468080491E-2</v>
      </c>
      <c r="V145" s="5">
        <f t="shared" si="235"/>
        <v>2.8125487403377028E-3</v>
      </c>
      <c r="W145" s="5">
        <f t="shared" si="236"/>
        <v>4.4433149681518652E-2</v>
      </c>
      <c r="X145" s="5">
        <f t="shared" si="237"/>
        <v>3.2177712645709858E-2</v>
      </c>
      <c r="Y145" s="5">
        <f t="shared" si="238"/>
        <v>1.1651269362303821E-2</v>
      </c>
      <c r="Z145" s="5">
        <f t="shared" si="239"/>
        <v>8.8986721121758379E-3</v>
      </c>
      <c r="AA145" s="5">
        <f t="shared" si="240"/>
        <v>1.1014562181537358E-2</v>
      </c>
      <c r="AB145" s="5">
        <f t="shared" si="241"/>
        <v>6.8167799937786829E-3</v>
      </c>
      <c r="AC145" s="5">
        <f t="shared" si="242"/>
        <v>1.5756878215227699E-4</v>
      </c>
      <c r="AD145" s="5">
        <f t="shared" si="243"/>
        <v>1.3749570832568201E-2</v>
      </c>
      <c r="AE145" s="5">
        <f t="shared" si="244"/>
        <v>9.9571995778691257E-3</v>
      </c>
      <c r="AF145" s="5">
        <f t="shared" si="245"/>
        <v>3.6054152031666812E-3</v>
      </c>
      <c r="AG145" s="5">
        <f t="shared" si="246"/>
        <v>8.7032628572375362E-4</v>
      </c>
      <c r="AH145" s="5">
        <f t="shared" si="247"/>
        <v>1.6110658157612262E-3</v>
      </c>
      <c r="AI145" s="5">
        <f t="shared" si="248"/>
        <v>1.9941384942109429E-3</v>
      </c>
      <c r="AJ145" s="5">
        <f t="shared" si="249"/>
        <v>1.2341483182097552E-3</v>
      </c>
      <c r="AK145" s="5">
        <f t="shared" si="250"/>
        <v>5.0919969559508078E-4</v>
      </c>
      <c r="AL145" s="5">
        <f t="shared" si="251"/>
        <v>5.6496334736660329E-6</v>
      </c>
      <c r="AM145" s="5">
        <f t="shared" si="252"/>
        <v>3.4037775748036749E-3</v>
      </c>
      <c r="AN145" s="5">
        <f t="shared" si="253"/>
        <v>2.4649564007275309E-3</v>
      </c>
      <c r="AO145" s="5">
        <f t="shared" si="254"/>
        <v>8.9253923383023623E-4</v>
      </c>
      <c r="AP145" s="5">
        <f t="shared" si="255"/>
        <v>2.1545378617140152E-4</v>
      </c>
      <c r="AQ145" s="5">
        <f t="shared" si="256"/>
        <v>3.90069692872638E-5</v>
      </c>
      <c r="AR145" s="5">
        <f t="shared" si="257"/>
        <v>2.3334115742172198E-4</v>
      </c>
      <c r="AS145" s="5">
        <f t="shared" si="258"/>
        <v>2.8882406897730046E-4</v>
      </c>
      <c r="AT145" s="5">
        <f t="shared" si="259"/>
        <v>1.7874974081370285E-4</v>
      </c>
      <c r="AU145" s="5">
        <f t="shared" si="260"/>
        <v>7.3750709106073153E-5</v>
      </c>
      <c r="AV145" s="5">
        <f t="shared" si="261"/>
        <v>2.2821713204541551E-5</v>
      </c>
      <c r="AW145" s="5">
        <f t="shared" si="262"/>
        <v>1.4067206939542411E-7</v>
      </c>
      <c r="AX145" s="5">
        <f t="shared" si="263"/>
        <v>7.0218566090887724E-4</v>
      </c>
      <c r="AY145" s="5">
        <f t="shared" si="264"/>
        <v>5.085106183697276E-4</v>
      </c>
      <c r="AZ145" s="5">
        <f t="shared" si="265"/>
        <v>1.841272639062898E-4</v>
      </c>
      <c r="BA145" s="5">
        <f t="shared" si="266"/>
        <v>4.4447251888017859E-5</v>
      </c>
      <c r="BB145" s="5">
        <f t="shared" si="267"/>
        <v>8.0469813044729969E-6</v>
      </c>
      <c r="BC145" s="5">
        <f t="shared" si="268"/>
        <v>1.1654967245701757E-6</v>
      </c>
      <c r="BD145" s="5">
        <f t="shared" si="269"/>
        <v>2.8163599946402648E-5</v>
      </c>
      <c r="BE145" s="5">
        <f t="shared" si="270"/>
        <v>3.4860226217475946E-5</v>
      </c>
      <c r="BF145" s="5">
        <f t="shared" si="271"/>
        <v>2.1574574526095352E-5</v>
      </c>
      <c r="BG145" s="5">
        <f t="shared" si="272"/>
        <v>8.9014963754251143E-6</v>
      </c>
      <c r="BH145" s="5">
        <f t="shared" si="273"/>
        <v>2.7545144966543716E-6</v>
      </c>
      <c r="BI145" s="5">
        <f t="shared" si="274"/>
        <v>6.8189435054770657E-7</v>
      </c>
      <c r="BJ145" s="8">
        <f t="shared" si="275"/>
        <v>0.48460079049821581</v>
      </c>
      <c r="BK145" s="8">
        <f t="shared" si="276"/>
        <v>0.29832133240770081</v>
      </c>
      <c r="BL145" s="8">
        <f t="shared" si="277"/>
        <v>0.20837454501387492</v>
      </c>
      <c r="BM145" s="8">
        <f t="shared" si="278"/>
        <v>0.3127150947862381</v>
      </c>
      <c r="BN145" s="8">
        <f t="shared" si="279"/>
        <v>0.68697187529942905</v>
      </c>
    </row>
    <row r="146" spans="1:66" x14ac:dyDescent="0.25">
      <c r="A146" t="s">
        <v>99</v>
      </c>
      <c r="B146" t="s">
        <v>395</v>
      </c>
      <c r="C146" t="s">
        <v>111</v>
      </c>
      <c r="D146" s="11">
        <v>44473</v>
      </c>
      <c r="E146">
        <f>VLOOKUP(A146,home!$A$2:$E$405,3,FALSE)</f>
        <v>1.32780082987552</v>
      </c>
      <c r="F146">
        <f>VLOOKUP(B146,home!$B$2:$E$405,3,FALSE)</f>
        <v>1.22</v>
      </c>
      <c r="G146">
        <f>VLOOKUP(C146,away!$B$2:$E$405,4,FALSE)</f>
        <v>0.68</v>
      </c>
      <c r="H146">
        <f>VLOOKUP(A146,away!$A$2:$E$405,3,FALSE)</f>
        <v>1.2572614107883799</v>
      </c>
      <c r="I146">
        <f>VLOOKUP(C146,away!$B$2:$E$405,3,FALSE)</f>
        <v>0.98</v>
      </c>
      <c r="J146">
        <f>VLOOKUP(B146,home!$B$2:$E$405,4,FALSE)</f>
        <v>1.06</v>
      </c>
      <c r="K146" s="3">
        <f t="shared" si="224"/>
        <v>1.1015435684647314</v>
      </c>
      <c r="L146" s="3">
        <f t="shared" si="225"/>
        <v>1.3060431535269692</v>
      </c>
      <c r="M146" s="5">
        <f t="shared" si="226"/>
        <v>9.0032305596092418E-2</v>
      </c>
      <c r="N146" s="5">
        <f t="shared" si="227"/>
        <v>9.9174507183426838E-2</v>
      </c>
      <c r="O146" s="5">
        <f t="shared" si="228"/>
        <v>0.11758607632002434</v>
      </c>
      <c r="P146" s="5">
        <f t="shared" si="229"/>
        <v>0.12952618611132585</v>
      </c>
      <c r="Q146" s="5">
        <f t="shared" si="230"/>
        <v>5.4622520271781591E-2</v>
      </c>
      <c r="R146" s="5">
        <f t="shared" si="231"/>
        <v>7.6786244963933756E-2</v>
      </c>
      <c r="S146" s="5">
        <f t="shared" si="232"/>
        <v>4.6586146987648597E-2</v>
      </c>
      <c r="T146" s="5">
        <f t="shared" si="233"/>
        <v>7.1339368629348435E-2</v>
      </c>
      <c r="U146" s="5">
        <f t="shared" si="234"/>
        <v>8.4583394286578586E-2</v>
      </c>
      <c r="V146" s="5">
        <f t="shared" si="235"/>
        <v>7.4468651434252426E-3</v>
      </c>
      <c r="W146" s="5">
        <f t="shared" si="236"/>
        <v>2.0056361966238469E-2</v>
      </c>
      <c r="X146" s="5">
        <f t="shared" si="237"/>
        <v>2.6194474230664455E-2</v>
      </c>
      <c r="Y146" s="5">
        <f t="shared" si="238"/>
        <v>1.710555686459897E-2</v>
      </c>
      <c r="Z146" s="5">
        <f t="shared" si="239"/>
        <v>3.342871650673012E-2</v>
      </c>
      <c r="AA146" s="5">
        <f t="shared" si="240"/>
        <v>3.682318767001936E-2</v>
      </c>
      <c r="AB146" s="5">
        <f t="shared" si="241"/>
        <v>2.0281172774139822E-2</v>
      </c>
      <c r="AC146" s="5">
        <f t="shared" si="242"/>
        <v>6.695957871225975E-4</v>
      </c>
      <c r="AD146" s="5">
        <f t="shared" si="243"/>
        <v>5.523239132677658E-3</v>
      </c>
      <c r="AE146" s="5">
        <f t="shared" si="244"/>
        <v>7.2135886545258918E-3</v>
      </c>
      <c r="AF146" s="5">
        <f t="shared" si="245"/>
        <v>4.7106290373016826E-3</v>
      </c>
      <c r="AG146" s="5">
        <f t="shared" si="246"/>
        <v>2.0507616009910658E-3</v>
      </c>
      <c r="AH146" s="5">
        <f t="shared" si="247"/>
        <v>1.0914836581202224E-2</v>
      </c>
      <c r="AI146" s="5">
        <f t="shared" si="248"/>
        <v>1.2023168036866884E-2</v>
      </c>
      <c r="AJ146" s="5">
        <f t="shared" si="249"/>
        <v>6.6220217117907267E-3</v>
      </c>
      <c r="AK146" s="5">
        <f t="shared" si="250"/>
        <v>2.4314818089522946E-3</v>
      </c>
      <c r="AL146" s="5">
        <f t="shared" si="251"/>
        <v>3.853291903077307E-5</v>
      </c>
      <c r="AM146" s="5">
        <f t="shared" si="252"/>
        <v>1.2168177087387593E-3</v>
      </c>
      <c r="AN146" s="5">
        <f t="shared" si="253"/>
        <v>1.5892164375886303E-3</v>
      </c>
      <c r="AO146" s="5">
        <f t="shared" si="254"/>
        <v>1.0377926238925755E-3</v>
      </c>
      <c r="AP146" s="5">
        <f t="shared" si="255"/>
        <v>4.5180065040522889E-4</v>
      </c>
      <c r="AQ146" s="5">
        <f t="shared" si="256"/>
        <v>1.4751778655519536E-4</v>
      </c>
      <c r="AR146" s="5">
        <f t="shared" si="257"/>
        <v>2.85104951774897E-3</v>
      </c>
      <c r="AS146" s="5">
        <f t="shared" si="258"/>
        <v>3.1405552596508513E-3</v>
      </c>
      <c r="AT146" s="5">
        <f t="shared" si="259"/>
        <v>1.7297292238382406E-3</v>
      </c>
      <c r="AU146" s="5">
        <f t="shared" si="260"/>
        <v>6.3512403390150176E-4</v>
      </c>
      <c r="AV146" s="5">
        <f t="shared" si="261"/>
        <v>1.7490419868039378E-4</v>
      </c>
      <c r="AW146" s="5">
        <f t="shared" si="262"/>
        <v>1.5398861580072847E-6</v>
      </c>
      <c r="AX146" s="5">
        <f t="shared" si="263"/>
        <v>2.2339628684252871E-4</v>
      </c>
      <c r="AY146" s="5">
        <f t="shared" si="264"/>
        <v>2.9176519095403159E-4</v>
      </c>
      <c r="AZ146" s="5">
        <f t="shared" si="265"/>
        <v>1.9052896504150092E-4</v>
      </c>
      <c r="BA146" s="5">
        <f t="shared" si="266"/>
        <v>8.2946350113677147E-5</v>
      </c>
      <c r="BB146" s="5">
        <f t="shared" si="267"/>
        <v>2.7082878169004772E-5</v>
      </c>
      <c r="BC146" s="5">
        <f t="shared" si="268"/>
        <v>7.0742815220867276E-6</v>
      </c>
      <c r="BD146" s="5">
        <f t="shared" si="269"/>
        <v>6.205989505037343E-4</v>
      </c>
      <c r="BE146" s="5">
        <f t="shared" si="270"/>
        <v>6.8361678252335065E-4</v>
      </c>
      <c r="BF146" s="5">
        <f t="shared" si="271"/>
        <v>3.7651683504157508E-4</v>
      </c>
      <c r="BG146" s="5">
        <f t="shared" si="272"/>
        <v>1.3824989935291439E-4</v>
      </c>
      <c r="BH146" s="5">
        <f t="shared" si="273"/>
        <v>3.8072071868274811E-5</v>
      </c>
      <c r="BI146" s="5">
        <f t="shared" si="274"/>
        <v>8.3876091809250301E-6</v>
      </c>
      <c r="BJ146" s="8">
        <f t="shared" si="275"/>
        <v>0.31325694673137827</v>
      </c>
      <c r="BK146" s="8">
        <f t="shared" si="276"/>
        <v>0.27459139773559954</v>
      </c>
      <c r="BL146" s="8">
        <f t="shared" si="277"/>
        <v>0.37844838853579871</v>
      </c>
      <c r="BM146" s="8">
        <f t="shared" si="278"/>
        <v>0.43170738375812584</v>
      </c>
      <c r="BN146" s="8">
        <f t="shared" si="279"/>
        <v>0.56772784044658475</v>
      </c>
    </row>
    <row r="147" spans="1:66" x14ac:dyDescent="0.25">
      <c r="A147" t="s">
        <v>99</v>
      </c>
      <c r="B147" t="s">
        <v>112</v>
      </c>
      <c r="C147" t="s">
        <v>104</v>
      </c>
      <c r="D147" s="11">
        <v>44473</v>
      </c>
      <c r="E147">
        <f>VLOOKUP(A147,home!$A$2:$E$405,3,FALSE)</f>
        <v>1.32780082987552</v>
      </c>
      <c r="F147">
        <f>VLOOKUP(B147,home!$B$2:$E$405,3,FALSE)</f>
        <v>0.61</v>
      </c>
      <c r="G147">
        <f>VLOOKUP(C147,away!$B$2:$E$405,4,FALSE)</f>
        <v>1.29</v>
      </c>
      <c r="H147">
        <f>VLOOKUP(A147,away!$A$2:$E$405,3,FALSE)</f>
        <v>1.2572614107883799</v>
      </c>
      <c r="I147">
        <f>VLOOKUP(C147,away!$B$2:$E$405,3,FALSE)</f>
        <v>0.61</v>
      </c>
      <c r="J147">
        <f>VLOOKUP(B147,home!$B$2:$E$405,4,FALSE)</f>
        <v>0.87</v>
      </c>
      <c r="K147" s="3">
        <f t="shared" si="224"/>
        <v>1.0448464730290468</v>
      </c>
      <c r="L147" s="3">
        <f t="shared" si="225"/>
        <v>0.66722863070539318</v>
      </c>
      <c r="M147" s="5">
        <f t="shared" si="226"/>
        <v>0.18049086647528609</v>
      </c>
      <c r="N147" s="5">
        <f t="shared" si="227"/>
        <v>0.18858524525065931</v>
      </c>
      <c r="O147" s="5">
        <f t="shared" si="228"/>
        <v>0.12042867369313509</v>
      </c>
      <c r="P147" s="5">
        <f t="shared" si="229"/>
        <v>0.12582947495983815</v>
      </c>
      <c r="Q147" s="5">
        <f t="shared" si="230"/>
        <v>9.8521314182734562E-2</v>
      </c>
      <c r="R147" s="5">
        <f t="shared" si="231"/>
        <v>4.0176729522968566E-2</v>
      </c>
      <c r="S147" s="5">
        <f t="shared" si="232"/>
        <v>2.1930551221045431E-2</v>
      </c>
      <c r="T147" s="5">
        <f t="shared" si="233"/>
        <v>6.5736241557441816E-2</v>
      </c>
      <c r="U147" s="5">
        <f t="shared" si="234"/>
        <v>4.1978514139915685E-2</v>
      </c>
      <c r="V147" s="5">
        <f t="shared" si="235"/>
        <v>1.6987684748652632E-3</v>
      </c>
      <c r="W147" s="5">
        <f t="shared" si="236"/>
        <v>3.4313215880672279E-2</v>
      </c>
      <c r="X147" s="5">
        <f t="shared" si="237"/>
        <v>2.2894760047159513E-2</v>
      </c>
      <c r="Y147" s="5">
        <f t="shared" si="238"/>
        <v>7.6380196982973924E-3</v>
      </c>
      <c r="Z147" s="5">
        <f t="shared" si="239"/>
        <v>8.9356880752770873E-3</v>
      </c>
      <c r="AA147" s="5">
        <f t="shared" si="240"/>
        <v>9.3364221695409772E-3</v>
      </c>
      <c r="AB147" s="5">
        <f t="shared" si="241"/>
        <v>4.8775638872775445E-3</v>
      </c>
      <c r="AC147" s="5">
        <f t="shared" si="242"/>
        <v>7.4018684935744971E-5</v>
      </c>
      <c r="AD147" s="5">
        <f t="shared" si="243"/>
        <v>8.963010647801176E-3</v>
      </c>
      <c r="AE147" s="5">
        <f t="shared" si="244"/>
        <v>5.9803773215302367E-3</v>
      </c>
      <c r="AF147" s="5">
        <f t="shared" si="245"/>
        <v>1.9951394856731032E-3</v>
      </c>
      <c r="AG147" s="5">
        <f t="shared" si="246"/>
        <v>4.4373806236397574E-4</v>
      </c>
      <c r="AH147" s="5">
        <f t="shared" si="247"/>
        <v>1.4905367297194101E-3</v>
      </c>
      <c r="AI147" s="5">
        <f t="shared" si="248"/>
        <v>1.5573820449675754E-3</v>
      </c>
      <c r="AJ147" s="5">
        <f t="shared" si="249"/>
        <v>8.1361256842156753E-4</v>
      </c>
      <c r="AK147" s="5">
        <f t="shared" si="250"/>
        <v>2.8336674084245966E-4</v>
      </c>
      <c r="AL147" s="5">
        <f t="shared" si="251"/>
        <v>2.0640894344551822E-6</v>
      </c>
      <c r="AM147" s="5">
        <f t="shared" si="252"/>
        <v>1.8729940126153708E-3</v>
      </c>
      <c r="AN147" s="5">
        <f t="shared" si="253"/>
        <v>1.2497152303567536E-3</v>
      </c>
      <c r="AO147" s="5">
        <f t="shared" si="254"/>
        <v>4.1692289096130584E-4</v>
      </c>
      <c r="AP147" s="5">
        <f t="shared" si="255"/>
        <v>9.2727629881948691E-5</v>
      </c>
      <c r="AQ147" s="5">
        <f t="shared" si="256"/>
        <v>1.5467632378672281E-5</v>
      </c>
      <c r="AR147" s="5">
        <f t="shared" si="257"/>
        <v>1.9890575623735541E-4</v>
      </c>
      <c r="AS147" s="5">
        <f t="shared" si="258"/>
        <v>2.0782597786977612E-4</v>
      </c>
      <c r="AT147" s="5">
        <f t="shared" si="259"/>
        <v>1.0857311999052413E-4</v>
      </c>
      <c r="AU147" s="5">
        <f t="shared" si="260"/>
        <v>3.7814080495952881E-5</v>
      </c>
      <c r="AV147" s="5">
        <f t="shared" si="261"/>
        <v>9.8774771592582084E-6</v>
      </c>
      <c r="AW147" s="5">
        <f t="shared" si="262"/>
        <v>3.9971750199215692E-8</v>
      </c>
      <c r="AX147" s="5">
        <f t="shared" si="263"/>
        <v>3.2616519801428184E-4</v>
      </c>
      <c r="AY147" s="5">
        <f t="shared" si="264"/>
        <v>2.1762675845482269E-4</v>
      </c>
      <c r="AZ147" s="5">
        <f t="shared" si="265"/>
        <v>7.2603402024332345E-5</v>
      </c>
      <c r="BA147" s="5">
        <f t="shared" si="266"/>
        <v>1.6147689505749483E-5</v>
      </c>
      <c r="BB147" s="5">
        <f t="shared" si="267"/>
        <v>2.6935501894942683E-6</v>
      </c>
      <c r="BC147" s="5">
        <f t="shared" si="268"/>
        <v>3.5944276093450265E-7</v>
      </c>
      <c r="BD147" s="5">
        <f t="shared" si="269"/>
        <v>2.2119269228945222E-5</v>
      </c>
      <c r="BE147" s="5">
        <f t="shared" si="270"/>
        <v>2.3111240439843338E-5</v>
      </c>
      <c r="BF147" s="5">
        <f t="shared" si="271"/>
        <v>1.2073849030448292E-5</v>
      </c>
      <c r="BG147" s="5">
        <f t="shared" si="272"/>
        <v>4.2051061917830251E-6</v>
      </c>
      <c r="BH147" s="5">
        <f t="shared" si="273"/>
        <v>1.098422593299275E-6</v>
      </c>
      <c r="BI147" s="5">
        <f t="shared" si="274"/>
        <v>2.2953659450083339E-7</v>
      </c>
      <c r="BJ147" s="8">
        <f t="shared" si="275"/>
        <v>0.43935448557147699</v>
      </c>
      <c r="BK147" s="8">
        <f t="shared" si="276"/>
        <v>0.33024337066385989</v>
      </c>
      <c r="BL147" s="8">
        <f t="shared" si="277"/>
        <v>0.22156863533262058</v>
      </c>
      <c r="BM147" s="8">
        <f t="shared" si="278"/>
        <v>0.24585228877190821</v>
      </c>
      <c r="BN147" s="8">
        <f t="shared" si="279"/>
        <v>0.75403230408462185</v>
      </c>
    </row>
    <row r="148" spans="1:66" x14ac:dyDescent="0.25">
      <c r="A148" t="s">
        <v>99</v>
      </c>
      <c r="B148" t="s">
        <v>116</v>
      </c>
      <c r="C148" t="s">
        <v>110</v>
      </c>
      <c r="D148" s="11">
        <v>44473</v>
      </c>
      <c r="E148">
        <f>VLOOKUP(A148,home!$A$2:$E$405,3,FALSE)</f>
        <v>1.32780082987552</v>
      </c>
      <c r="F148">
        <f>VLOOKUP(B148,home!$B$2:$E$405,3,FALSE)</f>
        <v>1.08</v>
      </c>
      <c r="G148">
        <f>VLOOKUP(C148,away!$B$2:$E$405,4,FALSE)</f>
        <v>0.79</v>
      </c>
      <c r="H148">
        <f>VLOOKUP(A148,away!$A$2:$E$405,3,FALSE)</f>
        <v>1.2572614107883799</v>
      </c>
      <c r="I148">
        <f>VLOOKUP(C148,away!$B$2:$E$405,3,FALSE)</f>
        <v>1.65</v>
      </c>
      <c r="J148">
        <f>VLOOKUP(B148,home!$B$2:$E$405,4,FALSE)</f>
        <v>1.1399999999999999</v>
      </c>
      <c r="K148" s="3">
        <f t="shared" si="224"/>
        <v>1.1328796680497939</v>
      </c>
      <c r="L148" s="3">
        <f t="shared" si="225"/>
        <v>2.3649087136929423</v>
      </c>
      <c r="M148" s="5">
        <f t="shared" si="226"/>
        <v>3.0264242412846924E-2</v>
      </c>
      <c r="N148" s="5">
        <f t="shared" si="227"/>
        <v>3.4285744898444513E-2</v>
      </c>
      <c r="O148" s="5">
        <f t="shared" si="228"/>
        <v>7.1572170595457216E-2</v>
      </c>
      <c r="P148" s="5">
        <f t="shared" si="229"/>
        <v>8.108265686578478E-2</v>
      </c>
      <c r="Q148" s="5">
        <f t="shared" si="230"/>
        <v>1.9420811649694867E-2</v>
      </c>
      <c r="R148" s="5">
        <f t="shared" si="231"/>
        <v>8.4630824949557273E-2</v>
      </c>
      <c r="S148" s="5">
        <f t="shared" si="232"/>
        <v>5.4308291900475744E-2</v>
      </c>
      <c r="T148" s="5">
        <f t="shared" si="233"/>
        <v>4.5928446697352805E-2</v>
      </c>
      <c r="U148" s="5">
        <f t="shared" si="234"/>
        <v>9.5876540875634658E-2</v>
      </c>
      <c r="V148" s="5">
        <f t="shared" si="235"/>
        <v>1.6166715591524904E-2</v>
      </c>
      <c r="W148" s="5">
        <f t="shared" si="236"/>
        <v>7.3338142183212978E-3</v>
      </c>
      <c r="X148" s="5">
        <f t="shared" si="237"/>
        <v>1.7343801149513234E-2</v>
      </c>
      <c r="Y148" s="5">
        <f t="shared" si="238"/>
        <v>2.0508253233520759E-2</v>
      </c>
      <c r="Z148" s="5">
        <f t="shared" si="239"/>
        <v>6.6714725123410035E-2</v>
      </c>
      <c r="AA148" s="5">
        <f t="shared" si="240"/>
        <v>7.5579755651841996E-2</v>
      </c>
      <c r="AB148" s="5">
        <f t="shared" si="241"/>
        <v>4.2811384247071649E-2</v>
      </c>
      <c r="AC148" s="5">
        <f t="shared" si="242"/>
        <v>2.707073076273968E-3</v>
      </c>
      <c r="AD148" s="5">
        <f t="shared" si="243"/>
        <v>2.0770822542976724E-3</v>
      </c>
      <c r="AE148" s="5">
        <f t="shared" si="244"/>
        <v>4.9121099222455451E-3</v>
      </c>
      <c r="AF148" s="5">
        <f t="shared" si="245"/>
        <v>5.808345778868026E-3</v>
      </c>
      <c r="AG148" s="5">
        <f t="shared" si="246"/>
        <v>4.5787358481955386E-3</v>
      </c>
      <c r="AH148" s="5">
        <f t="shared" si="247"/>
        <v>3.9443558693995448E-2</v>
      </c>
      <c r="AI148" s="5">
        <f t="shared" si="248"/>
        <v>4.4684805679956127E-2</v>
      </c>
      <c r="AJ148" s="5">
        <f t="shared" si="249"/>
        <v>2.5311253912789121E-2</v>
      </c>
      <c r="AK148" s="5">
        <f t="shared" si="250"/>
        <v>9.5582016435481962E-3</v>
      </c>
      <c r="AL148" s="5">
        <f t="shared" si="251"/>
        <v>2.9010695111396828E-4</v>
      </c>
      <c r="AM148" s="5">
        <f t="shared" si="252"/>
        <v>4.7061685095217269E-4</v>
      </c>
      <c r="AN148" s="5">
        <f t="shared" si="253"/>
        <v>1.112965891627526E-3</v>
      </c>
      <c r="AO148" s="5">
        <f t="shared" si="254"/>
        <v>1.3160313675764856E-3</v>
      </c>
      <c r="AP148" s="5">
        <f t="shared" si="255"/>
        <v>1.0374313495582902E-3</v>
      </c>
      <c r="AQ148" s="5">
        <f t="shared" si="256"/>
        <v>6.1335760960715721E-4</v>
      </c>
      <c r="AR148" s="5">
        <f t="shared" si="257"/>
        <v>1.8656083130897786E-2</v>
      </c>
      <c r="AS148" s="5">
        <f t="shared" si="258"/>
        <v>2.1135097264440843E-2</v>
      </c>
      <c r="AT148" s="5">
        <f t="shared" si="259"/>
        <v>1.1971760986569926E-2</v>
      </c>
      <c r="AU148" s="5">
        <f t="shared" si="260"/>
        <v>4.5208548708122699E-3</v>
      </c>
      <c r="AV148" s="5">
        <f t="shared" si="261"/>
        <v>1.2803961413367744E-3</v>
      </c>
      <c r="AW148" s="5">
        <f t="shared" si="262"/>
        <v>2.1590057455585609E-5</v>
      </c>
      <c r="AX148" s="5">
        <f t="shared" si="263"/>
        <v>8.8858710314222841E-5</v>
      </c>
      <c r="AY148" s="5">
        <f t="shared" si="264"/>
        <v>2.1014273830962255E-4</v>
      </c>
      <c r="AZ148" s="5">
        <f t="shared" si="265"/>
        <v>2.4848419647386104E-4</v>
      </c>
      <c r="BA148" s="5">
        <f t="shared" si="266"/>
        <v>1.9588081381867437E-4</v>
      </c>
      <c r="BB148" s="5">
        <f t="shared" si="267"/>
        <v>1.1581006086126196E-4</v>
      </c>
      <c r="BC148" s="5">
        <f t="shared" si="268"/>
        <v>5.4776044412821726E-5</v>
      </c>
      <c r="BD148" s="5">
        <f t="shared" si="269"/>
        <v>7.3533222599400112E-3</v>
      </c>
      <c r="BE148" s="5">
        <f t="shared" si="270"/>
        <v>8.330429280904E-3</v>
      </c>
      <c r="BF148" s="5">
        <f t="shared" si="271"/>
        <v>4.7186869792314031E-3</v>
      </c>
      <c r="BG148" s="5">
        <f t="shared" si="272"/>
        <v>1.7819015128875191E-3</v>
      </c>
      <c r="BH148" s="5">
        <f t="shared" si="273"/>
        <v>5.0466999860435938E-4</v>
      </c>
      <c r="BI148" s="5">
        <f t="shared" si="274"/>
        <v>1.1434607609871928E-4</v>
      </c>
      <c r="BJ148" s="8">
        <f t="shared" si="275"/>
        <v>0.16766150128396631</v>
      </c>
      <c r="BK148" s="8">
        <f t="shared" si="276"/>
        <v>0.18502922953632991</v>
      </c>
      <c r="BL148" s="8">
        <f t="shared" si="277"/>
        <v>0.56983604475157523</v>
      </c>
      <c r="BM148" s="8">
        <f t="shared" si="278"/>
        <v>0.66779649664264196</v>
      </c>
      <c r="BN148" s="8">
        <f t="shared" si="279"/>
        <v>0.32125645137178555</v>
      </c>
    </row>
    <row r="149" spans="1:66" x14ac:dyDescent="0.25">
      <c r="A149" t="s">
        <v>99</v>
      </c>
      <c r="B149" t="s">
        <v>109</v>
      </c>
      <c r="C149" t="s">
        <v>106</v>
      </c>
      <c r="D149" s="11">
        <v>44473</v>
      </c>
      <c r="E149">
        <f>VLOOKUP(A149,home!$A$2:$E$405,3,FALSE)</f>
        <v>1.32780082987552</v>
      </c>
      <c r="F149">
        <f>VLOOKUP(B149,home!$B$2:$E$405,3,FALSE)</f>
        <v>1</v>
      </c>
      <c r="G149">
        <f>VLOOKUP(C149,away!$B$2:$E$405,4,FALSE)</f>
        <v>0.93</v>
      </c>
      <c r="H149">
        <f>VLOOKUP(A149,away!$A$2:$E$405,3,FALSE)</f>
        <v>1.2572614107883799</v>
      </c>
      <c r="I149">
        <f>VLOOKUP(C149,away!$B$2:$E$405,3,FALSE)</f>
        <v>1</v>
      </c>
      <c r="J149">
        <f>VLOOKUP(B149,home!$B$2:$E$405,4,FALSE)</f>
        <v>0.87</v>
      </c>
      <c r="K149" s="3">
        <f t="shared" si="224"/>
        <v>1.2348547717842335</v>
      </c>
      <c r="L149" s="3">
        <f t="shared" si="225"/>
        <v>1.0938174273858905</v>
      </c>
      <c r="M149" s="5">
        <f t="shared" si="226"/>
        <v>9.7425022270114417E-2</v>
      </c>
      <c r="N149" s="5">
        <f t="shared" si="227"/>
        <v>0.12030575364143602</v>
      </c>
      <c r="O149" s="5">
        <f t="shared" si="228"/>
        <v>0.10656518722250964</v>
      </c>
      <c r="P149" s="5">
        <f t="shared" si="229"/>
        <v>0.13159252994779627</v>
      </c>
      <c r="Q149" s="5">
        <f t="shared" si="230"/>
        <v>7.4280066978612849E-2</v>
      </c>
      <c r="R149" s="5">
        <f t="shared" si="231"/>
        <v>5.8281429468310629E-2</v>
      </c>
      <c r="S149" s="5">
        <f t="shared" si="232"/>
        <v>4.4435694071618403E-2</v>
      </c>
      <c r="T149" s="5">
        <f t="shared" si="233"/>
        <v>8.1248831768597943E-2</v>
      </c>
      <c r="U149" s="5">
        <f t="shared" si="234"/>
        <v>7.1969101285349626E-2</v>
      </c>
      <c r="V149" s="5">
        <f t="shared" si="235"/>
        <v>6.6688382131308427E-3</v>
      </c>
      <c r="W149" s="5">
        <f t="shared" si="236"/>
        <v>3.0575031718997531E-2</v>
      </c>
      <c r="X149" s="5">
        <f t="shared" si="237"/>
        <v>3.344350253711588E-2</v>
      </c>
      <c r="Y149" s="5">
        <f t="shared" si="238"/>
        <v>1.8290542953960796E-2</v>
      </c>
      <c r="Z149" s="5">
        <f t="shared" si="239"/>
        <v>2.1249747748466594E-2</v>
      </c>
      <c r="AA149" s="5">
        <f t="shared" si="240"/>
        <v>2.6240352406405244E-2</v>
      </c>
      <c r="AB149" s="5">
        <f t="shared" si="241"/>
        <v>1.6201512191174706E-2</v>
      </c>
      <c r="AC149" s="5">
        <f t="shared" si="242"/>
        <v>5.6297734903599497E-4</v>
      </c>
      <c r="AD149" s="5">
        <f t="shared" si="243"/>
        <v>9.4389309539146034E-3</v>
      </c>
      <c r="AE149" s="5">
        <f t="shared" si="244"/>
        <v>1.0324467173283919E-2</v>
      </c>
      <c r="AF149" s="5">
        <f t="shared" si="245"/>
        <v>5.6465410613057467E-3</v>
      </c>
      <c r="AG149" s="5">
        <f t="shared" si="246"/>
        <v>2.0587616724354165E-3</v>
      </c>
      <c r="AH149" s="5">
        <f t="shared" si="247"/>
        <v>5.8108361037067105E-3</v>
      </c>
      <c r="AI149" s="5">
        <f t="shared" si="248"/>
        <v>7.1755386907183345E-3</v>
      </c>
      <c r="AJ149" s="5">
        <f t="shared" si="249"/>
        <v>4.430374096177964E-3</v>
      </c>
      <c r="AK149" s="5">
        <f t="shared" si="250"/>
        <v>1.8236228644848739E-3</v>
      </c>
      <c r="AL149" s="5">
        <f t="shared" si="251"/>
        <v>3.0416667889508105E-5</v>
      </c>
      <c r="AM149" s="5">
        <f t="shared" si="252"/>
        <v>2.3311417857966674E-3</v>
      </c>
      <c r="AN149" s="5">
        <f t="shared" si="253"/>
        <v>2.5498435110118613E-3</v>
      </c>
      <c r="AO149" s="5">
        <f t="shared" si="254"/>
        <v>1.3945316347258002E-3</v>
      </c>
      <c r="AP149" s="5">
        <f t="shared" si="255"/>
        <v>5.0845433503467186E-4</v>
      </c>
      <c r="AQ149" s="5">
        <f t="shared" si="256"/>
        <v>1.3903905317270708E-4</v>
      </c>
      <c r="AR149" s="5">
        <f t="shared" si="257"/>
        <v>1.2711987595835053E-3</v>
      </c>
      <c r="AS149" s="5">
        <f t="shared" si="258"/>
        <v>1.5697458541578902E-3</v>
      </c>
      <c r="AT149" s="5">
        <f t="shared" si="259"/>
        <v>9.6920407924769422E-4</v>
      </c>
      <c r="AU149" s="5">
        <f t="shared" si="260"/>
        <v>3.9894209403058676E-4</v>
      </c>
      <c r="AV149" s="5">
        <f t="shared" si="261"/>
        <v>1.2315888711981614E-4</v>
      </c>
      <c r="AW149" s="5">
        <f t="shared" si="262"/>
        <v>1.1412212714103866E-6</v>
      </c>
      <c r="AX149" s="5">
        <f t="shared" si="263"/>
        <v>4.7977025964943929E-4</v>
      </c>
      <c r="AY149" s="5">
        <f t="shared" si="264"/>
        <v>5.247810711460103E-4</v>
      </c>
      <c r="AZ149" s="5">
        <f t="shared" si="265"/>
        <v>2.8700734059087049E-4</v>
      </c>
      <c r="BA149" s="5">
        <f t="shared" si="266"/>
        <v>1.046445436419907E-4</v>
      </c>
      <c r="BB149" s="5">
        <f t="shared" si="267"/>
        <v>2.8615506379113194E-5</v>
      </c>
      <c r="BC149" s="5">
        <f t="shared" si="268"/>
        <v>6.2600279141892285E-6</v>
      </c>
      <c r="BD149" s="5">
        <f t="shared" si="269"/>
        <v>2.3174322615062735E-4</v>
      </c>
      <c r="BE149" s="5">
        <f t="shared" si="270"/>
        <v>2.8616922864077495E-4</v>
      </c>
      <c r="BF149" s="5">
        <f t="shared" si="271"/>
        <v>1.7668871876243717E-4</v>
      </c>
      <c r="BG149" s="5">
        <f t="shared" si="272"/>
        <v>7.272830249474602E-5</v>
      </c>
      <c r="BH149" s="5">
        <f t="shared" si="273"/>
        <v>2.2452222844851084E-5</v>
      </c>
      <c r="BI149" s="5">
        <f t="shared" si="274"/>
        <v>5.5450469034254594E-6</v>
      </c>
      <c r="BJ149" s="8">
        <f t="shared" si="275"/>
        <v>0.39396651952872414</v>
      </c>
      <c r="BK149" s="8">
        <f t="shared" si="276"/>
        <v>0.28124025959073146</v>
      </c>
      <c r="BL149" s="8">
        <f t="shared" si="277"/>
        <v>0.30362553074877413</v>
      </c>
      <c r="BM149" s="8">
        <f t="shared" si="278"/>
        <v>0.41110842823804189</v>
      </c>
      <c r="BN149" s="8">
        <f t="shared" si="279"/>
        <v>0.5884499895287798</v>
      </c>
    </row>
    <row r="150" spans="1:66" x14ac:dyDescent="0.25">
      <c r="A150" t="s">
        <v>99</v>
      </c>
      <c r="B150" t="s">
        <v>101</v>
      </c>
      <c r="C150" t="s">
        <v>105</v>
      </c>
      <c r="D150" s="11">
        <v>44473</v>
      </c>
      <c r="E150">
        <f>VLOOKUP(A150,home!$A$2:$E$405,3,FALSE)</f>
        <v>1.32780082987552</v>
      </c>
      <c r="F150">
        <f>VLOOKUP(B150,home!$B$2:$E$405,3,FALSE)</f>
        <v>1.05</v>
      </c>
      <c r="G150">
        <f>VLOOKUP(C150,away!$B$2:$E$405,4,FALSE)</f>
        <v>0.65</v>
      </c>
      <c r="H150">
        <f>VLOOKUP(A150,away!$A$2:$E$405,3,FALSE)</f>
        <v>1.2572614107883799</v>
      </c>
      <c r="I150">
        <f>VLOOKUP(C150,away!$B$2:$E$405,3,FALSE)</f>
        <v>0.97</v>
      </c>
      <c r="J150">
        <f>VLOOKUP(B150,home!$B$2:$E$405,4,FALSE)</f>
        <v>0.8</v>
      </c>
      <c r="K150" s="3">
        <f t="shared" si="224"/>
        <v>0.90622406639004249</v>
      </c>
      <c r="L150" s="3">
        <f t="shared" si="225"/>
        <v>0.9756348547717828</v>
      </c>
      <c r="M150" s="5">
        <f t="shared" si="226"/>
        <v>0.15230671626117898</v>
      </c>
      <c r="N150" s="5">
        <f t="shared" si="227"/>
        <v>0.13802401174872003</v>
      </c>
      <c r="O150" s="5">
        <f t="shared" si="228"/>
        <v>0.14859574100024248</v>
      </c>
      <c r="P150" s="5">
        <f t="shared" si="229"/>
        <v>0.1346610366574813</v>
      </c>
      <c r="Q150" s="5">
        <f t="shared" si="230"/>
        <v>6.254034059319602E-2</v>
      </c>
      <c r="R150" s="5">
        <f t="shared" si="231"/>
        <v>7.2487592095238501E-2</v>
      </c>
      <c r="S150" s="5">
        <f t="shared" si="232"/>
        <v>2.9764929674164241E-2</v>
      </c>
      <c r="T150" s="5">
        <f t="shared" si="233"/>
        <v>6.1016536112020632E-2</v>
      </c>
      <c r="U150" s="5">
        <f t="shared" si="234"/>
        <v>6.5690000471369733E-2</v>
      </c>
      <c r="V150" s="5">
        <f t="shared" si="235"/>
        <v>2.9240530660415488E-3</v>
      </c>
      <c r="W150" s="5">
        <f t="shared" si="236"/>
        <v>1.8891853921928117E-2</v>
      </c>
      <c r="X150" s="5">
        <f t="shared" si="237"/>
        <v>1.8431551157490074E-2</v>
      </c>
      <c r="Y150" s="5">
        <f t="shared" si="238"/>
        <v>8.9912318683782553E-3</v>
      </c>
      <c r="Z150" s="5">
        <f t="shared" si="239"/>
        <v>2.3573807128864754E-2</v>
      </c>
      <c r="AA150" s="5">
        <f t="shared" si="240"/>
        <v>2.1363151356614388E-2</v>
      </c>
      <c r="AB150" s="5">
        <f t="shared" si="241"/>
        <v>9.6799009466485217E-3</v>
      </c>
      <c r="AC150" s="5">
        <f t="shared" si="242"/>
        <v>1.6158020915810263E-4</v>
      </c>
      <c r="AD150" s="5">
        <f t="shared" si="243"/>
        <v>4.2800631706940923E-3</v>
      </c>
      <c r="AE150" s="5">
        <f t="shared" si="244"/>
        <v>4.1757788099541868E-3</v>
      </c>
      <c r="AF150" s="5">
        <f t="shared" si="245"/>
        <v>2.0370176764043699E-3</v>
      </c>
      <c r="AG150" s="5">
        <f t="shared" si="246"/>
        <v>6.6246181496211086E-4</v>
      </c>
      <c r="AH150" s="5">
        <f t="shared" si="247"/>
        <v>5.749856973646994E-3</v>
      </c>
      <c r="AI150" s="5">
        <f t="shared" si="248"/>
        <v>5.2106587678195223E-3</v>
      </c>
      <c r="AJ150" s="5">
        <f t="shared" si="249"/>
        <v>2.3610121885721679E-3</v>
      </c>
      <c r="AK150" s="5">
        <f t="shared" si="250"/>
        <v>7.1320202210810801E-4</v>
      </c>
      <c r="AL150" s="5">
        <f t="shared" si="251"/>
        <v>5.7144055108510654E-6</v>
      </c>
      <c r="AM150" s="5">
        <f t="shared" si="252"/>
        <v>7.7573925019053193E-4</v>
      </c>
      <c r="AN150" s="5">
        <f t="shared" si="253"/>
        <v>7.568382507004113E-4</v>
      </c>
      <c r="AO150" s="5">
        <f t="shared" si="254"/>
        <v>3.6919888840391288E-4</v>
      </c>
      <c r="AP150" s="5">
        <f t="shared" si="255"/>
        <v>1.2006776795661842E-4</v>
      </c>
      <c r="AQ150" s="5">
        <f t="shared" si="256"/>
        <v>2.9285574838281876E-5</v>
      </c>
      <c r="AR150" s="5">
        <f t="shared" si="257"/>
        <v>1.121952174688522E-3</v>
      </c>
      <c r="AS150" s="5">
        <f t="shared" si="258"/>
        <v>1.0167400620413837E-3</v>
      </c>
      <c r="AT150" s="5">
        <f t="shared" si="259"/>
        <v>4.6069715674240333E-4</v>
      </c>
      <c r="AU150" s="5">
        <f t="shared" si="260"/>
        <v>1.3916495025247721E-4</v>
      </c>
      <c r="AV150" s="5">
        <f t="shared" si="261"/>
        <v>3.1528656779191959E-5</v>
      </c>
      <c r="AW150" s="5">
        <f t="shared" si="262"/>
        <v>1.4034322554701226E-7</v>
      </c>
      <c r="AX150" s="5">
        <f t="shared" si="263"/>
        <v>1.1716559629433769E-4</v>
      </c>
      <c r="AY150" s="5">
        <f t="shared" si="264"/>
        <v>1.1431083952487549E-4</v>
      </c>
      <c r="AZ150" s="5">
        <f t="shared" si="265"/>
        <v>5.5762819659346221E-5</v>
      </c>
      <c r="BA150" s="5">
        <f t="shared" si="266"/>
        <v>1.8134716820003792E-5</v>
      </c>
      <c r="BB150" s="5">
        <f t="shared" si="267"/>
        <v>4.4232154527529505E-6</v>
      </c>
      <c r="BC150" s="5">
        <f t="shared" si="268"/>
        <v>8.630886331741864E-7</v>
      </c>
      <c r="BD150" s="5">
        <f t="shared" si="269"/>
        <v>1.824359411688536E-4</v>
      </c>
      <c r="BE150" s="5">
        <f t="shared" si="270"/>
        <v>1.6532784046173308E-4</v>
      </c>
      <c r="BF150" s="5">
        <f t="shared" si="271"/>
        <v>7.4912033935357973E-5</v>
      </c>
      <c r="BG150" s="5">
        <f t="shared" si="272"/>
        <v>2.2629029338149656E-5</v>
      </c>
      <c r="BH150" s="5">
        <f t="shared" si="273"/>
        <v>5.1267427463193876E-6</v>
      </c>
      <c r="BI150" s="5">
        <f t="shared" si="274"/>
        <v>9.2919553178104212E-7</v>
      </c>
      <c r="BJ150" s="8">
        <f t="shared" si="275"/>
        <v>0.32141263688222205</v>
      </c>
      <c r="BK150" s="8">
        <f t="shared" si="276"/>
        <v>0.31993834111305991</v>
      </c>
      <c r="BL150" s="8">
        <f t="shared" si="277"/>
        <v>0.33507255960594651</v>
      </c>
      <c r="BM150" s="8">
        <f t="shared" si="278"/>
        <v>0.29126773587773658</v>
      </c>
      <c r="BN150" s="8">
        <f t="shared" si="279"/>
        <v>0.70861543835605723</v>
      </c>
    </row>
    <row r="151" spans="1:66" x14ac:dyDescent="0.25">
      <c r="A151" t="s">
        <v>99</v>
      </c>
      <c r="B151" t="s">
        <v>120</v>
      </c>
      <c r="C151" t="s">
        <v>114</v>
      </c>
      <c r="D151" s="11">
        <v>44473</v>
      </c>
      <c r="E151">
        <f>VLOOKUP(A151,home!$A$2:$E$405,3,FALSE)</f>
        <v>1.32780082987552</v>
      </c>
      <c r="F151">
        <f>VLOOKUP(B151,home!$B$2:$E$405,3,FALSE)</f>
        <v>0.75</v>
      </c>
      <c r="G151">
        <f>VLOOKUP(C151,away!$B$2:$E$405,4,FALSE)</f>
        <v>0.82</v>
      </c>
      <c r="H151">
        <f>VLOOKUP(A151,away!$A$2:$E$405,3,FALSE)</f>
        <v>1.2572614107883799</v>
      </c>
      <c r="I151">
        <f>VLOOKUP(C151,away!$B$2:$E$405,3,FALSE)</f>
        <v>0.93</v>
      </c>
      <c r="J151">
        <f>VLOOKUP(B151,home!$B$2:$E$405,4,FALSE)</f>
        <v>1.33</v>
      </c>
      <c r="K151" s="3">
        <f t="shared" si="224"/>
        <v>0.81659751037344463</v>
      </c>
      <c r="L151" s="3">
        <f t="shared" si="225"/>
        <v>1.5551066390041475</v>
      </c>
      <c r="M151" s="5">
        <f t="shared" si="226"/>
        <v>9.3321556819342538E-2</v>
      </c>
      <c r="N151" s="5">
        <f t="shared" si="227"/>
        <v>7.6206150962849079E-2</v>
      </c>
      <c r="O151" s="5">
        <f t="shared" si="228"/>
        <v>0.14512497257196233</v>
      </c>
      <c r="P151" s="5">
        <f t="shared" si="229"/>
        <v>0.1185086912952789</v>
      </c>
      <c r="Q151" s="5">
        <f t="shared" si="230"/>
        <v>3.1114876575702711E-2</v>
      </c>
      <c r="R151" s="5">
        <f t="shared" si="231"/>
        <v>0.11284240416597674</v>
      </c>
      <c r="S151" s="5">
        <f t="shared" si="232"/>
        <v>3.7623434475347231E-2</v>
      </c>
      <c r="T151" s="5">
        <f t="shared" si="233"/>
        <v>4.8386951134669919E-2</v>
      </c>
      <c r="U151" s="5">
        <f t="shared" si="234"/>
        <v>9.2146826306490626E-2</v>
      </c>
      <c r="V151" s="5">
        <f t="shared" si="235"/>
        <v>5.3086507598888028E-3</v>
      </c>
      <c r="W151" s="5">
        <f t="shared" si="236"/>
        <v>8.46944358243195E-3</v>
      </c>
      <c r="X151" s="5">
        <f t="shared" si="237"/>
        <v>1.3170887943710996E-2</v>
      </c>
      <c r="Y151" s="5">
        <f t="shared" si="238"/>
        <v>1.0241067641422328E-2</v>
      </c>
      <c r="Z151" s="5">
        <f t="shared" si="239"/>
        <v>5.8493990626566565E-2</v>
      </c>
      <c r="AA151" s="5">
        <f t="shared" si="240"/>
        <v>4.7766047117461866E-2</v>
      </c>
      <c r="AB151" s="5">
        <f t="shared" si="241"/>
        <v>1.9502817578250002E-2</v>
      </c>
      <c r="AC151" s="5">
        <f t="shared" si="242"/>
        <v>4.2133971743795503E-4</v>
      </c>
      <c r="AD151" s="5">
        <f t="shared" si="243"/>
        <v>1.7290316359155691E-3</v>
      </c>
      <c r="AE151" s="5">
        <f t="shared" si="244"/>
        <v>2.6888285760605034E-3</v>
      </c>
      <c r="AF151" s="5">
        <f t="shared" si="245"/>
        <v>2.0907075848878788E-3</v>
      </c>
      <c r="AG151" s="5">
        <f t="shared" si="246"/>
        <v>1.0837577484918226E-3</v>
      </c>
      <c r="AH151" s="5">
        <f t="shared" si="247"/>
        <v>2.2741098291305006E-2</v>
      </c>
      <c r="AI151" s="5">
        <f t="shared" si="248"/>
        <v>1.8570324247837465E-2</v>
      </c>
      <c r="AJ151" s="5">
        <f t="shared" si="249"/>
        <v>7.5822402738058405E-3</v>
      </c>
      <c r="AK151" s="5">
        <f t="shared" si="250"/>
        <v>2.0638795102143719E-3</v>
      </c>
      <c r="AL151" s="5">
        <f t="shared" si="251"/>
        <v>2.1402308408102034E-5</v>
      </c>
      <c r="AM151" s="5">
        <f t="shared" si="252"/>
        <v>2.8238458584911569E-4</v>
      </c>
      <c r="AN151" s="5">
        <f t="shared" si="253"/>
        <v>4.3913814420639644E-4</v>
      </c>
      <c r="AO151" s="5">
        <f t="shared" si="254"/>
        <v>3.4145332174766396E-4</v>
      </c>
      <c r="AP151" s="5">
        <f t="shared" si="255"/>
        <v>1.7699877585327048E-4</v>
      </c>
      <c r="AQ151" s="5">
        <f t="shared" si="256"/>
        <v>6.8812992856256971E-5</v>
      </c>
      <c r="AR151" s="5">
        <f t="shared" si="257"/>
        <v>7.0729665862108567E-3</v>
      </c>
      <c r="AS151" s="5">
        <f t="shared" si="258"/>
        <v>5.7757669052543479E-3</v>
      </c>
      <c r="AT151" s="5">
        <f t="shared" si="259"/>
        <v>2.3582384376640174E-3</v>
      </c>
      <c r="AU151" s="5">
        <f t="shared" si="260"/>
        <v>6.4191054568779951E-4</v>
      </c>
      <c r="AV151" s="5">
        <f t="shared" si="261"/>
        <v>1.3104563837277908E-4</v>
      </c>
      <c r="AW151" s="5">
        <f t="shared" si="262"/>
        <v>7.5496417577516076E-7</v>
      </c>
      <c r="AX151" s="5">
        <f t="shared" si="263"/>
        <v>3.8432424962037335E-5</v>
      </c>
      <c r="AY151" s="5">
        <f t="shared" si="264"/>
        <v>5.9766519211492983E-5</v>
      </c>
      <c r="AZ151" s="5">
        <f t="shared" si="265"/>
        <v>4.6471655407980833E-5</v>
      </c>
      <c r="BA151" s="5">
        <f t="shared" si="266"/>
        <v>2.4089459950154663E-5</v>
      </c>
      <c r="BB151" s="5">
        <f t="shared" si="267"/>
        <v>9.3654197746275075E-6</v>
      </c>
      <c r="BC151" s="5">
        <f t="shared" si="268"/>
        <v>2.9128452937167925E-6</v>
      </c>
      <c r="BD151" s="5">
        <f t="shared" si="269"/>
        <v>1.8332028826118321E-3</v>
      </c>
      <c r="BE151" s="5">
        <f t="shared" si="270"/>
        <v>1.4969889099502442E-3</v>
      </c>
      <c r="BF151" s="5">
        <f t="shared" si="271"/>
        <v>6.1121870846101291E-4</v>
      </c>
      <c r="BG151" s="5">
        <f t="shared" si="272"/>
        <v>1.6637322520764519E-4</v>
      </c>
      <c r="BH151" s="5">
        <f t="shared" si="273"/>
        <v>3.3964990374340861E-5</v>
      </c>
      <c r="BI151" s="5">
        <f t="shared" si="274"/>
        <v>5.5471453159089544E-6</v>
      </c>
      <c r="BJ151" s="8">
        <f t="shared" si="275"/>
        <v>0.19667152953125547</v>
      </c>
      <c r="BK151" s="8">
        <f t="shared" si="276"/>
        <v>0.25526484189491494</v>
      </c>
      <c r="BL151" s="8">
        <f t="shared" si="277"/>
        <v>0.48846783403841504</v>
      </c>
      <c r="BM151" s="8">
        <f t="shared" si="278"/>
        <v>0.4217205321450041</v>
      </c>
      <c r="BN151" s="8">
        <f t="shared" si="279"/>
        <v>0.57711865239111226</v>
      </c>
    </row>
    <row r="152" spans="1:66" x14ac:dyDescent="0.25">
      <c r="A152" t="s">
        <v>122</v>
      </c>
      <c r="B152" t="s">
        <v>123</v>
      </c>
      <c r="C152" t="s">
        <v>362</v>
      </c>
      <c r="D152" s="11">
        <v>44473</v>
      </c>
      <c r="E152">
        <f>VLOOKUP(A152,home!$A$2:$E$405,3,FALSE)</f>
        <v>1.26488706365503</v>
      </c>
      <c r="F152">
        <f>VLOOKUP(B152,home!$B$2:$E$405,3,FALSE)</f>
        <v>1.17</v>
      </c>
      <c r="G152">
        <f>VLOOKUP(C152,away!$B$2:$E$405,4,FALSE)</f>
        <v>0.87</v>
      </c>
      <c r="H152">
        <f>VLOOKUP(A152,away!$A$2:$E$405,3,FALSE)</f>
        <v>1.0965092402464101</v>
      </c>
      <c r="I152">
        <f>VLOOKUP(C152,away!$B$2:$E$405,3,FALSE)</f>
        <v>0.71</v>
      </c>
      <c r="J152">
        <f>VLOOKUP(B152,home!$B$2:$E$405,4,FALSE)</f>
        <v>1.22</v>
      </c>
      <c r="K152" s="3">
        <f t="shared" si="224"/>
        <v>1.2875285420944551</v>
      </c>
      <c r="L152" s="3">
        <f t="shared" si="225"/>
        <v>0.94979630390144032</v>
      </c>
      <c r="M152" s="5">
        <f t="shared" si="226"/>
        <v>0.10674367854585128</v>
      </c>
      <c r="N152" s="5">
        <f t="shared" si="227"/>
        <v>0.13743553281593904</v>
      </c>
      <c r="O152" s="5">
        <f t="shared" si="228"/>
        <v>0.10138475134769301</v>
      </c>
      <c r="P152" s="5">
        <f t="shared" si="229"/>
        <v>0.130535761093304</v>
      </c>
      <c r="Q152" s="5">
        <f t="shared" si="230"/>
        <v>8.8476085599240348E-2</v>
      </c>
      <c r="R152" s="5">
        <f t="shared" si="231"/>
        <v>4.8147431051002693E-2</v>
      </c>
      <c r="S152" s="5">
        <f t="shared" si="232"/>
        <v>3.9907714340406748E-2</v>
      </c>
      <c r="T152" s="5">
        <f t="shared" si="233"/>
        <v>8.403425908582593E-2</v>
      </c>
      <c r="U152" s="5">
        <f t="shared" si="234"/>
        <v>6.199119170669079E-2</v>
      </c>
      <c r="V152" s="5">
        <f t="shared" si="235"/>
        <v>5.4225265357220401E-3</v>
      </c>
      <c r="W152" s="5">
        <f t="shared" si="236"/>
        <v>3.797182850060471E-2</v>
      </c>
      <c r="X152" s="5">
        <f t="shared" si="237"/>
        <v>3.6065502362253719E-2</v>
      </c>
      <c r="Y152" s="5">
        <f t="shared" si="238"/>
        <v>1.7127440421008625E-2</v>
      </c>
      <c r="Z152" s="5">
        <f t="shared" si="239"/>
        <v>1.52434173515306E-2</v>
      </c>
      <c r="AA152" s="5">
        <f t="shared" si="240"/>
        <v>1.9626334919153512E-2</v>
      </c>
      <c r="AB152" s="5">
        <f t="shared" si="241"/>
        <v>1.2634733192557613E-2</v>
      </c>
      <c r="AC152" s="5">
        <f t="shared" si="242"/>
        <v>4.1444704152027769E-4</v>
      </c>
      <c r="AD152" s="5">
        <f t="shared" si="243"/>
        <v>1.2222453247511063E-2</v>
      </c>
      <c r="AE152" s="5">
        <f t="shared" si="244"/>
        <v>1.1608840919094164E-2</v>
      </c>
      <c r="AF152" s="5">
        <f t="shared" si="245"/>
        <v>5.5130170987677182E-3</v>
      </c>
      <c r="AG152" s="5">
        <f t="shared" si="246"/>
        <v>1.7454144212516736E-3</v>
      </c>
      <c r="AH152" s="5">
        <f t="shared" si="247"/>
        <v>3.6195353648277107E-3</v>
      </c>
      <c r="AI152" s="5">
        <f t="shared" si="248"/>
        <v>4.6602550913359434E-3</v>
      </c>
      <c r="AJ152" s="5">
        <f t="shared" si="249"/>
        <v>3.0001057217680159E-3</v>
      </c>
      <c r="AK152" s="5">
        <f t="shared" si="250"/>
        <v>1.2875739153590685E-3</v>
      </c>
      <c r="AL152" s="5">
        <f t="shared" si="251"/>
        <v>2.027292322494924E-5</v>
      </c>
      <c r="AM152" s="5">
        <f t="shared" si="252"/>
        <v>3.1473514821171093E-3</v>
      </c>
      <c r="AN152" s="5">
        <f t="shared" si="253"/>
        <v>2.9893428047935502E-3</v>
      </c>
      <c r="AO152" s="5">
        <f t="shared" si="254"/>
        <v>1.4196333735436394E-3</v>
      </c>
      <c r="AP152" s="5">
        <f t="shared" si="255"/>
        <v>4.4945417702896057E-4</v>
      </c>
      <c r="AQ152" s="5">
        <f t="shared" si="256"/>
        <v>1.0672247902879257E-4</v>
      </c>
      <c r="AR152" s="5">
        <f t="shared" si="257"/>
        <v>6.8756426227078256E-4</v>
      </c>
      <c r="AS152" s="5">
        <f t="shared" si="258"/>
        <v>8.8525861219775005E-4</v>
      </c>
      <c r="AT152" s="5">
        <f t="shared" si="259"/>
        <v>5.6989786516976513E-4</v>
      </c>
      <c r="AU152" s="5">
        <f t="shared" si="260"/>
        <v>2.4458658916158994E-4</v>
      </c>
      <c r="AV152" s="5">
        <f t="shared" si="261"/>
        <v>7.8728053639769339E-5</v>
      </c>
      <c r="AW152" s="5">
        <f t="shared" si="262"/>
        <v>6.8865422363112958E-7</v>
      </c>
      <c r="AX152" s="5">
        <f t="shared" si="263"/>
        <v>6.7538414420484393E-4</v>
      </c>
      <c r="AY152" s="5">
        <f t="shared" si="264"/>
        <v>6.4147736387939807E-4</v>
      </c>
      <c r="AZ152" s="5">
        <f t="shared" si="265"/>
        <v>3.046364146245458E-4</v>
      </c>
      <c r="BA152" s="5">
        <f t="shared" si="266"/>
        <v>9.6447513548060109E-5</v>
      </c>
      <c r="BB152" s="5">
        <f t="shared" si="267"/>
        <v>2.290137297210789E-5</v>
      </c>
      <c r="BC152" s="5">
        <f t="shared" si="268"/>
        <v>4.3503278806352849E-6</v>
      </c>
      <c r="BD152" s="5">
        <f t="shared" si="269"/>
        <v>1.088409991665849E-4</v>
      </c>
      <c r="BE152" s="5">
        <f t="shared" si="270"/>
        <v>1.4013589297705685E-4</v>
      </c>
      <c r="BF152" s="5">
        <f t="shared" si="271"/>
        <v>9.0214480989927331E-5</v>
      </c>
      <c r="BG152" s="5">
        <f t="shared" si="272"/>
        <v>3.871790639492302E-5</v>
      </c>
      <c r="BH152" s="5">
        <f t="shared" si="273"/>
        <v>1.2462602393401202E-5</v>
      </c>
      <c r="BI152" s="5">
        <f t="shared" si="274"/>
        <v>3.2091912580557411E-6</v>
      </c>
      <c r="BJ152" s="8">
        <f t="shared" si="275"/>
        <v>0.44205807592511864</v>
      </c>
      <c r="BK152" s="8">
        <f t="shared" si="276"/>
        <v>0.28368587784390864</v>
      </c>
      <c r="BL152" s="8">
        <f t="shared" si="277"/>
        <v>0.259211528766008</v>
      </c>
      <c r="BM152" s="8">
        <f t="shared" si="278"/>
        <v>0.38683487072387979</v>
      </c>
      <c r="BN152" s="8">
        <f t="shared" si="279"/>
        <v>0.61272324045303039</v>
      </c>
    </row>
    <row r="153" spans="1:66" x14ac:dyDescent="0.25">
      <c r="A153" t="s">
        <v>122</v>
      </c>
      <c r="B153" t="s">
        <v>125</v>
      </c>
      <c r="C153" t="s">
        <v>135</v>
      </c>
      <c r="D153" s="11">
        <v>44473</v>
      </c>
      <c r="E153">
        <f>VLOOKUP(A153,home!$A$2:$E$405,3,FALSE)</f>
        <v>1.26488706365503</v>
      </c>
      <c r="F153">
        <f>VLOOKUP(B153,home!$B$2:$E$405,3,FALSE)</f>
        <v>0.94</v>
      </c>
      <c r="G153">
        <f>VLOOKUP(C153,away!$B$2:$E$405,4,FALSE)</f>
        <v>1.02</v>
      </c>
      <c r="H153">
        <f>VLOOKUP(A153,away!$A$2:$E$405,3,FALSE)</f>
        <v>1.0965092402464101</v>
      </c>
      <c r="I153">
        <f>VLOOKUP(C153,away!$B$2:$E$405,3,FALSE)</f>
        <v>0.98</v>
      </c>
      <c r="J153">
        <f>VLOOKUP(B153,home!$B$2:$E$405,4,FALSE)</f>
        <v>0.91</v>
      </c>
      <c r="K153" s="3">
        <f t="shared" si="224"/>
        <v>1.2127737166324426</v>
      </c>
      <c r="L153" s="3">
        <f t="shared" si="225"/>
        <v>0.97786694045174849</v>
      </c>
      <c r="M153" s="5">
        <f t="shared" si="226"/>
        <v>0.11184507132222261</v>
      </c>
      <c r="N153" s="5">
        <f t="shared" si="227"/>
        <v>0.13564276283447252</v>
      </c>
      <c r="O153" s="5">
        <f t="shared" si="228"/>
        <v>0.10936959769846942</v>
      </c>
      <c r="P153" s="5">
        <f t="shared" si="229"/>
        <v>0.1326405734873678</v>
      </c>
      <c r="Q153" s="5">
        <f t="shared" si="230"/>
        <v>8.2251988808528118E-2</v>
      </c>
      <c r="R153" s="5">
        <f t="shared" si="231"/>
        <v>5.347445693992043E-2</v>
      </c>
      <c r="S153" s="5">
        <f t="shared" si="232"/>
        <v>3.9325652724498159E-2</v>
      </c>
      <c r="T153" s="5">
        <f t="shared" si="233"/>
        <v>8.0431500642266854E-2</v>
      </c>
      <c r="U153" s="5">
        <f t="shared" si="234"/>
        <v>6.485241588792881E-2</v>
      </c>
      <c r="V153" s="5">
        <f t="shared" si="235"/>
        <v>5.181947043627521E-3</v>
      </c>
      <c r="W153" s="5">
        <f t="shared" si="236"/>
        <v>3.325101672257625E-2</v>
      </c>
      <c r="X153" s="5">
        <f t="shared" si="237"/>
        <v>3.2515069989415564E-2</v>
      </c>
      <c r="Y153" s="5">
        <f t="shared" si="238"/>
        <v>1.5897706004562126E-2</v>
      </c>
      <c r="Z153" s="5">
        <f t="shared" si="239"/>
        <v>1.7430301200052924E-2</v>
      </c>
      <c r="AA153" s="5">
        <f t="shared" si="240"/>
        <v>2.1139011168411111E-2</v>
      </c>
      <c r="AB153" s="5">
        <f t="shared" si="241"/>
        <v>1.2818418570324329E-2</v>
      </c>
      <c r="AC153" s="5">
        <f t="shared" si="242"/>
        <v>3.8408958231367124E-4</v>
      </c>
      <c r="AD153" s="5">
        <f t="shared" si="243"/>
        <v>1.0081489783111569E-2</v>
      </c>
      <c r="AE153" s="5">
        <f t="shared" si="244"/>
        <v>9.8583555694068715E-3</v>
      </c>
      <c r="AF153" s="5">
        <f t="shared" si="245"/>
        <v>4.8200799992706754E-3</v>
      </c>
      <c r="AG153" s="5">
        <f t="shared" si="246"/>
        <v>1.5711322938731607E-3</v>
      </c>
      <c r="AH153" s="5">
        <f t="shared" si="247"/>
        <v>4.2611288264120485E-3</v>
      </c>
      <c r="AI153" s="5">
        <f t="shared" si="248"/>
        <v>5.1677850438573781E-3</v>
      </c>
      <c r="AJ153" s="5">
        <f t="shared" si="249"/>
        <v>3.133676937198232E-3</v>
      </c>
      <c r="AK153" s="5">
        <f t="shared" si="250"/>
        <v>1.2668136752837565E-3</v>
      </c>
      <c r="AL153" s="5">
        <f t="shared" si="251"/>
        <v>1.8220154671576103E-5</v>
      </c>
      <c r="AM153" s="5">
        <f t="shared" si="252"/>
        <v>2.4453131666912426E-3</v>
      </c>
      <c r="AN153" s="5">
        <f t="shared" si="253"/>
        <v>2.391190904758742E-3</v>
      </c>
      <c r="AO153" s="5">
        <f t="shared" si="254"/>
        <v>1.1691332670362394E-3</v>
      </c>
      <c r="AP153" s="5">
        <f t="shared" si="255"/>
        <v>3.8108559027236162E-4</v>
      </c>
      <c r="AQ153" s="5">
        <f t="shared" si="256"/>
        <v>9.3162750052470708E-5</v>
      </c>
      <c r="AR153" s="5">
        <f t="shared" si="257"/>
        <v>8.3336340167086004E-4</v>
      </c>
      <c r="AS153" s="5">
        <f t="shared" si="258"/>
        <v>1.010681229949824E-3</v>
      </c>
      <c r="AT153" s="5">
        <f t="shared" si="259"/>
        <v>6.1286381578844835E-4</v>
      </c>
      <c r="AU153" s="5">
        <f t="shared" si="260"/>
        <v>2.4775504255443242E-4</v>
      </c>
      <c r="AV153" s="5">
        <f t="shared" si="261"/>
        <v>7.5117700943291954E-5</v>
      </c>
      <c r="AW153" s="5">
        <f t="shared" si="262"/>
        <v>6.0021811523545859E-7</v>
      </c>
      <c r="AX153" s="5">
        <f t="shared" si="263"/>
        <v>4.942685895830643E-4</v>
      </c>
      <c r="AY153" s="5">
        <f t="shared" si="264"/>
        <v>4.83328913456992E-4</v>
      </c>
      <c r="AZ153" s="5">
        <f t="shared" si="265"/>
        <v>2.3631568291702831E-4</v>
      </c>
      <c r="BA153" s="5">
        <f t="shared" si="266"/>
        <v>7.7028431278280024E-5</v>
      </c>
      <c r="BB153" s="5">
        <f t="shared" si="267"/>
        <v>1.8830889105472362E-5</v>
      </c>
      <c r="BC153" s="5">
        <f t="shared" si="268"/>
        <v>3.6828207831108849E-6</v>
      </c>
      <c r="BD153" s="5">
        <f t="shared" si="269"/>
        <v>1.3581975331272415E-4</v>
      </c>
      <c r="BE153" s="5">
        <f t="shared" si="270"/>
        <v>1.6471862701717397E-4</v>
      </c>
      <c r="BF153" s="5">
        <f t="shared" si="271"/>
        <v>9.9883210743105603E-5</v>
      </c>
      <c r="BG153" s="5">
        <f t="shared" si="272"/>
        <v>4.0378577574032572E-5</v>
      </c>
      <c r="BH153" s="5">
        <f t="shared" si="273"/>
        <v>1.2242519399197714E-5</v>
      </c>
      <c r="BI153" s="5">
        <f t="shared" si="274"/>
        <v>2.9694811505419576E-6</v>
      </c>
      <c r="BJ153" s="8">
        <f t="shared" si="275"/>
        <v>0.41411444365341871</v>
      </c>
      <c r="BK153" s="8">
        <f t="shared" si="276"/>
        <v>0.2898788832281583</v>
      </c>
      <c r="BL153" s="8">
        <f t="shared" si="277"/>
        <v>0.27871909810790918</v>
      </c>
      <c r="BM153" s="8">
        <f t="shared" si="278"/>
        <v>0.37443554640321647</v>
      </c>
      <c r="BN153" s="8">
        <f t="shared" si="279"/>
        <v>0.6252244510909809</v>
      </c>
    </row>
    <row r="154" spans="1:66" x14ac:dyDescent="0.25">
      <c r="A154" t="s">
        <v>122</v>
      </c>
      <c r="B154" t="s">
        <v>127</v>
      </c>
      <c r="C154" t="s">
        <v>133</v>
      </c>
      <c r="D154" s="11">
        <v>44473</v>
      </c>
      <c r="E154">
        <f>VLOOKUP(A154,home!$A$2:$E$405,3,FALSE)</f>
        <v>1.26488706365503</v>
      </c>
      <c r="F154">
        <f>VLOOKUP(B154,home!$B$2:$E$405,3,FALSE)</f>
        <v>0.87</v>
      </c>
      <c r="G154">
        <f>VLOOKUP(C154,away!$B$2:$E$405,4,FALSE)</f>
        <v>1.26</v>
      </c>
      <c r="H154">
        <f>VLOOKUP(A154,away!$A$2:$E$405,3,FALSE)</f>
        <v>1.0965092402464101</v>
      </c>
      <c r="I154">
        <f>VLOOKUP(C154,away!$B$2:$E$405,3,FALSE)</f>
        <v>0.63</v>
      </c>
      <c r="J154">
        <f>VLOOKUP(B154,home!$B$2:$E$405,4,FALSE)</f>
        <v>0.78</v>
      </c>
      <c r="K154" s="3">
        <f t="shared" si="224"/>
        <v>1.386569199178644</v>
      </c>
      <c r="L154" s="3">
        <f t="shared" si="225"/>
        <v>0.53882464065708591</v>
      </c>
      <c r="M154" s="5">
        <f t="shared" si="226"/>
        <v>0.14581831648400598</v>
      </c>
      <c r="N154" s="5">
        <f t="shared" si="227"/>
        <v>0.20218718631280624</v>
      </c>
      <c r="O154" s="5">
        <f t="shared" si="228"/>
        <v>7.857050198071576E-2</v>
      </c>
      <c r="P154" s="5">
        <f t="shared" si="229"/>
        <v>0.1089434380104651</v>
      </c>
      <c r="Q154" s="5">
        <f t="shared" si="230"/>
        <v>0.14017326250496553</v>
      </c>
      <c r="R154" s="5">
        <f t="shared" si="231"/>
        <v>2.1167861248003007E-2</v>
      </c>
      <c r="S154" s="5">
        <f t="shared" si="232"/>
        <v>2.0348391360768905E-2</v>
      </c>
      <c r="T154" s="5">
        <f t="shared" si="233"/>
        <v>7.5528807798969436E-2</v>
      </c>
      <c r="U154" s="5">
        <f t="shared" si="234"/>
        <v>2.9350704418968181E-2</v>
      </c>
      <c r="V154" s="5">
        <f t="shared" si="235"/>
        <v>1.6891824827535841E-3</v>
      </c>
      <c r="W154" s="5">
        <f t="shared" si="236"/>
        <v>6.4786642779255943E-2</v>
      </c>
      <c r="X154" s="5">
        <f t="shared" si="237"/>
        <v>3.4908639514911577E-2</v>
      </c>
      <c r="Y154" s="5">
        <f t="shared" si="238"/>
        <v>9.4048175712249885E-3</v>
      </c>
      <c r="Z154" s="5">
        <f t="shared" si="239"/>
        <v>3.8019217434780918E-3</v>
      </c>
      <c r="AA154" s="5">
        <f t="shared" si="240"/>
        <v>5.2716275871942915E-3</v>
      </c>
      <c r="AB154" s="5">
        <f t="shared" si="241"/>
        <v>3.6547382209720187E-3</v>
      </c>
      <c r="AC154" s="5">
        <f t="shared" si="242"/>
        <v>7.8876127985614465E-5</v>
      </c>
      <c r="AD154" s="5">
        <f t="shared" si="243"/>
        <v>2.2457790848976453E-2</v>
      </c>
      <c r="AE154" s="5">
        <f t="shared" si="244"/>
        <v>1.210081108415173E-2</v>
      </c>
      <c r="AF154" s="5">
        <f t="shared" si="245"/>
        <v>3.2601075920386685E-3</v>
      </c>
      <c r="AG154" s="5">
        <f t="shared" si="246"/>
        <v>5.8554210059455773E-4</v>
      </c>
      <c r="AH154" s="5">
        <f t="shared" si="247"/>
        <v>5.1214227930898614E-4</v>
      </c>
      <c r="AI154" s="5">
        <f t="shared" si="248"/>
        <v>7.1012071008698624E-4</v>
      </c>
      <c r="AJ154" s="5">
        <f t="shared" si="249"/>
        <v>4.9231575215274135E-4</v>
      </c>
      <c r="AK154" s="5">
        <f t="shared" si="250"/>
        <v>2.2754328606848604E-4</v>
      </c>
      <c r="AL154" s="5">
        <f t="shared" si="251"/>
        <v>2.3571898968258426E-6</v>
      </c>
      <c r="AM154" s="5">
        <f t="shared" si="252"/>
        <v>6.2278562145573523E-3</v>
      </c>
      <c r="AN154" s="5">
        <f t="shared" si="253"/>
        <v>3.3557223868728647E-3</v>
      </c>
      <c r="AO154" s="5">
        <f t="shared" si="254"/>
        <v>9.0407295462585483E-4</v>
      </c>
      <c r="AP154" s="5">
        <f t="shared" si="255"/>
        <v>1.6237892830135538E-4</v>
      </c>
      <c r="AQ154" s="5">
        <f t="shared" si="256"/>
        <v>2.1873441923065134E-5</v>
      </c>
      <c r="AR154" s="5">
        <f t="shared" si="257"/>
        <v>5.5190975922793091E-5</v>
      </c>
      <c r="AS154" s="5">
        <f t="shared" si="258"/>
        <v>7.6526107287155036E-5</v>
      </c>
      <c r="AT154" s="5">
        <f t="shared" si="259"/>
        <v>5.3054371648704783E-5</v>
      </c>
      <c r="AU154" s="5">
        <f t="shared" si="260"/>
        <v>2.4521185869956905E-5</v>
      </c>
      <c r="AV154" s="5">
        <f t="shared" si="261"/>
        <v>8.5000802636542078E-6</v>
      </c>
      <c r="AW154" s="5">
        <f t="shared" si="262"/>
        <v>4.891939381899474E-8</v>
      </c>
      <c r="AX154" s="5">
        <f t="shared" si="263"/>
        <v>1.4392256006697534E-3</v>
      </c>
      <c r="AY154" s="5">
        <f t="shared" si="264"/>
        <v>7.7549021710535864E-4</v>
      </c>
      <c r="AZ154" s="5">
        <f t="shared" si="265"/>
        <v>2.0892661878244015E-4</v>
      </c>
      <c r="BA154" s="5">
        <f t="shared" si="266"/>
        <v>3.752493676304943E-5</v>
      </c>
      <c r="BB154" s="5">
        <f t="shared" si="267"/>
        <v>5.0548401417574957E-6</v>
      </c>
      <c r="BC154" s="5">
        <f t="shared" si="268"/>
        <v>5.4473448459229932E-7</v>
      </c>
      <c r="BD154" s="5">
        <f t="shared" si="269"/>
        <v>4.9563762948521417E-6</v>
      </c>
      <c r="BE154" s="5">
        <f t="shared" si="270"/>
        <v>6.8723587099811484E-6</v>
      </c>
      <c r="BF154" s="5">
        <f t="shared" si="271"/>
        <v>4.764500456483471E-6</v>
      </c>
      <c r="BG154" s="5">
        <f t="shared" si="272"/>
        <v>2.2021031941441891E-6</v>
      </c>
      <c r="BH154" s="5">
        <f t="shared" si="273"/>
        <v>7.6334211560331071E-7</v>
      </c>
      <c r="BI154" s="5">
        <f t="shared" si="274"/>
        <v>2.116853331862829E-7</v>
      </c>
      <c r="BJ154" s="8">
        <f t="shared" si="275"/>
        <v>0.57853227898212267</v>
      </c>
      <c r="BK154" s="8">
        <f t="shared" si="276"/>
        <v>0.27765605187298137</v>
      </c>
      <c r="BL154" s="8">
        <f t="shared" si="277"/>
        <v>0.14019511857056696</v>
      </c>
      <c r="BM154" s="8">
        <f t="shared" si="278"/>
        <v>0.30254936333047594</v>
      </c>
      <c r="BN154" s="8">
        <f t="shared" si="279"/>
        <v>0.69686056654096151</v>
      </c>
    </row>
    <row r="155" spans="1:66" s="10" customFormat="1" x14ac:dyDescent="0.25">
      <c r="A155" t="s">
        <v>122</v>
      </c>
      <c r="B155" t="s">
        <v>130</v>
      </c>
      <c r="C155" t="s">
        <v>136</v>
      </c>
      <c r="D155" s="11">
        <v>44473</v>
      </c>
      <c r="E155">
        <f>VLOOKUP(A155,home!$A$2:$E$405,3,FALSE)</f>
        <v>1.26488706365503</v>
      </c>
      <c r="F155">
        <f>VLOOKUP(B155,home!$B$2:$E$405,3,FALSE)</f>
        <v>1.02</v>
      </c>
      <c r="G155">
        <f>VLOOKUP(C155,away!$B$2:$E$405,4,FALSE)</f>
        <v>1.0900000000000001</v>
      </c>
      <c r="H155">
        <f>VLOOKUP(A155,away!$A$2:$E$405,3,FALSE)</f>
        <v>1.0965092402464101</v>
      </c>
      <c r="I155">
        <f>VLOOKUP(C155,away!$B$2:$E$405,3,FALSE)</f>
        <v>1.17</v>
      </c>
      <c r="J155">
        <f>VLOOKUP(B155,home!$B$2:$E$405,4,FALSE)</f>
        <v>0.83</v>
      </c>
      <c r="K155" s="3">
        <f t="shared" si="224"/>
        <v>1.4063014373716625</v>
      </c>
      <c r="L155" s="3">
        <f t="shared" si="225"/>
        <v>1.0648201232032886</v>
      </c>
      <c r="M155" s="5">
        <f t="shared" si="226"/>
        <v>8.4490045138155195E-2</v>
      </c>
      <c r="N155" s="5">
        <f t="shared" si="227"/>
        <v>0.11881847192138428</v>
      </c>
      <c r="O155" s="5">
        <f t="shared" si="228"/>
        <v>8.9966700273461805E-2</v>
      </c>
      <c r="P155" s="5">
        <f t="shared" si="229"/>
        <v>0.12652029991015487</v>
      </c>
      <c r="Q155" s="5">
        <f t="shared" si="230"/>
        <v>8.3547293924673638E-2</v>
      </c>
      <c r="R155" s="5">
        <f t="shared" si="231"/>
        <v>4.7899176434690466E-2</v>
      </c>
      <c r="S155" s="5">
        <f t="shared" si="232"/>
        <v>4.7364711023591057E-2</v>
      </c>
      <c r="T155" s="5">
        <f t="shared" si="233"/>
        <v>8.8962839810172334E-2</v>
      </c>
      <c r="U155" s="5">
        <f t="shared" si="234"/>
        <v>6.7360680669024064E-2</v>
      </c>
      <c r="V155" s="5">
        <f t="shared" si="235"/>
        <v>7.8807409717962431E-3</v>
      </c>
      <c r="W155" s="5">
        <f t="shared" si="236"/>
        <v>3.9164226511593764E-2</v>
      </c>
      <c r="X155" s="5">
        <f t="shared" si="237"/>
        <v>4.1702856499236766E-2</v>
      </c>
      <c r="Y155" s="5">
        <f t="shared" si="238"/>
        <v>2.2203020397723178E-2</v>
      </c>
      <c r="Z155" s="5">
        <f t="shared" si="239"/>
        <v>1.7001335650841057E-2</v>
      </c>
      <c r="AA155" s="5">
        <f t="shared" si="240"/>
        <v>2.3909002763015868E-2</v>
      </c>
      <c r="AB155" s="5">
        <f t="shared" si="241"/>
        <v>1.6811632475876137E-2</v>
      </c>
      <c r="AC155" s="5">
        <f t="shared" si="242"/>
        <v>7.3756744776524085E-4</v>
      </c>
      <c r="AD155" s="5">
        <f t="shared" si="243"/>
        <v>1.3769177009200918E-2</v>
      </c>
      <c r="AE155" s="5">
        <f t="shared" si="244"/>
        <v>1.4661696759345208E-2</v>
      </c>
      <c r="AF155" s="5">
        <f t="shared" si="245"/>
        <v>7.8060348748276104E-3</v>
      </c>
      <c r="AG155" s="5">
        <f t="shared" si="246"/>
        <v>2.7706743390477021E-3</v>
      </c>
      <c r="AH155" s="5">
        <f t="shared" si="247"/>
        <v>4.5258410805872583E-3</v>
      </c>
      <c r="AI155" s="5">
        <f t="shared" si="248"/>
        <v>6.3646968169455793E-3</v>
      </c>
      <c r="AJ155" s="5">
        <f t="shared" si="249"/>
        <v>4.4753411410527076E-3</v>
      </c>
      <c r="AK155" s="5">
        <f t="shared" si="250"/>
        <v>2.0978928931303193E-3</v>
      </c>
      <c r="AL155" s="5">
        <f t="shared" si="251"/>
        <v>4.4179053067204126E-5</v>
      </c>
      <c r="AM155" s="5">
        <f t="shared" si="252"/>
        <v>3.8727226838928181E-3</v>
      </c>
      <c r="AN155" s="5">
        <f t="shared" si="253"/>
        <v>4.1237530453949204E-3</v>
      </c>
      <c r="AO155" s="5">
        <f t="shared" si="254"/>
        <v>2.1955276129286775E-3</v>
      </c>
      <c r="AP155" s="5">
        <f t="shared" si="255"/>
        <v>7.7928066109831241E-4</v>
      </c>
      <c r="AQ155" s="5">
        <f t="shared" si="256"/>
        <v>2.0744843239016124E-4</v>
      </c>
      <c r="AR155" s="5">
        <f t="shared" si="257"/>
        <v>9.6384133140588603E-4</v>
      </c>
      <c r="AS155" s="5">
        <f t="shared" si="258"/>
        <v>1.3554514497543142E-3</v>
      </c>
      <c r="AT155" s="5">
        <f t="shared" si="259"/>
        <v>9.5308666103849815E-4</v>
      </c>
      <c r="AU155" s="5">
        <f t="shared" si="260"/>
        <v>4.4677571378606612E-4</v>
      </c>
      <c r="AV155" s="5">
        <f t="shared" si="261"/>
        <v>1.5707533212002379E-4</v>
      </c>
      <c r="AW155" s="5">
        <f t="shared" si="262"/>
        <v>1.837674431437283E-6</v>
      </c>
      <c r="AX155" s="5">
        <f t="shared" si="263"/>
        <v>9.0770257948338492E-4</v>
      </c>
      <c r="AY155" s="5">
        <f t="shared" si="264"/>
        <v>9.6653997251744069E-4</v>
      </c>
      <c r="AZ155" s="5">
        <f t="shared" si="265"/>
        <v>5.1459560630846217E-4</v>
      </c>
      <c r="BA155" s="5">
        <f t="shared" si="266"/>
        <v>1.8265058563641593E-4</v>
      </c>
      <c r="BB155" s="5">
        <f t="shared" si="267"/>
        <v>4.8622504775130294E-5</v>
      </c>
      <c r="BC155" s="5">
        <f t="shared" si="268"/>
        <v>1.0354844305021347E-5</v>
      </c>
      <c r="BD155" s="5">
        <f t="shared" si="269"/>
        <v>1.7105294087600616E-4</v>
      </c>
      <c r="BE155" s="5">
        <f t="shared" si="270"/>
        <v>2.4055199662057744E-4</v>
      </c>
      <c r="BF155" s="5">
        <f t="shared" si="271"/>
        <v>1.6914430930507071E-4</v>
      </c>
      <c r="BG155" s="5">
        <f t="shared" si="272"/>
        <v>7.928929509965266E-5</v>
      </c>
      <c r="BH155" s="5">
        <f t="shared" si="273"/>
        <v>2.7876162416706863E-5</v>
      </c>
      <c r="BI155" s="5">
        <f t="shared" si="274"/>
        <v>7.8404574550041505E-6</v>
      </c>
      <c r="BJ155" s="8">
        <f t="shared" si="275"/>
        <v>0.44721549057593613</v>
      </c>
      <c r="BK155" s="8">
        <f t="shared" si="276"/>
        <v>0.2680040835170473</v>
      </c>
      <c r="BL155" s="8">
        <f t="shared" si="277"/>
        <v>0.26798295019766194</v>
      </c>
      <c r="BM155" s="8">
        <f t="shared" si="278"/>
        <v>0.44799717004088024</v>
      </c>
      <c r="BN155" s="8">
        <f t="shared" si="279"/>
        <v>0.55124198760252019</v>
      </c>
    </row>
    <row r="156" spans="1:66" x14ac:dyDescent="0.25">
      <c r="A156" t="s">
        <v>122</v>
      </c>
      <c r="B156" t="s">
        <v>126</v>
      </c>
      <c r="C156" t="s">
        <v>137</v>
      </c>
      <c r="D156" s="11">
        <v>44473</v>
      </c>
      <c r="E156">
        <f>VLOOKUP(A156,home!$A$2:$E$405,3,FALSE)</f>
        <v>1.26488706365503</v>
      </c>
      <c r="F156">
        <f>VLOOKUP(B156,home!$B$2:$E$405,3,FALSE)</f>
        <v>1.23</v>
      </c>
      <c r="G156">
        <f>VLOOKUP(C156,away!$B$2:$E$405,4,FALSE)</f>
        <v>0.94</v>
      </c>
      <c r="H156">
        <f>VLOOKUP(A156,away!$A$2:$E$405,3,FALSE)</f>
        <v>1.0965092402464101</v>
      </c>
      <c r="I156">
        <f>VLOOKUP(C156,away!$B$2:$E$405,3,FALSE)</f>
        <v>0.75</v>
      </c>
      <c r="J156">
        <f>VLOOKUP(B156,home!$B$2:$E$405,4,FALSE)</f>
        <v>0.87</v>
      </c>
      <c r="K156" s="3">
        <f t="shared" si="224"/>
        <v>1.4624624229979455</v>
      </c>
      <c r="L156" s="3">
        <f t="shared" si="225"/>
        <v>0.71547227926078261</v>
      </c>
      <c r="M156" s="5">
        <f t="shared" si="226"/>
        <v>0.11327523631117671</v>
      </c>
      <c r="N156" s="5">
        <f t="shared" si="227"/>
        <v>0.16566077656130834</v>
      </c>
      <c r="O156" s="5">
        <f t="shared" si="228"/>
        <v>8.1045291507361353E-2</v>
      </c>
      <c r="P156" s="5">
        <f t="shared" si="229"/>
        <v>0.11852569339043049</v>
      </c>
      <c r="Q156" s="5">
        <f t="shared" si="230"/>
        <v>0.12113633034278615</v>
      </c>
      <c r="R156" s="5">
        <f t="shared" si="231"/>
        <v>2.8992829719063189E-2</v>
      </c>
      <c r="S156" s="5">
        <f t="shared" si="232"/>
        <v>3.1004879025567336E-2</v>
      </c>
      <c r="T156" s="5">
        <f t="shared" si="233"/>
        <v>8.6669686371640298E-2</v>
      </c>
      <c r="U156" s="5">
        <f t="shared" si="234"/>
        <v>4.2400924000507996E-2</v>
      </c>
      <c r="V156" s="5">
        <f t="shared" si="235"/>
        <v>3.6046662434934549E-3</v>
      </c>
      <c r="W156" s="5">
        <f t="shared" si="236"/>
        <v>5.905244372873019E-2</v>
      </c>
      <c r="X156" s="5">
        <f t="shared" si="237"/>
        <v>4.2250386510513695E-2</v>
      </c>
      <c r="Y156" s="5">
        <f t="shared" si="238"/>
        <v>1.5114490168163129E-2</v>
      </c>
      <c r="Z156" s="5">
        <f t="shared" si="239"/>
        <v>6.9145219871059663E-3</v>
      </c>
      <c r="AA156" s="5">
        <f t="shared" si="240"/>
        <v>1.011222857913556E-2</v>
      </c>
      <c r="AB156" s="5">
        <f t="shared" si="241"/>
        <v>7.3943771548758324E-3</v>
      </c>
      <c r="AC156" s="5">
        <f t="shared" si="242"/>
        <v>2.3573420582934186E-4</v>
      </c>
      <c r="AD156" s="5">
        <f t="shared" si="243"/>
        <v>2.1590494984867155E-2</v>
      </c>
      <c r="AE156" s="5">
        <f t="shared" si="244"/>
        <v>1.5447400657191399E-2</v>
      </c>
      <c r="AF156" s="5">
        <f t="shared" si="245"/>
        <v>5.5260934784276206E-3</v>
      </c>
      <c r="AG156" s="5">
        <f t="shared" si="246"/>
        <v>1.3179222321395856E-3</v>
      </c>
      <c r="AH156" s="5">
        <f t="shared" si="247"/>
        <v>1.2367872015283752E-3</v>
      </c>
      <c r="AI156" s="5">
        <f t="shared" si="248"/>
        <v>1.8087548074800356E-3</v>
      </c>
      <c r="AJ156" s="5">
        <f t="shared" si="249"/>
        <v>1.3226179691782178E-3</v>
      </c>
      <c r="AK156" s="5">
        <f t="shared" si="250"/>
        <v>6.4475969330166614E-4</v>
      </c>
      <c r="AL156" s="5">
        <f t="shared" si="251"/>
        <v>9.8664319269253463E-6</v>
      </c>
      <c r="AM156" s="5">
        <f t="shared" si="252"/>
        <v>6.3150575218587548E-3</v>
      </c>
      <c r="AN156" s="5">
        <f t="shared" si="253"/>
        <v>4.5182485988272325E-3</v>
      </c>
      <c r="AO156" s="5">
        <f t="shared" si="254"/>
        <v>1.6163408116348788E-3</v>
      </c>
      <c r="AP156" s="5">
        <f t="shared" si="255"/>
        <v>3.8548234818754339E-4</v>
      </c>
      <c r="AQ156" s="5">
        <f t="shared" si="256"/>
        <v>6.8950483568135061E-5</v>
      </c>
      <c r="AR156" s="5">
        <f t="shared" si="257"/>
        <v>1.7697739160761429E-4</v>
      </c>
      <c r="AS156" s="5">
        <f t="shared" si="258"/>
        <v>2.5882278494632785E-4</v>
      </c>
      <c r="AT156" s="5">
        <f t="shared" si="259"/>
        <v>1.8925929859984144E-4</v>
      </c>
      <c r="AU156" s="5">
        <f t="shared" si="260"/>
        <v>9.2261537468405261E-5</v>
      </c>
      <c r="AV156" s="5">
        <f t="shared" si="261"/>
        <v>3.3732257908889938E-5</v>
      </c>
      <c r="AW156" s="5">
        <f t="shared" si="262"/>
        <v>2.8677094725467249E-7</v>
      </c>
      <c r="AX156" s="5">
        <f t="shared" si="263"/>
        <v>1.5392557207981601E-3</v>
      </c>
      <c r="AY156" s="5">
        <f t="shared" si="264"/>
        <v>1.1012947989246583E-3</v>
      </c>
      <c r="AZ156" s="5">
        <f t="shared" si="265"/>
        <v>3.9397294996233533E-4</v>
      </c>
      <c r="BA156" s="5">
        <f t="shared" si="266"/>
        <v>9.3958908158882105E-5</v>
      </c>
      <c r="BB156" s="5">
        <f t="shared" si="267"/>
        <v>1.6806248544322477E-5</v>
      </c>
      <c r="BC156" s="5">
        <f t="shared" si="268"/>
        <v>2.4048809903659228E-6</v>
      </c>
      <c r="BD156" s="5">
        <f t="shared" si="269"/>
        <v>2.1103736291854649E-5</v>
      </c>
      <c r="BE156" s="5">
        <f t="shared" si="270"/>
        <v>3.086342131169543E-5</v>
      </c>
      <c r="BF156" s="5">
        <f t="shared" si="271"/>
        <v>2.2568296956754266E-5</v>
      </c>
      <c r="BG156" s="5">
        <f t="shared" si="272"/>
        <v>1.1001762083437334E-5</v>
      </c>
      <c r="BH156" s="5">
        <f t="shared" si="273"/>
        <v>4.0224159084476742E-6</v>
      </c>
      <c r="BI156" s="5">
        <f t="shared" si="274"/>
        <v>1.1765264231547721E-6</v>
      </c>
      <c r="BJ156" s="8">
        <f t="shared" si="275"/>
        <v>0.54981779830722277</v>
      </c>
      <c r="BK156" s="8">
        <f t="shared" si="276"/>
        <v>0.26775737040734893</v>
      </c>
      <c r="BL156" s="8">
        <f t="shared" si="277"/>
        <v>0.17580036006193861</v>
      </c>
      <c r="BM156" s="8">
        <f t="shared" si="278"/>
        <v>0.37055288490351279</v>
      </c>
      <c r="BN156" s="8">
        <f t="shared" si="279"/>
        <v>0.62863615783212623</v>
      </c>
    </row>
    <row r="157" spans="1:66" x14ac:dyDescent="0.25">
      <c r="A157" t="s">
        <v>122</v>
      </c>
      <c r="B157" t="s">
        <v>132</v>
      </c>
      <c r="C157" t="s">
        <v>138</v>
      </c>
      <c r="D157" s="11">
        <v>44473</v>
      </c>
      <c r="E157">
        <f>VLOOKUP(A157,home!$A$2:$E$405,3,FALSE)</f>
        <v>1.26488706365503</v>
      </c>
      <c r="F157">
        <f>VLOOKUP(B157,home!$B$2:$E$405,3,FALSE)</f>
        <v>0.94</v>
      </c>
      <c r="G157">
        <f>VLOOKUP(C157,away!$B$2:$E$405,4,FALSE)</f>
        <v>1.17</v>
      </c>
      <c r="H157">
        <f>VLOOKUP(A157,away!$A$2:$E$405,3,FALSE)</f>
        <v>1.0965092402464101</v>
      </c>
      <c r="I157">
        <f>VLOOKUP(C157,away!$B$2:$E$405,3,FALSE)</f>
        <v>0.98</v>
      </c>
      <c r="J157">
        <f>VLOOKUP(B157,home!$B$2:$E$405,4,FALSE)</f>
        <v>0.91</v>
      </c>
      <c r="K157" s="3">
        <f t="shared" si="224"/>
        <v>1.3911227926078018</v>
      </c>
      <c r="L157" s="3">
        <f t="shared" si="225"/>
        <v>0.97786694045174849</v>
      </c>
      <c r="M157" s="5">
        <f t="shared" si="226"/>
        <v>9.3575214486506519E-2</v>
      </c>
      <c r="N157" s="5">
        <f t="shared" si="227"/>
        <v>0.130174613695343</v>
      </c>
      <c r="O157" s="5">
        <f t="shared" si="228"/>
        <v>9.1504108692036262E-2</v>
      </c>
      <c r="P157" s="5">
        <f t="shared" si="229"/>
        <v>0.12729345121875332</v>
      </c>
      <c r="Q157" s="5">
        <f t="shared" si="230"/>
        <v>9.0544436065253697E-2</v>
      </c>
      <c r="R157" s="5">
        <f t="shared" si="231"/>
        <v>4.4739421402722863E-2</v>
      </c>
      <c r="S157" s="5">
        <f t="shared" si="232"/>
        <v>4.3290370244135755E-2</v>
      </c>
      <c r="T157" s="5">
        <f t="shared" si="233"/>
        <v>8.8540410670058578E-2</v>
      </c>
      <c r="U157" s="5">
        <f t="shared" si="234"/>
        <v>6.2238028841413093E-2</v>
      </c>
      <c r="V157" s="5">
        <f t="shared" si="235"/>
        <v>6.5432576387917211E-3</v>
      </c>
      <c r="W157" s="5">
        <f t="shared" si="236"/>
        <v>4.1986142918064767E-2</v>
      </c>
      <c r="X157" s="5">
        <f t="shared" si="237"/>
        <v>4.1056861116657843E-2</v>
      </c>
      <c r="Y157" s="5">
        <f t="shared" si="238"/>
        <v>2.0074073582349278E-2</v>
      </c>
      <c r="Z157" s="5">
        <f t="shared" si="239"/>
        <v>1.4583067041554031E-2</v>
      </c>
      <c r="AA157" s="5">
        <f t="shared" si="240"/>
        <v>2.028683694763344E-2</v>
      </c>
      <c r="AB157" s="5">
        <f t="shared" si="241"/>
        <v>1.4110740633885484E-2</v>
      </c>
      <c r="AC157" s="5">
        <f t="shared" si="242"/>
        <v>5.5631307634844808E-4</v>
      </c>
      <c r="AD157" s="5">
        <f t="shared" si="243"/>
        <v>1.4601970096752136E-2</v>
      </c>
      <c r="AE157" s="5">
        <f t="shared" si="244"/>
        <v>1.4278783823078935E-2</v>
      </c>
      <c r="AF157" s="5">
        <f t="shared" si="245"/>
        <v>6.9813753252230574E-3</v>
      </c>
      <c r="AG157" s="5">
        <f t="shared" si="246"/>
        <v>2.2756187098070678E-3</v>
      </c>
      <c r="AH157" s="5">
        <f t="shared" si="247"/>
        <v>3.5650747875817929E-3</v>
      </c>
      <c r="AI157" s="5">
        <f t="shared" si="248"/>
        <v>4.9594567943564496E-3</v>
      </c>
      <c r="AJ157" s="5">
        <f t="shared" si="249"/>
        <v>3.449606692791441E-3</v>
      </c>
      <c r="AK157" s="5">
        <f t="shared" si="250"/>
        <v>1.5996088319581978E-3</v>
      </c>
      <c r="AL157" s="5">
        <f t="shared" si="251"/>
        <v>3.0270841198756603E-5</v>
      </c>
      <c r="AM157" s="5">
        <f t="shared" si="252"/>
        <v>4.062626683713883E-3</v>
      </c>
      <c r="AN157" s="5">
        <f t="shared" si="253"/>
        <v>3.9727083254009286E-3</v>
      </c>
      <c r="AO157" s="5">
        <f t="shared" si="254"/>
        <v>1.9423900677334972E-3</v>
      </c>
      <c r="AP157" s="5">
        <f t="shared" si="255"/>
        <v>6.331330108994733E-4</v>
      </c>
      <c r="AQ157" s="5">
        <f t="shared" si="256"/>
        <v>1.5477996006681786E-4</v>
      </c>
      <c r="AR157" s="5">
        <f t="shared" si="257"/>
        <v>6.9723375500285506E-4</v>
      </c>
      <c r="AS157" s="5">
        <f t="shared" si="258"/>
        <v>9.6993776835999578E-4</v>
      </c>
      <c r="AT157" s="5">
        <f t="shared" si="259"/>
        <v>6.7465126848836833E-4</v>
      </c>
      <c r="AU157" s="5">
        <f t="shared" si="260"/>
        <v>3.1284091888531169E-4</v>
      </c>
      <c r="AV157" s="5">
        <f t="shared" si="261"/>
        <v>1.0880003318043141E-4</v>
      </c>
      <c r="AW157" s="5">
        <f t="shared" si="262"/>
        <v>1.143845107984762E-6</v>
      </c>
      <c r="AX157" s="5">
        <f t="shared" si="263"/>
        <v>9.4193542959517213E-4</v>
      </c>
      <c r="AY157" s="5">
        <f t="shared" si="264"/>
        <v>9.2108751664133422E-4</v>
      </c>
      <c r="AZ157" s="5">
        <f t="shared" si="265"/>
        <v>4.5035051589318014E-4</v>
      </c>
      <c r="BA157" s="5">
        <f t="shared" si="266"/>
        <v>1.4679429370244358E-4</v>
      </c>
      <c r="BB157" s="5">
        <f t="shared" si="267"/>
        <v>3.5886321714645966E-5</v>
      </c>
      <c r="BC157" s="5">
        <f t="shared" si="268"/>
        <v>7.0184095238336002E-6</v>
      </c>
      <c r="BD157" s="5">
        <f t="shared" si="269"/>
        <v>1.1363363979738758E-4</v>
      </c>
      <c r="BE157" s="5">
        <f t="shared" si="270"/>
        <v>1.5807834632913087E-4</v>
      </c>
      <c r="BF157" s="5">
        <f t="shared" si="271"/>
        <v>1.0995319529810192E-4</v>
      </c>
      <c r="BG157" s="5">
        <f t="shared" si="272"/>
        <v>5.0986132033082197E-5</v>
      </c>
      <c r="BH157" s="5">
        <f t="shared" si="273"/>
        <v>1.7731992594532853E-5</v>
      </c>
      <c r="BI157" s="5">
        <f t="shared" si="274"/>
        <v>4.9334758113214735E-6</v>
      </c>
      <c r="BJ157" s="8">
        <f t="shared" si="275"/>
        <v>0.46378299653747357</v>
      </c>
      <c r="BK157" s="8">
        <f t="shared" si="276"/>
        <v>0.27220996502237588</v>
      </c>
      <c r="BL157" s="8">
        <f t="shared" si="277"/>
        <v>0.24967166415015951</v>
      </c>
      <c r="BM157" s="8">
        <f t="shared" si="278"/>
        <v>0.42149650351941403</v>
      </c>
      <c r="BN157" s="8">
        <f t="shared" si="279"/>
        <v>0.57783124556061571</v>
      </c>
    </row>
    <row r="158" spans="1:66" x14ac:dyDescent="0.25">
      <c r="A158" t="s">
        <v>122</v>
      </c>
      <c r="B158" t="s">
        <v>140</v>
      </c>
      <c r="C158" t="s">
        <v>141</v>
      </c>
      <c r="D158" s="11">
        <v>44473</v>
      </c>
      <c r="E158">
        <f>VLOOKUP(A158,home!$A$2:$E$405,3,FALSE)</f>
        <v>1.26488706365503</v>
      </c>
      <c r="F158">
        <f>VLOOKUP(B158,home!$B$2:$E$405,3,FALSE)</f>
        <v>1.17</v>
      </c>
      <c r="G158">
        <f>VLOOKUP(C158,away!$B$2:$E$405,4,FALSE)</f>
        <v>0.79</v>
      </c>
      <c r="H158">
        <f>VLOOKUP(A158,away!$A$2:$E$405,3,FALSE)</f>
        <v>1.0965092402464101</v>
      </c>
      <c r="I158">
        <f>VLOOKUP(C158,away!$B$2:$E$405,3,FALSE)</f>
        <v>0.49</v>
      </c>
      <c r="J158">
        <f>VLOOKUP(B158,home!$B$2:$E$405,4,FALSE)</f>
        <v>0.65</v>
      </c>
      <c r="K158" s="3">
        <f t="shared" si="224"/>
        <v>1.1691351129363443</v>
      </c>
      <c r="L158" s="3">
        <f t="shared" si="225"/>
        <v>0.34923819301848158</v>
      </c>
      <c r="M158" s="5">
        <f t="shared" si="226"/>
        <v>0.21906795380372554</v>
      </c>
      <c r="N158" s="5">
        <f t="shared" si="227"/>
        <v>0.25612003691105251</v>
      </c>
      <c r="O158" s="5">
        <f t="shared" si="228"/>
        <v>7.6506896334669297E-2</v>
      </c>
      <c r="P158" s="5">
        <f t="shared" si="229"/>
        <v>8.944689888664277E-2</v>
      </c>
      <c r="Q158" s="5">
        <f t="shared" si="230"/>
        <v>0.14971946413963205</v>
      </c>
      <c r="R158" s="5">
        <f t="shared" si="231"/>
        <v>1.3359565114686094E-2</v>
      </c>
      <c r="S158" s="5">
        <f t="shared" si="232"/>
        <v>9.1304405568209956E-3</v>
      </c>
      <c r="T158" s="5">
        <f t="shared" si="233"/>
        <v>5.2287755115820442E-2</v>
      </c>
      <c r="U158" s="5">
        <f t="shared" si="234"/>
        <v>1.5619136669138972E-2</v>
      </c>
      <c r="V158" s="5">
        <f t="shared" si="235"/>
        <v>4.1422438365006895E-4</v>
      </c>
      <c r="W158" s="5">
        <f t="shared" si="236"/>
        <v>5.8347427538552543E-2</v>
      </c>
      <c r="X158" s="5">
        <f t="shared" si="237"/>
        <v>2.0377150160840879E-2</v>
      </c>
      <c r="Y158" s="5">
        <f t="shared" si="238"/>
        <v>3.5582395505191636E-3</v>
      </c>
      <c r="Z158" s="5">
        <f t="shared" si="239"/>
        <v>1.5552234600552386E-3</v>
      </c>
      <c r="AA158" s="5">
        <f t="shared" si="240"/>
        <v>1.8182663556129334E-3</v>
      </c>
      <c r="AB158" s="5">
        <f t="shared" si="241"/>
        <v>1.062899520508941E-3</v>
      </c>
      <c r="AC158" s="5">
        <f t="shared" si="242"/>
        <v>1.0570660244174067E-5</v>
      </c>
      <c r="AD158" s="5">
        <f t="shared" si="243"/>
        <v>1.7054006571207696E-2</v>
      </c>
      <c r="AE158" s="5">
        <f t="shared" si="244"/>
        <v>5.9559104386538858E-3</v>
      </c>
      <c r="AF158" s="5">
        <f t="shared" si="245"/>
        <v>1.0400156996876971E-3</v>
      </c>
      <c r="AG158" s="5">
        <f t="shared" si="246"/>
        <v>1.2107106788992774E-4</v>
      </c>
      <c r="AH158" s="5">
        <f t="shared" si="247"/>
        <v>1.3578585773241052E-4</v>
      </c>
      <c r="AI158" s="5">
        <f t="shared" si="248"/>
        <v>1.5875201411514014E-4</v>
      </c>
      <c r="AJ158" s="5">
        <f t="shared" si="249"/>
        <v>9.2801276975688256E-5</v>
      </c>
      <c r="AK158" s="5">
        <f t="shared" si="250"/>
        <v>3.6165743812536083E-5</v>
      </c>
      <c r="AL158" s="5">
        <f t="shared" si="251"/>
        <v>1.7264282823818718E-7</v>
      </c>
      <c r="AM158" s="5">
        <f t="shared" si="252"/>
        <v>3.9876875797292153E-3</v>
      </c>
      <c r="AN158" s="5">
        <f t="shared" si="253"/>
        <v>1.3926528046668731E-3</v>
      </c>
      <c r="AO158" s="5">
        <f t="shared" si="254"/>
        <v>2.4318377450198951E-4</v>
      </c>
      <c r="AP158" s="5">
        <f t="shared" si="255"/>
        <v>2.8309687326162903E-5</v>
      </c>
      <c r="AQ158" s="5">
        <f t="shared" si="256"/>
        <v>2.4717060116768351E-6</v>
      </c>
      <c r="AR158" s="5">
        <f t="shared" si="257"/>
        <v>9.4843215183863329E-6</v>
      </c>
      <c r="AS158" s="5">
        <f t="shared" si="258"/>
        <v>1.1088453309523205E-5</v>
      </c>
      <c r="AT158" s="5">
        <f t="shared" si="259"/>
        <v>6.4819500561593972E-6</v>
      </c>
      <c r="AU158" s="5">
        <f t="shared" si="260"/>
        <v>2.5260918036518866E-6</v>
      </c>
      <c r="AV158" s="5">
        <f t="shared" si="261"/>
        <v>7.3833565653753044E-7</v>
      </c>
      <c r="AW158" s="5">
        <f t="shared" si="262"/>
        <v>1.9580892256382782E-9</v>
      </c>
      <c r="AX158" s="5">
        <f t="shared" si="263"/>
        <v>7.7702426148026254E-4</v>
      </c>
      <c r="AY158" s="5">
        <f t="shared" si="264"/>
        <v>2.7136654901088698E-4</v>
      </c>
      <c r="AZ158" s="5">
        <f t="shared" si="265"/>
        <v>4.7385781611111677E-5</v>
      </c>
      <c r="BA158" s="5">
        <f t="shared" si="266"/>
        <v>5.5163082482110123E-6</v>
      </c>
      <c r="BB158" s="5">
        <f t="shared" si="267"/>
        <v>4.8162638118453985E-7</v>
      </c>
      <c r="BC158" s="5">
        <f t="shared" si="268"/>
        <v>3.3640465414983823E-8</v>
      </c>
      <c r="BD158" s="5">
        <f t="shared" si="269"/>
        <v>5.5204788484792384E-7</v>
      </c>
      <c r="BE158" s="5">
        <f t="shared" si="270"/>
        <v>6.4541856619794747E-7</v>
      </c>
      <c r="BF158" s="5">
        <f t="shared" si="271"/>
        <v>3.7729075414152538E-7</v>
      </c>
      <c r="BG158" s="5">
        <f t="shared" si="272"/>
        <v>1.4703462281769691E-7</v>
      </c>
      <c r="BH158" s="5">
        <f t="shared" si="273"/>
        <v>4.2975835088380209E-8</v>
      </c>
      <c r="BI158" s="5">
        <f t="shared" si="274"/>
        <v>1.0048911561917425E-8</v>
      </c>
      <c r="BJ158" s="8">
        <f t="shared" si="275"/>
        <v>0.57133719091328961</v>
      </c>
      <c r="BK158" s="8">
        <f t="shared" si="276"/>
        <v>0.31834162748292272</v>
      </c>
      <c r="BL158" s="8">
        <f t="shared" si="277"/>
        <v>0.10882236285617093</v>
      </c>
      <c r="BM158" s="8">
        <f t="shared" si="278"/>
        <v>0.19556422493110878</v>
      </c>
      <c r="BN158" s="8">
        <f t="shared" si="279"/>
        <v>0.80422081519040822</v>
      </c>
    </row>
    <row r="159" spans="1:66" x14ac:dyDescent="0.25">
      <c r="A159" t="s">
        <v>122</v>
      </c>
      <c r="B159" t="s">
        <v>124</v>
      </c>
      <c r="C159" t="s">
        <v>142</v>
      </c>
      <c r="D159" s="11">
        <v>44473</v>
      </c>
      <c r="E159">
        <f>VLOOKUP(A159,home!$A$2:$E$405,3,FALSE)</f>
        <v>1.26488706365503</v>
      </c>
      <c r="F159">
        <f>VLOOKUP(B159,home!$B$2:$E$405,3,FALSE)</f>
        <v>0.83</v>
      </c>
      <c r="G159">
        <f>VLOOKUP(C159,away!$B$2:$E$405,4,FALSE)</f>
        <v>0.98</v>
      </c>
      <c r="H159">
        <f>VLOOKUP(A159,away!$A$2:$E$405,3,FALSE)</f>
        <v>1.0965092402464101</v>
      </c>
      <c r="I159">
        <f>VLOOKUP(C159,away!$B$2:$E$405,3,FALSE)</f>
        <v>0.87</v>
      </c>
      <c r="J159">
        <f>VLOOKUP(B159,home!$B$2:$E$405,4,FALSE)</f>
        <v>1.0900000000000001</v>
      </c>
      <c r="K159" s="3">
        <f t="shared" si="224"/>
        <v>1.0288591375770015</v>
      </c>
      <c r="L159" s="3">
        <f t="shared" si="225"/>
        <v>1.0398197125256707</v>
      </c>
      <c r="M159" s="5">
        <f t="shared" si="226"/>
        <v>0.12635260221076502</v>
      </c>
      <c r="N159" s="5">
        <f t="shared" si="227"/>
        <v>0.12999902934117766</v>
      </c>
      <c r="O159" s="5">
        <f t="shared" si="228"/>
        <v>0.13138392650766811</v>
      </c>
      <c r="P159" s="5">
        <f t="shared" si="229"/>
        <v>0.13517555331815956</v>
      </c>
      <c r="Q159" s="5">
        <f t="shared" si="230"/>
        <v>6.6875344606905668E-2</v>
      </c>
      <c r="R159" s="5">
        <f t="shared" si="231"/>
        <v>6.8307798345848644E-2</v>
      </c>
      <c r="S159" s="5">
        <f t="shared" si="232"/>
        <v>3.6153648391805376E-2</v>
      </c>
      <c r="T159" s="5">
        <f t="shared" si="233"/>
        <v>6.9538301604207806E-2</v>
      </c>
      <c r="U159" s="5">
        <f t="shared" si="234"/>
        <v>7.0279102495893572E-2</v>
      </c>
      <c r="V159" s="5">
        <f t="shared" si="235"/>
        <v>4.2975762010649407E-3</v>
      </c>
      <c r="W159" s="5">
        <f t="shared" si="236"/>
        <v>2.2935103125808588E-2</v>
      </c>
      <c r="X159" s="5">
        <f t="shared" si="237"/>
        <v>2.3848372339024891E-2</v>
      </c>
      <c r="Y159" s="5">
        <f t="shared" si="238"/>
        <v>1.2399003834885011E-2</v>
      </c>
      <c r="Z159" s="5">
        <f t="shared" si="239"/>
        <v>2.3675931746413945E-2</v>
      </c>
      <c r="AA159" s="5">
        <f t="shared" si="240"/>
        <v>2.4359198717947405E-2</v>
      </c>
      <c r="AB159" s="5">
        <f t="shared" si="241"/>
        <v>1.2531092092507084E-2</v>
      </c>
      <c r="AC159" s="5">
        <f t="shared" si="242"/>
        <v>2.8735421290378328E-4</v>
      </c>
      <c r="AD159" s="5">
        <f t="shared" si="243"/>
        <v>5.8992476055647527E-3</v>
      </c>
      <c r="AE159" s="5">
        <f t="shared" si="244"/>
        <v>6.1341539493360913E-3</v>
      </c>
      <c r="AF159" s="5">
        <f t="shared" si="245"/>
        <v>3.1892070980934313E-3</v>
      </c>
      <c r="AG159" s="5">
        <f t="shared" si="246"/>
        <v>1.1054001359747804E-3</v>
      </c>
      <c r="AH159" s="5">
        <f t="shared" si="247"/>
        <v>6.1546751355833866E-3</v>
      </c>
      <c r="AI159" s="5">
        <f t="shared" si="248"/>
        <v>6.3322937520629381E-3</v>
      </c>
      <c r="AJ159" s="5">
        <f t="shared" si="249"/>
        <v>3.2575191443158548E-3</v>
      </c>
      <c r="AK159" s="5">
        <f t="shared" si="250"/>
        <v>1.1171761124871276E-3</v>
      </c>
      <c r="AL159" s="5">
        <f t="shared" si="251"/>
        <v>1.2296783460867663E-5</v>
      </c>
      <c r="AM159" s="5">
        <f t="shared" si="252"/>
        <v>1.2138989607629088E-3</v>
      </c>
      <c r="AN159" s="5">
        <f t="shared" si="253"/>
        <v>1.2622360684156982E-3</v>
      </c>
      <c r="AO159" s="5">
        <f t="shared" si="254"/>
        <v>6.5624897289977204E-4</v>
      </c>
      <c r="AP159" s="5">
        <f t="shared" si="255"/>
        <v>2.2746020611530258E-4</v>
      </c>
      <c r="AQ159" s="5">
        <f t="shared" si="256"/>
        <v>5.9129401533460923E-5</v>
      </c>
      <c r="AR159" s="5">
        <f t="shared" si="257"/>
        <v>1.2799505060342425E-3</v>
      </c>
      <c r="AS159" s="5">
        <f t="shared" si="258"/>
        <v>1.3168887737796374E-3</v>
      </c>
      <c r="AT159" s="5">
        <f t="shared" si="259"/>
        <v>6.7744652403787641E-4</v>
      </c>
      <c r="AU159" s="5">
        <f t="shared" si="260"/>
        <v>2.3233234882538234E-4</v>
      </c>
      <c r="AV159" s="5">
        <f t="shared" si="261"/>
        <v>5.9759315010930482E-5</v>
      </c>
      <c r="AW159" s="5">
        <f t="shared" si="262"/>
        <v>3.6542898366968137E-7</v>
      </c>
      <c r="AX159" s="5">
        <f t="shared" si="263"/>
        <v>2.0815517297935739E-4</v>
      </c>
      <c r="AY159" s="5">
        <f t="shared" si="264"/>
        <v>2.1644385212812663E-4</v>
      </c>
      <c r="AZ159" s="5">
        <f t="shared" si="265"/>
        <v>1.1253129204890869E-4</v>
      </c>
      <c r="BA159" s="5">
        <f t="shared" si="266"/>
        <v>3.9004085249479521E-5</v>
      </c>
      <c r="BB159" s="5">
        <f t="shared" si="267"/>
        <v>1.0139304177860136E-5</v>
      </c>
      <c r="BC159" s="5">
        <f t="shared" si="268"/>
        <v>2.1086096710865723E-6</v>
      </c>
      <c r="BD159" s="5">
        <f t="shared" si="269"/>
        <v>2.2181962787193543E-4</v>
      </c>
      <c r="BE159" s="5">
        <f t="shared" si="270"/>
        <v>2.2822115102997089E-4</v>
      </c>
      <c r="BF159" s="5">
        <f t="shared" si="271"/>
        <v>1.1740370831276322E-4</v>
      </c>
      <c r="BG159" s="5">
        <f t="shared" si="272"/>
        <v>4.026395936100381E-5</v>
      </c>
      <c r="BH159" s="5">
        <f t="shared" si="273"/>
        <v>1.0356485625899454E-5</v>
      </c>
      <c r="BI159" s="5">
        <f t="shared" si="274"/>
        <v>2.1310729738783053E-6</v>
      </c>
      <c r="BJ159" s="8">
        <f t="shared" si="275"/>
        <v>0.34593051956696064</v>
      </c>
      <c r="BK159" s="8">
        <f t="shared" si="276"/>
        <v>0.30249547497028767</v>
      </c>
      <c r="BL159" s="8">
        <f t="shared" si="277"/>
        <v>0.32790935577717772</v>
      </c>
      <c r="BM159" s="8">
        <f t="shared" si="278"/>
        <v>0.34170094930717088</v>
      </c>
      <c r="BN159" s="8">
        <f t="shared" si="279"/>
        <v>0.65809425433052471</v>
      </c>
    </row>
    <row r="160" spans="1:66" x14ac:dyDescent="0.25">
      <c r="A160" t="s">
        <v>122</v>
      </c>
      <c r="B160" t="s">
        <v>134</v>
      </c>
      <c r="C160" t="s">
        <v>128</v>
      </c>
      <c r="D160" s="11">
        <v>44473</v>
      </c>
      <c r="E160">
        <f>VLOOKUP(A160,home!$A$2:$E$405,3,FALSE)</f>
        <v>1.26488706365503</v>
      </c>
      <c r="F160">
        <f>VLOOKUP(B160,home!$B$2:$E$405,3,FALSE)</f>
        <v>0.49</v>
      </c>
      <c r="G160">
        <f>VLOOKUP(C160,away!$B$2:$E$405,4,FALSE)</f>
        <v>1.1299999999999999</v>
      </c>
      <c r="H160">
        <f>VLOOKUP(A160,away!$A$2:$E$405,3,FALSE)</f>
        <v>1.0965092402464101</v>
      </c>
      <c r="I160">
        <f>VLOOKUP(C160,away!$B$2:$E$405,3,FALSE)</f>
        <v>0.87</v>
      </c>
      <c r="J160">
        <f>VLOOKUP(B160,home!$B$2:$E$405,4,FALSE)</f>
        <v>1.17</v>
      </c>
      <c r="K160" s="3">
        <f t="shared" si="224"/>
        <v>0.70036796714579008</v>
      </c>
      <c r="L160" s="3">
        <f t="shared" si="225"/>
        <v>1.1161367556468207</v>
      </c>
      <c r="M160" s="5">
        <f t="shared" si="226"/>
        <v>0.1625930667335492</v>
      </c>
      <c r="N160" s="5">
        <f t="shared" si="227"/>
        <v>0.11387497562017564</v>
      </c>
      <c r="O160" s="5">
        <f t="shared" si="228"/>
        <v>0.18147609799465061</v>
      </c>
      <c r="P160" s="5">
        <f t="shared" si="229"/>
        <v>0.12710004583806364</v>
      </c>
      <c r="Q160" s="5">
        <f t="shared" si="230"/>
        <v>3.9877192591939406E-2</v>
      </c>
      <c r="R160" s="5">
        <f t="shared" si="231"/>
        <v>0.10127607162159694</v>
      </c>
      <c r="S160" s="5">
        <f t="shared" si="232"/>
        <v>2.4838730790580202E-2</v>
      </c>
      <c r="T160" s="5">
        <f t="shared" si="233"/>
        <v>4.450840036387068E-2</v>
      </c>
      <c r="U160" s="5">
        <f t="shared" si="234"/>
        <v>7.0930516402129287E-2</v>
      </c>
      <c r="V160" s="5">
        <f t="shared" si="235"/>
        <v>2.1573995096848698E-3</v>
      </c>
      <c r="W160" s="5">
        <f t="shared" si="236"/>
        <v>9.3095694370325874E-3</v>
      </c>
      <c r="X160" s="5">
        <f t="shared" si="237"/>
        <v>1.0390752627918351E-2</v>
      </c>
      <c r="Y160" s="5">
        <f t="shared" si="238"/>
        <v>5.7987504634267328E-3</v>
      </c>
      <c r="Z160" s="5">
        <f t="shared" si="239"/>
        <v>3.7679315334794738E-2</v>
      </c>
      <c r="AA160" s="5">
        <f t="shared" si="240"/>
        <v>2.6389385484475385E-2</v>
      </c>
      <c r="AB160" s="5">
        <f t="shared" si="241"/>
        <v>9.2411401329943223E-3</v>
      </c>
      <c r="AC160" s="5">
        <f t="shared" si="242"/>
        <v>1.0540331688209367E-4</v>
      </c>
      <c r="AD160" s="5">
        <f t="shared" si="243"/>
        <v>1.6300310554042726E-3</v>
      </c>
      <c r="AE160" s="5">
        <f t="shared" si="244"/>
        <v>1.8193375737824877E-3</v>
      </c>
      <c r="AF160" s="5">
        <f t="shared" si="245"/>
        <v>1.0153147685139723E-3</v>
      </c>
      <c r="AG160" s="5">
        <f t="shared" si="246"/>
        <v>3.7774337722982918E-4</v>
      </c>
      <c r="AH160" s="5">
        <f t="shared" si="247"/>
        <v>1.0513817193192825E-2</v>
      </c>
      <c r="AI160" s="5">
        <f t="shared" si="248"/>
        <v>7.3635407745389148E-3</v>
      </c>
      <c r="AJ160" s="5">
        <f t="shared" si="249"/>
        <v>2.5785940416294781E-3</v>
      </c>
      <c r="AK160" s="5">
        <f t="shared" si="250"/>
        <v>6.0198822234342809E-4</v>
      </c>
      <c r="AL160" s="5">
        <f t="shared" si="251"/>
        <v>3.2957780245702901E-6</v>
      </c>
      <c r="AM160" s="5">
        <f t="shared" si="252"/>
        <v>2.2832430733159951E-4</v>
      </c>
      <c r="AN160" s="5">
        <f t="shared" si="253"/>
        <v>2.5484115162039908E-4</v>
      </c>
      <c r="AO160" s="5">
        <f t="shared" si="254"/>
        <v>1.4221878808744589E-4</v>
      </c>
      <c r="AP160" s="5">
        <f t="shared" si="255"/>
        <v>5.2911872242648174E-5</v>
      </c>
      <c r="AQ160" s="5">
        <f t="shared" si="256"/>
        <v>1.4764221355027101E-5</v>
      </c>
      <c r="AR160" s="5">
        <f t="shared" si="257"/>
        <v>2.3469715622947999E-3</v>
      </c>
      <c r="AS160" s="5">
        <f t="shared" si="258"/>
        <v>1.6437437020333878E-3</v>
      </c>
      <c r="AT160" s="5">
        <f t="shared" si="259"/>
        <v>5.7561271755090951E-4</v>
      </c>
      <c r="AU160" s="5">
        <f t="shared" si="260"/>
        <v>1.3438023628479812E-4</v>
      </c>
      <c r="AV160" s="5">
        <f t="shared" si="261"/>
        <v>2.352890322783875E-5</v>
      </c>
      <c r="AW160" s="5">
        <f t="shared" si="262"/>
        <v>7.1564746546295075E-8</v>
      </c>
      <c r="AX160" s="5">
        <f t="shared" si="263"/>
        <v>2.6651838495967144E-5</v>
      </c>
      <c r="AY160" s="5">
        <f t="shared" si="264"/>
        <v>2.9747096550911809E-5</v>
      </c>
      <c r="AZ160" s="5">
        <f t="shared" si="265"/>
        <v>1.6600913917123722E-5</v>
      </c>
      <c r="BA160" s="5">
        <f t="shared" si="266"/>
        <v>6.1762967334102057E-6</v>
      </c>
      <c r="BB160" s="5">
        <f t="shared" si="267"/>
        <v>1.7233979494851311E-6</v>
      </c>
      <c r="BC160" s="5">
        <f t="shared" si="268"/>
        <v>3.8470955920534339E-7</v>
      </c>
      <c r="BD160" s="5">
        <f t="shared" si="269"/>
        <v>4.3659020418917798E-4</v>
      </c>
      <c r="BE160" s="5">
        <f t="shared" si="270"/>
        <v>3.0577379378373998E-4</v>
      </c>
      <c r="BF160" s="5">
        <f t="shared" si="271"/>
        <v>1.07077085179387E-4</v>
      </c>
      <c r="BG160" s="5">
        <f t="shared" si="272"/>
        <v>2.4997786824994625E-5</v>
      </c>
      <c r="BH160" s="5">
        <f t="shared" si="273"/>
        <v>4.3769122854413253E-6</v>
      </c>
      <c r="BI160" s="5">
        <f t="shared" si="274"/>
        <v>6.1308983194599526E-7</v>
      </c>
      <c r="BJ160" s="8">
        <f t="shared" si="275"/>
        <v>0.22937641247313717</v>
      </c>
      <c r="BK160" s="8">
        <f t="shared" si="276"/>
        <v>0.31682768906333542</v>
      </c>
      <c r="BL160" s="8">
        <f t="shared" si="277"/>
        <v>0.41597481786103763</v>
      </c>
      <c r="BM160" s="8">
        <f t="shared" si="278"/>
        <v>0.27363110880052527</v>
      </c>
      <c r="BN160" s="8">
        <f t="shared" si="279"/>
        <v>0.72619745039997552</v>
      </c>
    </row>
    <row r="161" spans="1:66" x14ac:dyDescent="0.25">
      <c r="A161" t="s">
        <v>122</v>
      </c>
      <c r="B161" t="s">
        <v>143</v>
      </c>
      <c r="C161" t="s">
        <v>131</v>
      </c>
      <c r="D161" s="11">
        <v>44473</v>
      </c>
      <c r="E161">
        <f>VLOOKUP(A161,home!$A$2:$E$405,3,FALSE)</f>
        <v>1.26488706365503</v>
      </c>
      <c r="F161">
        <f>VLOOKUP(B161,home!$B$2:$E$405,3,FALSE)</f>
        <v>0.75</v>
      </c>
      <c r="G161">
        <f>VLOOKUP(C161,away!$B$2:$E$405,4,FALSE)</f>
        <v>0.9</v>
      </c>
      <c r="H161">
        <f>VLOOKUP(A161,away!$A$2:$E$405,3,FALSE)</f>
        <v>1.0965092402464101</v>
      </c>
      <c r="I161">
        <f>VLOOKUP(C161,away!$B$2:$E$405,3,FALSE)</f>
        <v>0.94</v>
      </c>
      <c r="J161">
        <f>VLOOKUP(B161,home!$B$2:$E$405,4,FALSE)</f>
        <v>1</v>
      </c>
      <c r="K161" s="3">
        <f t="shared" si="224"/>
        <v>0.85379876796714527</v>
      </c>
      <c r="L161" s="3">
        <f t="shared" si="225"/>
        <v>1.0307186858316253</v>
      </c>
      <c r="M161" s="5">
        <f t="shared" si="226"/>
        <v>0.15190234164489988</v>
      </c>
      <c r="N161" s="5">
        <f t="shared" si="227"/>
        <v>0.12969403214773989</v>
      </c>
      <c r="O161" s="5">
        <f t="shared" si="228"/>
        <v>0.15656858195497775</v>
      </c>
      <c r="P161" s="5">
        <f t="shared" si="229"/>
        <v>0.13367806237552302</v>
      </c>
      <c r="Q161" s="5">
        <f t="shared" si="230"/>
        <v>5.536630243021582E-2</v>
      </c>
      <c r="R161" s="5">
        <f t="shared" si="231"/>
        <v>8.0689081517577893E-2</v>
      </c>
      <c r="S161" s="5">
        <f t="shared" si="232"/>
        <v>2.9410054129132973E-2</v>
      </c>
      <c r="T161" s="5">
        <f t="shared" si="233"/>
        <v>5.7067082480228369E-2</v>
      </c>
      <c r="U161" s="5">
        <f t="shared" si="234"/>
        <v>6.8892238388108554E-2</v>
      </c>
      <c r="V161" s="5">
        <f t="shared" si="235"/>
        <v>2.8757358238406991E-3</v>
      </c>
      <c r="W161" s="5">
        <f t="shared" si="236"/>
        <v>1.5757226933938211E-2</v>
      </c>
      <c r="X161" s="5">
        <f t="shared" si="237"/>
        <v>1.6241268237699481E-2</v>
      </c>
      <c r="Y161" s="5">
        <f t="shared" si="238"/>
        <v>8.3700893271002625E-3</v>
      </c>
      <c r="Z161" s="5">
        <f t="shared" si="239"/>
        <v>2.7722581354252929E-2</v>
      </c>
      <c r="AA161" s="5">
        <f t="shared" si="240"/>
        <v>2.3669505805130102E-2</v>
      </c>
      <c r="AB161" s="5">
        <f t="shared" si="241"/>
        <v>1.0104497447405636E-2</v>
      </c>
      <c r="AC161" s="5">
        <f t="shared" si="242"/>
        <v>1.5817020522532622E-4</v>
      </c>
      <c r="AD161" s="5">
        <f t="shared" si="243"/>
        <v>3.3633752356937901E-3</v>
      </c>
      <c r="AE161" s="5">
        <f t="shared" si="244"/>
        <v>3.466693702892936E-3</v>
      </c>
      <c r="AF161" s="5">
        <f t="shared" si="245"/>
        <v>1.7865929888132889E-3</v>
      </c>
      <c r="AG161" s="5">
        <f t="shared" si="246"/>
        <v>6.1382492584854292E-4</v>
      </c>
      <c r="AH161" s="5">
        <f t="shared" si="247"/>
        <v>7.1435456553289728E-3</v>
      </c>
      <c r="AI161" s="5">
        <f t="shared" si="248"/>
        <v>6.0991504794369296E-3</v>
      </c>
      <c r="AJ161" s="5">
        <f t="shared" si="249"/>
        <v>2.6037235824947365E-3</v>
      </c>
      <c r="AK161" s="5">
        <f t="shared" si="250"/>
        <v>7.4101866228700266E-4</v>
      </c>
      <c r="AL161" s="5">
        <f t="shared" si="251"/>
        <v>5.5677578978968583E-6</v>
      </c>
      <c r="AM161" s="5">
        <f t="shared" si="252"/>
        <v>5.7432912648931311E-4</v>
      </c>
      <c r="AN161" s="5">
        <f t="shared" si="253"/>
        <v>5.9197176248989008E-4</v>
      </c>
      <c r="AO161" s="5">
        <f t="shared" si="254"/>
        <v>3.0507817854150528E-4</v>
      </c>
      <c r="AP161" s="5">
        <f t="shared" si="255"/>
        <v>1.0481659308740209E-4</v>
      </c>
      <c r="AQ161" s="5">
        <f t="shared" si="256"/>
        <v>2.7009105270098819E-5</v>
      </c>
      <c r="AR161" s="5">
        <f t="shared" si="257"/>
        <v>1.4725971980077796E-3</v>
      </c>
      <c r="AS161" s="5">
        <f t="shared" si="258"/>
        <v>1.2573016733709126E-3</v>
      </c>
      <c r="AT161" s="5">
        <f t="shared" si="259"/>
        <v>5.3674130984355747E-4</v>
      </c>
      <c r="AU161" s="5">
        <f t="shared" si="260"/>
        <v>1.5275635635383374E-4</v>
      </c>
      <c r="AV161" s="5">
        <f t="shared" si="261"/>
        <v>3.2605797213513354E-5</v>
      </c>
      <c r="AW161" s="5">
        <f t="shared" si="262"/>
        <v>1.3610482298971194E-7</v>
      </c>
      <c r="AX161" s="5">
        <f t="shared" si="263"/>
        <v>8.1726916767370334E-5</v>
      </c>
      <c r="AY161" s="5">
        <f t="shared" si="264"/>
        <v>8.4237460247534569E-5</v>
      </c>
      <c r="AZ161" s="5">
        <f t="shared" si="265"/>
        <v>4.3412562162066305E-5</v>
      </c>
      <c r="BA161" s="5">
        <f t="shared" si="266"/>
        <v>1.491537967342291E-5</v>
      </c>
      <c r="BB161" s="5">
        <f t="shared" si="267"/>
        <v>3.8433901339175485E-6</v>
      </c>
      <c r="BC161" s="5">
        <f t="shared" si="268"/>
        <v>7.922908055939463E-7</v>
      </c>
      <c r="BD161" s="5">
        <f t="shared" si="269"/>
        <v>2.529722414483186E-4</v>
      </c>
      <c r="BE161" s="5">
        <f t="shared" si="270"/>
        <v>2.159873880784616E-4</v>
      </c>
      <c r="BF161" s="5">
        <f t="shared" si="271"/>
        <v>9.2204882918916079E-5</v>
      </c>
      <c r="BG161" s="5">
        <f t="shared" si="272"/>
        <v>2.6241471812241811E-5</v>
      </c>
      <c r="BH161" s="5">
        <f t="shared" si="273"/>
        <v>5.6012340757341564E-6</v>
      </c>
      <c r="BI161" s="5">
        <f t="shared" si="274"/>
        <v>9.5646535059148327E-7</v>
      </c>
      <c r="BJ161" s="8">
        <f t="shared" si="275"/>
        <v>0.29355862117583875</v>
      </c>
      <c r="BK161" s="8">
        <f t="shared" si="276"/>
        <v>0.31811416939676734</v>
      </c>
      <c r="BL161" s="8">
        <f t="shared" si="277"/>
        <v>0.36055730951122145</v>
      </c>
      <c r="BM161" s="8">
        <f t="shared" si="278"/>
        <v>0.29197017801172159</v>
      </c>
      <c r="BN161" s="8">
        <f t="shared" si="279"/>
        <v>0.70789840207093424</v>
      </c>
    </row>
    <row r="162" spans="1:66" x14ac:dyDescent="0.25">
      <c r="A162" t="s">
        <v>145</v>
      </c>
      <c r="B162" t="s">
        <v>349</v>
      </c>
      <c r="C162" t="s">
        <v>388</v>
      </c>
      <c r="D162" s="11">
        <v>44473</v>
      </c>
      <c r="E162">
        <f>VLOOKUP(A162,home!$A$2:$E$405,3,FALSE)</f>
        <v>1.41032608695652</v>
      </c>
      <c r="F162">
        <f>VLOOKUP(B162,home!$B$2:$E$405,3,FALSE)</f>
        <v>0.8</v>
      </c>
      <c r="G162">
        <f>VLOOKUP(C162,away!$B$2:$E$405,4,FALSE)</f>
        <v>0.79</v>
      </c>
      <c r="H162">
        <f>VLOOKUP(A162,away!$A$2:$E$405,3,FALSE)</f>
        <v>1.17119565217391</v>
      </c>
      <c r="I162">
        <f>VLOOKUP(C162,away!$B$2:$E$405,3,FALSE)</f>
        <v>0.96</v>
      </c>
      <c r="J162">
        <f>VLOOKUP(B162,home!$B$2:$E$405,4,FALSE)</f>
        <v>0.91</v>
      </c>
      <c r="K162" s="3">
        <f t="shared" si="224"/>
        <v>0.89132608695652071</v>
      </c>
      <c r="L162" s="3">
        <f t="shared" si="225"/>
        <v>1.0231565217391276</v>
      </c>
      <c r="M162" s="5">
        <f t="shared" si="226"/>
        <v>0.14741808569375561</v>
      </c>
      <c r="N162" s="5">
        <f t="shared" si="227"/>
        <v>0.13139758546803623</v>
      </c>
      <c r="O162" s="5">
        <f t="shared" si="228"/>
        <v>0.15083177579986365</v>
      </c>
      <c r="P162" s="5">
        <f t="shared" si="229"/>
        <v>0.1344402965123957</v>
      </c>
      <c r="Q162" s="5">
        <f t="shared" si="230"/>
        <v>5.8559047845379859E-2</v>
      </c>
      <c r="R162" s="5">
        <f t="shared" si="231"/>
        <v>7.7162257547562202E-2</v>
      </c>
      <c r="S162" s="5">
        <f t="shared" si="232"/>
        <v>3.0651248185192083E-2</v>
      </c>
      <c r="T162" s="5">
        <f t="shared" si="233"/>
        <v>5.9915071709834011E-2</v>
      </c>
      <c r="U162" s="5">
        <f t="shared" si="234"/>
        <v>6.8776733080599867E-2</v>
      </c>
      <c r="V162" s="5">
        <f t="shared" si="235"/>
        <v>3.1058776925351646E-3</v>
      </c>
      <c r="W162" s="5">
        <f t="shared" si="236"/>
        <v>1.7398402323974035E-2</v>
      </c>
      <c r="X162" s="5">
        <f t="shared" si="237"/>
        <v>1.7801288805615229E-2</v>
      </c>
      <c r="Y162" s="5">
        <f t="shared" si="238"/>
        <v>9.1067523684134725E-3</v>
      </c>
      <c r="Z162" s="5">
        <f t="shared" si="239"/>
        <v>2.6316355680634167E-2</v>
      </c>
      <c r="AA162" s="5">
        <f t="shared" si="240"/>
        <v>2.3456454331775661E-2</v>
      </c>
      <c r="AB162" s="5">
        <f t="shared" si="241"/>
        <v>1.0453674826707962E-2</v>
      </c>
      <c r="AC162" s="5">
        <f t="shared" si="242"/>
        <v>1.7702844767597162E-4</v>
      </c>
      <c r="AD162" s="5">
        <f t="shared" si="243"/>
        <v>3.8769124656807524E-3</v>
      </c>
      <c r="AE162" s="5">
        <f t="shared" si="244"/>
        <v>3.9666882734729833E-3</v>
      </c>
      <c r="AF162" s="5">
        <f t="shared" si="245"/>
        <v>2.0292714883550014E-3</v>
      </c>
      <c r="AG162" s="5">
        <f t="shared" si="246"/>
        <v>6.9208745256322884E-4</v>
      </c>
      <c r="AH162" s="5">
        <f t="shared" si="247"/>
        <v>6.7314377357618454E-3</v>
      </c>
      <c r="AI162" s="5">
        <f t="shared" si="248"/>
        <v>5.9999060566080674E-3</v>
      </c>
      <c r="AJ162" s="5">
        <f t="shared" si="249"/>
        <v>2.6739363937715987E-3</v>
      </c>
      <c r="AK162" s="5">
        <f t="shared" si="250"/>
        <v>7.9444975421035652E-4</v>
      </c>
      <c r="AL162" s="5">
        <f t="shared" si="251"/>
        <v>6.4577577126128387E-6</v>
      </c>
      <c r="AM162" s="5">
        <f t="shared" si="252"/>
        <v>6.9111864350163653E-4</v>
      </c>
      <c r="AN162" s="5">
        <f t="shared" si="253"/>
        <v>7.0712254739419857E-4</v>
      </c>
      <c r="AO162" s="5">
        <f t="shared" si="254"/>
        <v>3.6174852301757977E-4</v>
      </c>
      <c r="AP162" s="5">
        <f t="shared" si="255"/>
        <v>1.2337512018497791E-4</v>
      </c>
      <c r="AQ162" s="5">
        <f t="shared" si="256"/>
        <v>3.1558014709402206E-5</v>
      </c>
      <c r="AR162" s="5">
        <f t="shared" si="257"/>
        <v>1.3774628840051201E-3</v>
      </c>
      <c r="AS162" s="5">
        <f t="shared" si="258"/>
        <v>1.2277686023281274E-3</v>
      </c>
      <c r="AT162" s="5">
        <f t="shared" si="259"/>
        <v>5.4717109200060315E-4</v>
      </c>
      <c r="AU162" s="5">
        <f t="shared" si="260"/>
        <v>1.6256928944287469E-4</v>
      </c>
      <c r="AV162" s="5">
        <f t="shared" si="261"/>
        <v>3.6225562154604862E-5</v>
      </c>
      <c r="AW162" s="5">
        <f t="shared" si="262"/>
        <v>1.6359044746088712E-7</v>
      </c>
      <c r="AX162" s="5">
        <f t="shared" si="263"/>
        <v>1.0266867935583535E-4</v>
      </c>
      <c r="AY162" s="5">
        <f t="shared" si="264"/>
        <v>1.0504612886126629E-4</v>
      </c>
      <c r="AZ162" s="5">
        <f t="shared" si="265"/>
        <v>5.3739315913926693E-5</v>
      </c>
      <c r="BA162" s="5">
        <f t="shared" si="266"/>
        <v>1.8327910517044464E-5</v>
      </c>
      <c r="BB162" s="5">
        <f t="shared" si="267"/>
        <v>4.6880802938412965E-6</v>
      </c>
      <c r="BC162" s="5">
        <f t="shared" si="268"/>
        <v>9.593279854160819E-7</v>
      </c>
      <c r="BD162" s="5">
        <f t="shared" si="269"/>
        <v>2.3489335553723761E-4</v>
      </c>
      <c r="BE162" s="5">
        <f t="shared" si="270"/>
        <v>2.0936657544309278E-4</v>
      </c>
      <c r="BF162" s="5">
        <f t="shared" si="271"/>
        <v>9.3306945214589532E-5</v>
      </c>
      <c r="BG162" s="5">
        <f t="shared" si="272"/>
        <v>2.7722304787995518E-5</v>
      </c>
      <c r="BH162" s="5">
        <f t="shared" si="273"/>
        <v>6.1774033620250134E-6</v>
      </c>
      <c r="BI162" s="5">
        <f t="shared" si="274"/>
        <v>1.1012161532451624E-6</v>
      </c>
      <c r="BJ162" s="8">
        <f t="shared" si="275"/>
        <v>0.30694346049305976</v>
      </c>
      <c r="BK162" s="8">
        <f t="shared" si="276"/>
        <v>0.31590404041812847</v>
      </c>
      <c r="BL162" s="8">
        <f t="shared" si="277"/>
        <v>0.35080439075729064</v>
      </c>
      <c r="BM162" s="8">
        <f t="shared" si="278"/>
        <v>0.30005431594370602</v>
      </c>
      <c r="BN162" s="8">
        <f t="shared" si="279"/>
        <v>0.69980904886699336</v>
      </c>
    </row>
    <row r="163" spans="1:66" x14ac:dyDescent="0.25">
      <c r="A163" t="s">
        <v>145</v>
      </c>
      <c r="B163" t="s">
        <v>357</v>
      </c>
      <c r="C163" t="s">
        <v>432</v>
      </c>
      <c r="D163" s="11">
        <v>44473</v>
      </c>
      <c r="E163">
        <f>VLOOKUP(A163,home!$A$2:$E$405,3,FALSE)</f>
        <v>1.41032608695652</v>
      </c>
      <c r="F163">
        <f>VLOOKUP(B163,home!$B$2:$E$405,3,FALSE)</f>
        <v>0.8</v>
      </c>
      <c r="G163">
        <f>VLOOKUP(C163,away!$B$2:$E$405,4,FALSE)</f>
        <v>1.67</v>
      </c>
      <c r="H163">
        <f>VLOOKUP(A163,away!$A$2:$E$405,3,FALSE)</f>
        <v>1.17119565217391</v>
      </c>
      <c r="I163">
        <f>VLOOKUP(C163,away!$B$2:$E$405,3,FALSE)</f>
        <v>0.54</v>
      </c>
      <c r="J163">
        <f>VLOOKUP(B163,home!$B$2:$E$405,4,FALSE)</f>
        <v>0.91</v>
      </c>
      <c r="K163" s="3">
        <f t="shared" si="224"/>
        <v>1.8841956521739107</v>
      </c>
      <c r="L163" s="3">
        <f t="shared" si="225"/>
        <v>0.57552554347825946</v>
      </c>
      <c r="M163" s="5">
        <f t="shared" si="226"/>
        <v>8.5458773923925174E-2</v>
      </c>
      <c r="N163" s="5">
        <f t="shared" si="227"/>
        <v>0.16102105026757296</v>
      </c>
      <c r="O163" s="5">
        <f t="shared" si="228"/>
        <v>4.918370730755274E-2</v>
      </c>
      <c r="P163" s="5">
        <f t="shared" si="229"/>
        <v>9.2671727466685061E-2</v>
      </c>
      <c r="Q163" s="5">
        <f t="shared" si="230"/>
        <v>0.15169758141131889</v>
      </c>
      <c r="R163" s="5">
        <f t="shared" si="231"/>
        <v>1.4153239939227465E-2</v>
      </c>
      <c r="S163" s="5">
        <f t="shared" si="232"/>
        <v>2.5123368489069882E-2</v>
      </c>
      <c r="T163" s="5">
        <f t="shared" si="233"/>
        <v>8.7305832986086823E-2</v>
      </c>
      <c r="U163" s="5">
        <f t="shared" si="234"/>
        <v>2.666747315766653E-2</v>
      </c>
      <c r="V163" s="5">
        <f t="shared" si="235"/>
        <v>3.0270943660399849E-3</v>
      </c>
      <c r="W163" s="5">
        <f t="shared" si="236"/>
        <v>9.5275974446834957E-2</v>
      </c>
      <c r="X163" s="5">
        <f t="shared" si="237"/>
        <v>5.4833756973935451E-2</v>
      </c>
      <c r="Y163" s="5">
        <f t="shared" si="238"/>
        <v>1.5779113891689497E-2</v>
      </c>
      <c r="Z163" s="5">
        <f t="shared" si="239"/>
        <v>2.7151837026673656E-3</v>
      </c>
      <c r="AA163" s="5">
        <f t="shared" si="240"/>
        <v>5.1159373274193096E-3</v>
      </c>
      <c r="AB163" s="5">
        <f t="shared" si="241"/>
        <v>4.8197134345588418E-3</v>
      </c>
      <c r="AC163" s="5">
        <f t="shared" si="242"/>
        <v>2.0516183653895352E-4</v>
      </c>
      <c r="AD163" s="5">
        <f t="shared" si="243"/>
        <v>4.4879644202339808E-2</v>
      </c>
      <c r="AE163" s="5">
        <f t="shared" si="244"/>
        <v>2.582938162066253E-2</v>
      </c>
      <c r="AF163" s="5">
        <f t="shared" si="245"/>
        <v>7.4327344474695838E-3</v>
      </c>
      <c r="AG163" s="5">
        <f t="shared" si="246"/>
        <v>1.4259095108031714E-3</v>
      </c>
      <c r="AH163" s="5">
        <f t="shared" si="247"/>
        <v>3.9066439403023697E-4</v>
      </c>
      <c r="AI163" s="5">
        <f t="shared" si="248"/>
        <v>7.3608815269092791E-4</v>
      </c>
      <c r="AJ163" s="5">
        <f t="shared" si="249"/>
        <v>6.9346704845848627E-4</v>
      </c>
      <c r="AK163" s="5">
        <f t="shared" si="250"/>
        <v>4.3554253254378476E-4</v>
      </c>
      <c r="AL163" s="5">
        <f t="shared" si="251"/>
        <v>8.8991221986065267E-6</v>
      </c>
      <c r="AM163" s="5">
        <f t="shared" si="252"/>
        <v>1.6912406095432129E-2</v>
      </c>
      <c r="AN163" s="5">
        <f t="shared" si="253"/>
        <v>9.733521709598604E-3</v>
      </c>
      <c r="AO163" s="5">
        <f t="shared" si="254"/>
        <v>2.8009451859370865E-3</v>
      </c>
      <c r="AP163" s="5">
        <f t="shared" si="255"/>
        <v>5.3733850012975212E-4</v>
      </c>
      <c r="AQ163" s="5">
        <f t="shared" si="256"/>
        <v>7.7313008079742086E-5</v>
      </c>
      <c r="AR163" s="5">
        <f t="shared" si="257"/>
        <v>4.496746753837142E-5</v>
      </c>
      <c r="AS163" s="5">
        <f t="shared" si="258"/>
        <v>8.4727506825070889E-5</v>
      </c>
      <c r="AT163" s="5">
        <f t="shared" si="259"/>
        <v>7.9821599989666979E-5</v>
      </c>
      <c r="AU163" s="5">
        <f t="shared" si="260"/>
        <v>5.0133170550031857E-5</v>
      </c>
      <c r="AV163" s="5">
        <f t="shared" si="261"/>
        <v>2.3615175495015814E-5</v>
      </c>
      <c r="AW163" s="5">
        <f t="shared" si="262"/>
        <v>2.6806201049257154E-7</v>
      </c>
      <c r="AX163" s="5">
        <f t="shared" si="263"/>
        <v>5.3110470054687922E-3</v>
      </c>
      <c r="AY163" s="5">
        <f t="shared" si="264"/>
        <v>3.0566432142610086E-3</v>
      </c>
      <c r="AZ163" s="5">
        <f t="shared" si="265"/>
        <v>8.7958812355335043E-4</v>
      </c>
      <c r="BA163" s="5">
        <f t="shared" si="266"/>
        <v>1.6874181094835483E-4</v>
      </c>
      <c r="BB163" s="5">
        <f t="shared" si="267"/>
        <v>2.4278805613389401E-5</v>
      </c>
      <c r="BC163" s="5">
        <f t="shared" si="268"/>
        <v>2.7946145591297912E-6</v>
      </c>
      <c r="BD163" s="5">
        <f t="shared" si="269"/>
        <v>4.3133210323103663E-6</v>
      </c>
      <c r="BE163" s="5">
        <f t="shared" si="270"/>
        <v>8.1271407355094756E-6</v>
      </c>
      <c r="BF163" s="5">
        <f t="shared" si="271"/>
        <v>7.6565616192262199E-6</v>
      </c>
      <c r="BG163" s="5">
        <f t="shared" si="272"/>
        <v>4.8088200378492261E-6</v>
      </c>
      <c r="BH163" s="5">
        <f t="shared" si="273"/>
        <v>2.2651894518505751E-6</v>
      </c>
      <c r="BI163" s="5">
        <f t="shared" si="274"/>
        <v>8.5361202330541071E-7</v>
      </c>
      <c r="BJ163" s="8">
        <f t="shared" si="275"/>
        <v>0.68498559783229507</v>
      </c>
      <c r="BK163" s="8">
        <f t="shared" si="276"/>
        <v>0.20955166841871867</v>
      </c>
      <c r="BL163" s="8">
        <f t="shared" si="277"/>
        <v>0.10250712285944652</v>
      </c>
      <c r="BM163" s="8">
        <f t="shared" si="278"/>
        <v>0.44251711734459476</v>
      </c>
      <c r="BN163" s="8">
        <f t="shared" si="279"/>
        <v>0.55418608031628236</v>
      </c>
    </row>
    <row r="164" spans="1:66" x14ac:dyDescent="0.25">
      <c r="A164" t="s">
        <v>145</v>
      </c>
      <c r="B164" t="s">
        <v>360</v>
      </c>
      <c r="C164" t="s">
        <v>371</v>
      </c>
      <c r="D164" s="11">
        <v>44473</v>
      </c>
      <c r="E164">
        <f>VLOOKUP(A164,home!$A$2:$E$405,3,FALSE)</f>
        <v>1.41032608695652</v>
      </c>
      <c r="F164">
        <f>VLOOKUP(B164,home!$B$2:$E$405,3,FALSE)</f>
        <v>1.1599999999999999</v>
      </c>
      <c r="G164">
        <f>VLOOKUP(C164,away!$B$2:$E$405,4,FALSE)</f>
        <v>0.96</v>
      </c>
      <c r="H164">
        <f>VLOOKUP(A164,away!$A$2:$E$405,3,FALSE)</f>
        <v>1.17119565217391</v>
      </c>
      <c r="I164">
        <f>VLOOKUP(C164,away!$B$2:$E$405,3,FALSE)</f>
        <v>0.63</v>
      </c>
      <c r="J164">
        <f>VLOOKUP(B164,home!$B$2:$E$405,4,FALSE)</f>
        <v>1.21</v>
      </c>
      <c r="K164" s="3">
        <f t="shared" si="224"/>
        <v>1.5705391304347804</v>
      </c>
      <c r="L164" s="3">
        <f t="shared" si="225"/>
        <v>0.89280244565217148</v>
      </c>
      <c r="M164" s="5">
        <f t="shared" si="226"/>
        <v>8.514994003624056E-2</v>
      </c>
      <c r="N164" s="5">
        <f t="shared" si="227"/>
        <v>0.13373131278109093</v>
      </c>
      <c r="O164" s="5">
        <f t="shared" si="228"/>
        <v>7.6022074711491319E-2</v>
      </c>
      <c r="P164" s="5">
        <f t="shared" si="229"/>
        <v>0.11939564311123348</v>
      </c>
      <c r="Q164" s="5">
        <f t="shared" si="230"/>
        <v>0.10501512984355812</v>
      </c>
      <c r="R164" s="5">
        <f t="shared" si="231"/>
        <v>3.3936347112985772E-2</v>
      </c>
      <c r="S164" s="5">
        <f t="shared" si="232"/>
        <v>4.1853580835987232E-2</v>
      </c>
      <c r="T164" s="5">
        <f t="shared" si="233"/>
        <v>9.3757764754809028E-2</v>
      </c>
      <c r="U164" s="5">
        <f t="shared" si="234"/>
        <v>5.329836108496154E-2</v>
      </c>
      <c r="V164" s="5">
        <f t="shared" si="235"/>
        <v>6.5207003581549718E-3</v>
      </c>
      <c r="W164" s="5">
        <f t="shared" si="236"/>
        <v>5.4976790235665776E-2</v>
      </c>
      <c r="X164" s="5">
        <f t="shared" si="237"/>
        <v>4.9083412776508822E-2</v>
      </c>
      <c r="Y164" s="5">
        <f t="shared" si="238"/>
        <v>2.1910895483911057E-2</v>
      </c>
      <c r="Z164" s="5">
        <f t="shared" si="239"/>
        <v>1.0099484566324902E-2</v>
      </c>
      <c r="AA164" s="5">
        <f t="shared" si="240"/>
        <v>1.5861635708635399E-2</v>
      </c>
      <c r="AB164" s="5">
        <f t="shared" si="241"/>
        <v>1.2455659776556754E-2</v>
      </c>
      <c r="AC164" s="5">
        <f t="shared" si="242"/>
        <v>5.7145020629654011E-4</v>
      </c>
      <c r="AD164" s="5">
        <f t="shared" si="243"/>
        <v>2.158580008270446E-2</v>
      </c>
      <c r="AE164" s="5">
        <f t="shared" si="244"/>
        <v>1.9271855105197386E-2</v>
      </c>
      <c r="AF164" s="5">
        <f t="shared" si="245"/>
        <v>8.6029796850872562E-3</v>
      </c>
      <c r="AG164" s="5">
        <f t="shared" si="246"/>
        <v>2.5602537675806169E-3</v>
      </c>
      <c r="AH164" s="5">
        <f t="shared" si="247"/>
        <v>2.2542111301603078E-3</v>
      </c>
      <c r="AI164" s="5">
        <f t="shared" si="248"/>
        <v>3.5403267881783736E-3</v>
      </c>
      <c r="AJ164" s="5">
        <f t="shared" si="249"/>
        <v>2.7801108776803118E-3</v>
      </c>
      <c r="AK164" s="5">
        <f t="shared" si="250"/>
        <v>1.4554243067814369E-3</v>
      </c>
      <c r="AL164" s="5">
        <f t="shared" si="251"/>
        <v>3.2051068906347454E-5</v>
      </c>
      <c r="AM164" s="5">
        <f t="shared" si="252"/>
        <v>6.7802687383259359E-3</v>
      </c>
      <c r="AN164" s="5">
        <f t="shared" si="253"/>
        <v>6.053440511756358E-3</v>
      </c>
      <c r="AO164" s="5">
        <f t="shared" si="254"/>
        <v>2.7022632467530042E-3</v>
      </c>
      <c r="AP164" s="5">
        <f t="shared" si="255"/>
        <v>8.041957451656867E-4</v>
      </c>
      <c r="AQ164" s="5">
        <f t="shared" si="256"/>
        <v>1.7949698201674883E-4</v>
      </c>
      <c r="AR164" s="5">
        <f t="shared" si="257"/>
        <v>4.0251304200469379E-4</v>
      </c>
      <c r="AS164" s="5">
        <f t="shared" si="258"/>
        <v>6.3216248297871E-4</v>
      </c>
      <c r="AT164" s="5">
        <f t="shared" si="259"/>
        <v>4.9641795815543756E-4</v>
      </c>
      <c r="AU164" s="5">
        <f t="shared" si="260"/>
        <v>2.5988127611121674E-4</v>
      </c>
      <c r="AV164" s="5">
        <f t="shared" si="261"/>
        <v>1.0203842834999782E-4</v>
      </c>
      <c r="AW164" s="5">
        <f t="shared" si="262"/>
        <v>1.2483723753283214E-6</v>
      </c>
      <c r="AX164" s="5">
        <f t="shared" si="263"/>
        <v>1.7747795614007553E-3</v>
      </c>
      <c r="AY164" s="5">
        <f t="shared" si="264"/>
        <v>1.5845275329120826E-3</v>
      </c>
      <c r="AZ164" s="5">
        <f t="shared" si="265"/>
        <v>7.0733502829355437E-4</v>
      </c>
      <c r="BA164" s="5">
        <f t="shared" si="266"/>
        <v>2.1050348105197778E-4</v>
      </c>
      <c r="BB164" s="5">
        <f t="shared" si="267"/>
        <v>4.6984505675375314E-5</v>
      </c>
      <c r="BC164" s="5">
        <f t="shared" si="268"/>
        <v>8.3895763149466851E-6</v>
      </c>
      <c r="BD164" s="5">
        <f t="shared" si="269"/>
        <v>5.9894104718114272E-5</v>
      </c>
      <c r="BE164" s="5">
        <f t="shared" si="270"/>
        <v>9.4066035142156861E-5</v>
      </c>
      <c r="BF164" s="5">
        <f t="shared" si="271"/>
        <v>7.3867194517805295E-5</v>
      </c>
      <c r="BG164" s="5">
        <f t="shared" si="272"/>
        <v>3.8670439815216901E-5</v>
      </c>
      <c r="BH164" s="5">
        <f t="shared" si="273"/>
        <v>1.5183359730230311E-5</v>
      </c>
      <c r="BI164" s="5">
        <f t="shared" si="274"/>
        <v>4.7692121175588764E-6</v>
      </c>
      <c r="BJ164" s="8">
        <f t="shared" si="275"/>
        <v>0.53134837942577995</v>
      </c>
      <c r="BK164" s="8">
        <f t="shared" si="276"/>
        <v>0.25510789314973126</v>
      </c>
      <c r="BL164" s="8">
        <f t="shared" si="277"/>
        <v>0.20378361503107237</v>
      </c>
      <c r="BM164" s="8">
        <f t="shared" si="278"/>
        <v>0.44550564541577153</v>
      </c>
      <c r="BN164" s="8">
        <f t="shared" si="279"/>
        <v>0.55325044759660014</v>
      </c>
    </row>
    <row r="165" spans="1:66" x14ac:dyDescent="0.25">
      <c r="A165" t="s">
        <v>145</v>
      </c>
      <c r="B165" t="s">
        <v>391</v>
      </c>
      <c r="C165" t="s">
        <v>366</v>
      </c>
      <c r="D165" s="11">
        <v>44473</v>
      </c>
      <c r="E165">
        <f>VLOOKUP(A165,home!$A$2:$E$405,3,FALSE)</f>
        <v>1.41032608695652</v>
      </c>
      <c r="F165">
        <f>VLOOKUP(B165,home!$B$2:$E$405,3,FALSE)</f>
        <v>1.04</v>
      </c>
      <c r="G165">
        <f>VLOOKUP(C165,away!$B$2:$E$405,4,FALSE)</f>
        <v>0.8</v>
      </c>
      <c r="H165">
        <f>VLOOKUP(A165,away!$A$2:$E$405,3,FALSE)</f>
        <v>1.17119565217391</v>
      </c>
      <c r="I165">
        <f>VLOOKUP(C165,away!$B$2:$E$405,3,FALSE)</f>
        <v>0.84</v>
      </c>
      <c r="J165">
        <f>VLOOKUP(B165,home!$B$2:$E$405,4,FALSE)</f>
        <v>1.36</v>
      </c>
      <c r="K165" s="3">
        <f t="shared" ref="K165:K228" si="280">E165*F165*G165</f>
        <v>1.1733913043478246</v>
      </c>
      <c r="L165" s="3">
        <f t="shared" ref="L165:L228" si="281">H165*I165*J165</f>
        <v>1.3379739130434749</v>
      </c>
      <c r="M165" s="5">
        <f t="shared" ref="M165:M228" si="282">_xlfn.POISSON.DIST(0,K165,FALSE) * _xlfn.POISSON.DIST(0,L165,FALSE)</f>
        <v>8.1157366127491665E-2</v>
      </c>
      <c r="N165" s="5">
        <f t="shared" ref="N165:N228" si="283">_xlfn.POISSON.DIST(1,K165,FALSE) * _xlfn.POISSON.DIST(0,L165,FALSE)</f>
        <v>9.5229347697771388E-2</v>
      </c>
      <c r="O165" s="5">
        <f t="shared" ref="O165:O228" si="284">_xlfn.POISSON.DIST(0,K165,FALSE) * _xlfn.POISSON.DIST(1,L165,FALSE)</f>
        <v>0.10858643872990199</v>
      </c>
      <c r="P165" s="5">
        <f t="shared" ref="P165:P228" si="285">_xlfn.POISSON.DIST(1,K165,FALSE) * _xlfn.POISSON.DIST(1,L165,FALSE)</f>
        <v>0.12741438297576482</v>
      </c>
      <c r="Q165" s="5">
        <f t="shared" ref="Q165:Q228" si="286">_xlfn.POISSON.DIST(2,K165,FALSE) * _xlfn.POISSON.DIST(0,L165,FALSE)</f>
        <v>5.5870644253640252E-2</v>
      </c>
      <c r="R165" s="5">
        <f t="shared" ref="R165:R228" si="287">_xlfn.POISSON.DIST(0,K165,FALSE) * _xlfn.POISSON.DIST(2,L165,FALSE)</f>
        <v>7.2642911165451268E-2</v>
      </c>
      <c r="S165" s="5">
        <f t="shared" ref="S165:S228" si="288">_xlfn.POISSON.DIST(2,K165,FALSE) * _xlfn.POISSON.DIST(2,L165,FALSE)</f>
        <v>5.0009092716217236E-2</v>
      </c>
      <c r="T165" s="5">
        <f t="shared" ref="T165:T228" si="289">_xlfn.POISSON.DIST(2,K165,FALSE) * _xlfn.POISSON.DIST(1,L165,FALSE)</f>
        <v>7.4753464516302978E-2</v>
      </c>
      <c r="U165" s="5">
        <f t="shared" ref="U165:U228" si="290">_xlfn.POISSON.DIST(1,K165,FALSE) * _xlfn.POISSON.DIST(2,L165,FALSE)</f>
        <v>8.5238560284051995E-2</v>
      </c>
      <c r="V165" s="5">
        <f t="shared" ref="V165:V228" si="291">_xlfn.POISSON.DIST(3,K165,FALSE) * _xlfn.POISSON.DIST(3,L165,FALSE)</f>
        <v>8.7236247793849586E-3</v>
      </c>
      <c r="W165" s="5">
        <f t="shared" ref="W165:W228" si="292">_xlfn.POISSON.DIST(3,K165,FALSE) * _xlfn.POISSON.DIST(0,L165,FALSE)</f>
        <v>2.1852709378510738E-2</v>
      </c>
      <c r="X165" s="5">
        <f t="shared" ref="X165:X228" si="293">_xlfn.POISSON.DIST(3,K165,FALSE) * _xlfn.POISSON.DIST(1,L165,FALSE)</f>
        <v>2.9238355077767855E-2</v>
      </c>
      <c r="Y165" s="5">
        <f t="shared" ref="Y165:Y228" si="294">_xlfn.POISSON.DIST(3,K165,FALSE) * _xlfn.POISSON.DIST(2,L165,FALSE)</f>
        <v>1.9560078177177809E-2</v>
      </c>
      <c r="Z165" s="5">
        <f t="shared" ref="Z165:Z228" si="295">_xlfn.POISSON.DIST(0,K165,FALSE) * _xlfn.POISSON.DIST(3,L165,FALSE)</f>
        <v>3.2398106702302788E-2</v>
      </c>
      <c r="AA165" s="5">
        <f t="shared" ref="AA165:AA228" si="296">_xlfn.POISSON.DIST(1,K165,FALSE) * _xlfn.POISSON.DIST(3,L165,FALSE)</f>
        <v>3.8015656681815065E-2</v>
      </c>
      <c r="AB165" s="5">
        <f t="shared" ref="AB165:AB228" si="297">_xlfn.POISSON.DIST(2,K165,FALSE) * _xlfn.POISSON.DIST(3,L165,FALSE)</f>
        <v>2.230362048975704E-2</v>
      </c>
      <c r="AC165" s="5">
        <f t="shared" ref="AC165:AC228" si="298">_xlfn.POISSON.DIST(4,K165,FALSE) * _xlfn.POISSON.DIST(4,L165,FALSE)</f>
        <v>8.5598766447099689E-4</v>
      </c>
      <c r="AD165" s="5">
        <f t="shared" ref="AD165:AD228" si="299">_xlfn.POISSON.DIST(4,K165,FALSE) * _xlfn.POISSON.DIST(0,L165,FALSE)</f>
        <v>6.4104447902961631E-3</v>
      </c>
      <c r="AE165" s="5">
        <f t="shared" ref="AE165:AE228" si="300">_xlfn.POISSON.DIST(4,K165,FALSE) * _xlfn.POISSON.DIST(1,L165,FALSE)</f>
        <v>8.5770079004217157E-3</v>
      </c>
      <c r="AF165" s="5">
        <f t="shared" ref="AF165:AF228" si="301">_xlfn.POISSON.DIST(4,K165,FALSE) * _xlfn.POISSON.DIST(2,L165,FALSE)</f>
        <v>5.7379064113660221E-3</v>
      </c>
      <c r="AG165" s="5">
        <f t="shared" ref="AG165:AG228" si="302">_xlfn.POISSON.DIST(4,K165,FALSE) * _xlfn.POISSON.DIST(3,L165,FALSE)</f>
        <v>2.5590563646308798E-3</v>
      </c>
      <c r="AH165" s="5">
        <f t="shared" ref="AH165:AH228" si="303">_xlfn.POISSON.DIST(0,K165,FALSE) * _xlfn.POISSON.DIST(4,L165,FALSE)</f>
        <v>1.0836955399920023E-2</v>
      </c>
      <c r="AI165" s="5">
        <f t="shared" ref="AI165:AI228" si="304">_xlfn.POISSON.DIST(1,K165,FALSE) * _xlfn.POISSON.DIST(4,L165,FALSE)</f>
        <v>1.2715989231871356E-2</v>
      </c>
      <c r="AJ165" s="5">
        <f t="shared" ref="AJ165:AJ228" si="305">_xlfn.POISSON.DIST(2,K165,FALSE) * _xlfn.POISSON.DIST(4,L165,FALSE)</f>
        <v>7.4604155954292126E-3</v>
      </c>
      <c r="AK165" s="5">
        <f t="shared" ref="AK165:AK228" si="306">_xlfn.POISSON.DIST(3,K165,FALSE) * _xlfn.POISSON.DIST(4,L165,FALSE)</f>
        <v>2.9179955954991782E-3</v>
      </c>
      <c r="AL165" s="5">
        <f t="shared" ref="AL165:AL228" si="307">_xlfn.POISSON.DIST(5,K165,FALSE) * _xlfn.POISSON.DIST(5,L165,FALSE)</f>
        <v>5.3754893884607109E-5</v>
      </c>
      <c r="AM165" s="5">
        <f t="shared" ref="AM165:AM228" si="308">_xlfn.POISSON.DIST(5,K165,FALSE) * _xlfn.POISSON.DIST(0,L165,FALSE)</f>
        <v>1.504392034787066E-3</v>
      </c>
      <c r="AN165" s="5">
        <f t="shared" ref="AN165:AN228" si="309">_xlfn.POISSON.DIST(5,K165,FALSE) * _xlfn.POISSON.DIST(1,L165,FALSE)</f>
        <v>2.0128372975354862E-3</v>
      </c>
      <c r="AO165" s="5">
        <f t="shared" ref="AO165:AO228" si="310">_xlfn.POISSON.DIST(5,K165,FALSE) * _xlfn.POISSON.DIST(2,L165,FALSE)</f>
        <v>1.3465618976517041E-3</v>
      </c>
      <c r="AP165" s="5">
        <f t="shared" ref="AP165:AP228" si="311">_xlfn.POISSON.DIST(5,K165,FALSE) * _xlfn.POISSON.DIST(3,L165,FALSE)</f>
        <v>6.0055489711876588E-4</v>
      </c>
      <c r="AQ165" s="5">
        <f t="shared" ref="AQ165:AQ228" si="312">_xlfn.POISSON.DIST(5,K165,FALSE) * _xlfn.POISSON.DIST(4,L165,FALSE)</f>
        <v>2.0088169642385416E-4</v>
      </c>
      <c r="AR165" s="5">
        <f t="shared" ref="AR165:AR228" si="313">_xlfn.POISSON.DIST(0,K165,FALSE) * _xlfn.POISSON.DIST(5,L165,FALSE)</f>
        <v>2.899912724381721E-3</v>
      </c>
      <c r="AS165" s="5">
        <f t="shared" ref="AS165:AS228" si="314">_xlfn.POISSON.DIST(1,K165,FALSE) * _xlfn.POISSON.DIST(5,L165,FALSE)</f>
        <v>3.402732374157121E-3</v>
      </c>
      <c r="AT165" s="5">
        <f t="shared" ref="AT165:AT228" si="315">_xlfn.POISSON.DIST(2,K165,FALSE) * _xlfn.POISSON.DIST(5,L165,FALSE)</f>
        <v>1.9963682894293977E-3</v>
      </c>
      <c r="AU165" s="5">
        <f t="shared" ref="AU165:AU228" si="316">_xlfn.POISSON.DIST(3,K165,FALSE) * _xlfn.POISSON.DIST(5,L165,FALSE)</f>
        <v>7.8084039703073184E-4</v>
      </c>
      <c r="AV165" s="5">
        <f t="shared" ref="AV165:AV228" si="317">_xlfn.POISSON.DIST(4,K165,FALSE) * _xlfn.POISSON.DIST(5,L165,FALSE)</f>
        <v>2.2905783298984091E-4</v>
      </c>
      <c r="AW165" s="5">
        <f t="shared" ref="AW165:AW228" si="318">_xlfn.POISSON.DIST(6,K165,FALSE) * _xlfn.POISSON.DIST(6,L165,FALSE)</f>
        <v>2.3442613074686791E-6</v>
      </c>
      <c r="AX165" s="5">
        <f t="shared" ref="AX165:AX228" si="319">_xlfn.POISSON.DIST(6,K165,FALSE) * _xlfn.POISSON.DIST(0,L165,FALSE)</f>
        <v>2.9420675532487885E-4</v>
      </c>
      <c r="AY165" s="5">
        <f t="shared" ref="AY165:AY228" si="320">_xlfn.POISSON.DIST(6,K165,FALSE) * _xlfn.POISSON.DIST(1,L165,FALSE)</f>
        <v>3.9364096366585236E-4</v>
      </c>
      <c r="AZ165" s="5">
        <f t="shared" ref="AZ165:AZ228" si="321">_xlfn.POISSON.DIST(6,K165,FALSE) * _xlfn.POISSON.DIST(2,L165,FALSE)</f>
        <v>2.6334067024510246E-4</v>
      </c>
      <c r="BA165" s="5">
        <f t="shared" ref="BA165:BA228" si="322">_xlfn.POISSON.DIST(6,K165,FALSE) * _xlfn.POISSON.DIST(3,L165,FALSE)</f>
        <v>1.1744764901044371E-4</v>
      </c>
      <c r="BB165" s="5">
        <f t="shared" ref="BB165:BB228" si="323">_xlfn.POISSON.DIST(6,K165,FALSE) * _xlfn.POISSON.DIST(4,L165,FALSE)</f>
        <v>3.9285472631064996E-5</v>
      </c>
      <c r="BC165" s="5">
        <f t="shared" ref="BC165:BC228" si="324">_xlfn.POISSON.DIST(6,K165,FALSE) * _xlfn.POISSON.DIST(5,L165,FALSE)</f>
        <v>1.0512587508389671E-5</v>
      </c>
      <c r="BD165" s="5">
        <f t="shared" ref="BD165:BD228" si="325">_xlfn.POISSON.DIST(0,K165,FALSE) * _xlfn.POISSON.DIST(6,L165,FALSE)</f>
        <v>6.4666792922092879E-4</v>
      </c>
      <c r="BE165" s="5">
        <f t="shared" ref="BE165:BE228" si="326">_xlfn.POISSON.DIST(1,K165,FALSE) * _xlfn.POISSON.DIST(6,L165,FALSE)</f>
        <v>7.5879452494845236E-4</v>
      </c>
      <c r="BF165" s="5">
        <f t="shared" ref="BF165:BF228" si="327">_xlfn.POISSON.DIST(2,K165,FALSE) * _xlfn.POISSON.DIST(6,L165,FALSE)</f>
        <v>4.451814486806263E-4</v>
      </c>
      <c r="BG165" s="5">
        <f t="shared" ref="BG165:BG228" si="328">_xlfn.POISSON.DIST(3,K165,FALSE) * _xlfn.POISSON.DIST(6,L165,FALSE)</f>
        <v>1.741240135796047E-4</v>
      </c>
      <c r="BH165" s="5">
        <f t="shared" ref="BH165:BH228" si="329">_xlfn.POISSON.DIST(4,K165,FALSE) * _xlfn.POISSON.DIST(6,L165,FALSE)</f>
        <v>5.1078900853112668E-5</v>
      </c>
      <c r="BI165" s="5">
        <f t="shared" ref="BI165:BI228" si="330">_xlfn.POISSON.DIST(5,K165,FALSE) * _xlfn.POISSON.DIST(6,L165,FALSE)</f>
        <v>1.1987107619337414E-5</v>
      </c>
      <c r="BJ165" s="8">
        <f t="shared" ref="BJ165:BJ228" si="331">SUM(N165,Q165,T165,W165,X165,Y165,AD165,AE165,AF165,AG165,AM165,AN165,AO165,AP165,AQ165,AX165,AY165,AZ165,BA165,BB165,BC165)</f>
        <v>0.32657267648978833</v>
      </c>
      <c r="BK165" s="8">
        <f t="shared" ref="BK165:BK228" si="332">SUM(M165,P165,S165,V165,AC165,AL165,AY165)</f>
        <v>0.26860785012088007</v>
      </c>
      <c r="BL165" s="8">
        <f t="shared" ref="BL165:BL228" si="333">SUM(O165,R165,U165,AA165,AB165,AH165,AI165,AJ165,AK165,AR165,AS165,AT165,AU165,AV165,BD165,BE165,BF165,BG165,BH165,BI165)</f>
        <v>0.37211528871658789</v>
      </c>
      <c r="BM165" s="8">
        <f t="shared" ref="BM165:BM228" si="334">SUM(S165:BI165)</f>
        <v>0.45840153437717934</v>
      </c>
      <c r="BN165" s="8">
        <f t="shared" ref="BN165:BN228" si="335">SUM(M165:R165)</f>
        <v>0.54090109095002137</v>
      </c>
    </row>
    <row r="166" spans="1:66" x14ac:dyDescent="0.25">
      <c r="A166" t="s">
        <v>145</v>
      </c>
      <c r="B166" t="s">
        <v>146</v>
      </c>
      <c r="C166" t="s">
        <v>355</v>
      </c>
      <c r="D166" s="11">
        <v>44473</v>
      </c>
      <c r="E166">
        <f>VLOOKUP(A166,home!$A$2:$E$405,3,FALSE)</f>
        <v>1.41032608695652</v>
      </c>
      <c r="F166">
        <f>VLOOKUP(B166,home!$B$2:$E$405,3,FALSE)</f>
        <v>1.18</v>
      </c>
      <c r="G166">
        <f>VLOOKUP(C166,away!$B$2:$E$405,4,FALSE)</f>
        <v>2.0299999999999998</v>
      </c>
      <c r="H166">
        <f>VLOOKUP(A166,away!$A$2:$E$405,3,FALSE)</f>
        <v>1.17119565217391</v>
      </c>
      <c r="I166">
        <f>VLOOKUP(C166,away!$B$2:$E$405,3,FALSE)</f>
        <v>0.71</v>
      </c>
      <c r="J166">
        <f>VLOOKUP(B166,home!$B$2:$E$405,4,FALSE)</f>
        <v>1.2</v>
      </c>
      <c r="K166" s="3">
        <f t="shared" si="280"/>
        <v>3.3782951086956476</v>
      </c>
      <c r="L166" s="3">
        <f t="shared" si="281"/>
        <v>0.99785869565217111</v>
      </c>
      <c r="M166" s="5">
        <f t="shared" si="282"/>
        <v>1.2573626365035317E-2</v>
      </c>
      <c r="N166" s="5">
        <f t="shared" si="283"/>
        <v>4.2477420447565452E-2</v>
      </c>
      <c r="O166" s="5">
        <f t="shared" si="284"/>
        <v>1.2546702404231891E-2</v>
      </c>
      <c r="P166" s="5">
        <f t="shared" si="285"/>
        <v>4.2386463362476527E-2</v>
      </c>
      <c r="Q166" s="5">
        <f t="shared" si="286"/>
        <v>7.1750630864009429E-2</v>
      </c>
      <c r="R166" s="5">
        <f t="shared" si="287"/>
        <v>6.2599180479113959E-3</v>
      </c>
      <c r="S166" s="5">
        <f t="shared" si="288"/>
        <v>3.5721839989109577E-2</v>
      </c>
      <c r="T166" s="5">
        <f t="shared" si="289"/>
        <v>7.1596990926180867E-2</v>
      </c>
      <c r="U166" s="5">
        <f t="shared" si="290"/>
        <v>2.1147850522094679E-2</v>
      </c>
      <c r="V166" s="5">
        <f t="shared" si="291"/>
        <v>1.3380056335388092E-2</v>
      </c>
      <c r="W166" s="5">
        <f t="shared" si="292"/>
        <v>8.0798268431236664E-2</v>
      </c>
      <c r="X166" s="5">
        <f t="shared" si="293"/>
        <v>8.0625254747747815E-2</v>
      </c>
      <c r="Y166" s="5">
        <f t="shared" si="294"/>
        <v>4.022630576960582E-2</v>
      </c>
      <c r="Z166" s="5">
        <f t="shared" si="295"/>
        <v>2.0821712193927842E-3</v>
      </c>
      <c r="AA166" s="5">
        <f t="shared" si="296"/>
        <v>7.0341888459414951E-3</v>
      </c>
      <c r="AB166" s="5">
        <f t="shared" si="297"/>
        <v>1.1881782885942818E-2</v>
      </c>
      <c r="AC166" s="5">
        <f t="shared" si="298"/>
        <v>2.8190617566428611E-3</v>
      </c>
      <c r="AD166" s="5">
        <f t="shared" si="299"/>
        <v>6.8240098758081208E-2</v>
      </c>
      <c r="AE166" s="5">
        <f t="shared" si="300"/>
        <v>6.8093975937914261E-2</v>
      </c>
      <c r="AF166" s="5">
        <f t="shared" si="301"/>
        <v>3.3974083005588719E-2</v>
      </c>
      <c r="AG166" s="5">
        <f t="shared" si="302"/>
        <v>1.1300444717978452E-2</v>
      </c>
      <c r="AH166" s="5">
        <f t="shared" si="303"/>
        <v>5.1942816427694345E-4</v>
      </c>
      <c r="AI166" s="5">
        <f t="shared" si="304"/>
        <v>1.7547816266955576E-3</v>
      </c>
      <c r="AJ166" s="5">
        <f t="shared" si="305"/>
        <v>2.9640850931472972E-3</v>
      </c>
      <c r="AK166" s="5">
        <f t="shared" si="306"/>
        <v>3.3378513906457321E-3</v>
      </c>
      <c r="AL166" s="5">
        <f t="shared" si="307"/>
        <v>3.8012918276871579E-4</v>
      </c>
      <c r="AM166" s="5">
        <f t="shared" si="308"/>
        <v>4.6107038370266723E-2</v>
      </c>
      <c r="AN166" s="5">
        <f t="shared" si="309"/>
        <v>4.6008309168538958E-2</v>
      </c>
      <c r="AO166" s="5">
        <f t="shared" si="310"/>
        <v>2.2954895688040051E-2</v>
      </c>
      <c r="AP166" s="5">
        <f t="shared" si="311"/>
        <v>7.6352474233664326E-3</v>
      </c>
      <c r="AQ166" s="5">
        <f t="shared" si="312"/>
        <v>1.904724508715507E-3</v>
      </c>
      <c r="AR166" s="5">
        <f t="shared" si="313"/>
        <v>1.0366318209807853E-4</v>
      </c>
      <c r="AS166" s="5">
        <f t="shared" si="314"/>
        <v>3.5020482103376497E-4</v>
      </c>
      <c r="AT166" s="5">
        <f t="shared" si="315"/>
        <v>5.9154761697000145E-4</v>
      </c>
      <c r="AU166" s="5">
        <f t="shared" si="316"/>
        <v>6.661408069901074E-4</v>
      </c>
      <c r="AV166" s="5">
        <f t="shared" si="317"/>
        <v>5.6260505748931299E-4</v>
      </c>
      <c r="AW166" s="5">
        <f t="shared" si="318"/>
        <v>3.5595520007655338E-5</v>
      </c>
      <c r="AX166" s="5">
        <f t="shared" si="319"/>
        <v>2.5960530367119102E-2</v>
      </c>
      <c r="AY166" s="5">
        <f t="shared" si="320"/>
        <v>2.5904940970572048E-2</v>
      </c>
      <c r="AZ166" s="5">
        <f t="shared" si="321"/>
        <v>1.2924735303920753E-2</v>
      </c>
      <c r="BA166" s="5">
        <f t="shared" si="322"/>
        <v>4.2990198373399771E-3</v>
      </c>
      <c r="BB166" s="5">
        <f t="shared" si="323"/>
        <v>1.0724535818677195E-3</v>
      </c>
      <c r="BC166" s="5">
        <f t="shared" si="324"/>
        <v>2.1403142647000438E-4</v>
      </c>
      <c r="BD166" s="5">
        <f t="shared" si="325"/>
        <v>1.7240201279257016E-5</v>
      </c>
      <c r="BE166" s="5">
        <f t="shared" si="326"/>
        <v>5.8242487654642425E-5</v>
      </c>
      <c r="BF166" s="5">
        <f t="shared" si="327"/>
        <v>9.8380155580972588E-5</v>
      </c>
      <c r="BG166" s="5">
        <f t="shared" si="328"/>
        <v>1.1078573279730548E-4</v>
      </c>
      <c r="BH166" s="5">
        <f t="shared" si="329"/>
        <v>9.3566724805600038E-5</v>
      </c>
      <c r="BI166" s="5">
        <f t="shared" si="330"/>
        <v>6.3219201749486047E-5</v>
      </c>
      <c r="BJ166" s="8">
        <f t="shared" si="331"/>
        <v>0.76406940025212589</v>
      </c>
      <c r="BK166" s="8">
        <f t="shared" si="332"/>
        <v>0.13316611796199312</v>
      </c>
      <c r="BL166" s="8">
        <f t="shared" si="333"/>
        <v>7.0162184969336322E-2</v>
      </c>
      <c r="BM166" s="8">
        <f t="shared" si="334"/>
        <v>0.75561576746105363</v>
      </c>
      <c r="BN166" s="8">
        <f t="shared" si="335"/>
        <v>0.18799476149123001</v>
      </c>
    </row>
    <row r="167" spans="1:66" x14ac:dyDescent="0.25">
      <c r="A167" t="s">
        <v>145</v>
      </c>
      <c r="B167" t="s">
        <v>427</v>
      </c>
      <c r="C167" t="s">
        <v>433</v>
      </c>
      <c r="D167" s="11">
        <v>44473</v>
      </c>
      <c r="E167">
        <f>VLOOKUP(A167,home!$A$2:$E$405,3,FALSE)</f>
        <v>1.41032608695652</v>
      </c>
      <c r="F167">
        <f>VLOOKUP(B167,home!$B$2:$E$405,3,FALSE)</f>
        <v>1.1299999999999999</v>
      </c>
      <c r="G167">
        <f>VLOOKUP(C167,away!$B$2:$E$405,4,FALSE)</f>
        <v>1.04</v>
      </c>
      <c r="H167">
        <f>VLOOKUP(A167,away!$A$2:$E$405,3,FALSE)</f>
        <v>1.17119565217391</v>
      </c>
      <c r="I167">
        <f>VLOOKUP(C167,away!$B$2:$E$405,3,FALSE)</f>
        <v>0.66</v>
      </c>
      <c r="J167">
        <f>VLOOKUP(B167,home!$B$2:$E$405,4,FALSE)</f>
        <v>0.7</v>
      </c>
      <c r="K167" s="3">
        <f t="shared" si="280"/>
        <v>1.6574152173913022</v>
      </c>
      <c r="L167" s="3">
        <f t="shared" si="281"/>
        <v>0.54109239130434639</v>
      </c>
      <c r="M167" s="5">
        <f t="shared" si="282"/>
        <v>0.11096864348593377</v>
      </c>
      <c r="N167" s="5">
        <f t="shared" si="283"/>
        <v>0.18392111836685682</v>
      </c>
      <c r="O167" s="5">
        <f t="shared" si="284"/>
        <v>6.0044288663603382E-2</v>
      </c>
      <c r="P167" s="5">
        <f t="shared" si="285"/>
        <v>9.9518317748492291E-2</v>
      </c>
      <c r="Q167" s="5">
        <f t="shared" si="286"/>
        <v>0.15241683019042773</v>
      </c>
      <c r="R167" s="5">
        <f t="shared" si="287"/>
        <v>1.6244753868578803E-2</v>
      </c>
      <c r="S167" s="5">
        <f t="shared" si="288"/>
        <v>2.2312374145461375E-2</v>
      </c>
      <c r="T167" s="5">
        <f t="shared" si="289"/>
        <v>8.2471587122767046E-2</v>
      </c>
      <c r="U167" s="5">
        <f t="shared" si="290"/>
        <v>2.692430226455873E-2</v>
      </c>
      <c r="V167" s="5">
        <f t="shared" si="291"/>
        <v>2.2233407265907662E-3</v>
      </c>
      <c r="W167" s="5">
        <f t="shared" si="292"/>
        <v>8.4205991248053641E-2</v>
      </c>
      <c r="X167" s="5">
        <f t="shared" si="293"/>
        <v>4.5563221166562203E-2</v>
      </c>
      <c r="Y167" s="5">
        <f t="shared" si="294"/>
        <v>1.2326956148271975E-2</v>
      </c>
      <c r="Z167" s="5">
        <f t="shared" si="295"/>
        <v>2.9299709056332789E-3</v>
      </c>
      <c r="AA167" s="5">
        <f t="shared" si="296"/>
        <v>4.8561783655103712E-3</v>
      </c>
      <c r="AB167" s="5">
        <f t="shared" si="297"/>
        <v>4.0243519606816564E-3</v>
      </c>
      <c r="AC167" s="5">
        <f t="shared" si="298"/>
        <v>1.2462029922447794E-4</v>
      </c>
      <c r="AD167" s="5">
        <f t="shared" si="299"/>
        <v>3.4891072822510749E-2</v>
      </c>
      <c r="AE167" s="5">
        <f t="shared" si="300"/>
        <v>1.8879294028706434E-2</v>
      </c>
      <c r="AF167" s="5">
        <f t="shared" si="301"/>
        <v>5.1077211760653142E-3</v>
      </c>
      <c r="AG167" s="5">
        <f t="shared" si="302"/>
        <v>9.2124968842434321E-4</v>
      </c>
      <c r="AH167" s="5">
        <f t="shared" si="303"/>
        <v>3.9634624094531795E-4</v>
      </c>
      <c r="AI167" s="5">
        <f t="shared" si="304"/>
        <v>6.5691029109860954E-4</v>
      </c>
      <c r="AJ167" s="5">
        <f t="shared" si="305"/>
        <v>5.4438655646389287E-4</v>
      </c>
      <c r="AK167" s="5">
        <f t="shared" si="306"/>
        <v>3.0075818760883508E-4</v>
      </c>
      <c r="AL167" s="5">
        <f t="shared" si="307"/>
        <v>4.4704529663664286E-6</v>
      </c>
      <c r="AM167" s="5">
        <f t="shared" si="308"/>
        <v>1.1565799009427474E-2</v>
      </c>
      <c r="AN167" s="5">
        <f t="shared" si="309"/>
        <v>6.2581658433565526E-3</v>
      </c>
      <c r="AO167" s="5">
        <f t="shared" si="310"/>
        <v>1.693122960680489E-3</v>
      </c>
      <c r="AP167" s="5">
        <f t="shared" si="311"/>
        <v>3.0537865052230023E-4</v>
      </c>
      <c r="AQ167" s="5">
        <f t="shared" si="312"/>
        <v>4.130951606610142E-5</v>
      </c>
      <c r="AR167" s="5">
        <f t="shared" si="313"/>
        <v>4.2891987059518172E-5</v>
      </c>
      <c r="AS167" s="5">
        <f t="shared" si="314"/>
        <v>7.1089832056596227E-5</v>
      </c>
      <c r="AT167" s="5">
        <f t="shared" si="315"/>
        <v>5.8912684726197313E-5</v>
      </c>
      <c r="AU167" s="5">
        <f t="shared" si="316"/>
        <v>3.2547593387525177E-5</v>
      </c>
      <c r="AV167" s="5">
        <f t="shared" si="317"/>
        <v>1.3486219142487198E-5</v>
      </c>
      <c r="AW167" s="5">
        <f t="shared" si="318"/>
        <v>1.1136578386541593E-7</v>
      </c>
      <c r="AX167" s="5">
        <f t="shared" si="319"/>
        <v>3.1948885465857262E-3</v>
      </c>
      <c r="AY167" s="5">
        <f t="shared" si="320"/>
        <v>1.7287298836229381E-3</v>
      </c>
      <c r="AZ167" s="5">
        <f t="shared" si="321"/>
        <v>4.677012933244099E-4</v>
      </c>
      <c r="BA167" s="5">
        <f t="shared" si="322"/>
        <v>8.435653707368017E-5</v>
      </c>
      <c r="BB167" s="5">
        <f t="shared" si="323"/>
        <v>1.1411170091837836E-5</v>
      </c>
      <c r="BC167" s="5">
        <f t="shared" si="324"/>
        <v>1.2348994625146352E-6</v>
      </c>
      <c r="BD167" s="5">
        <f t="shared" si="325"/>
        <v>3.868087974304959E-6</v>
      </c>
      <c r="BE167" s="5">
        <f t="shared" si="326"/>
        <v>6.4110278708213354E-6</v>
      </c>
      <c r="BF167" s="5">
        <f t="shared" si="327"/>
        <v>5.3128675761095219E-6</v>
      </c>
      <c r="BG167" s="5">
        <f t="shared" si="328"/>
        <v>2.9352091895429202E-6</v>
      </c>
      <c r="BH167" s="5">
        <f t="shared" si="329"/>
        <v>1.2162150942438076E-6</v>
      </c>
      <c r="BI167" s="5">
        <f t="shared" si="330"/>
        <v>4.0315468096413641E-7</v>
      </c>
      <c r="BJ167" s="8">
        <f t="shared" si="331"/>
        <v>0.64605714026886019</v>
      </c>
      <c r="BK167" s="8">
        <f t="shared" si="332"/>
        <v>0.236880496742292</v>
      </c>
      <c r="BL167" s="8">
        <f t="shared" si="333"/>
        <v>0.11423135127780791</v>
      </c>
      <c r="BM167" s="8">
        <f t="shared" si="334"/>
        <v>0.37525638835286163</v>
      </c>
      <c r="BN167" s="8">
        <f t="shared" si="335"/>
        <v>0.62311395232389288</v>
      </c>
    </row>
    <row r="168" spans="1:66" x14ac:dyDescent="0.25">
      <c r="A168" t="s">
        <v>145</v>
      </c>
      <c r="B168" t="s">
        <v>148</v>
      </c>
      <c r="C168" t="s">
        <v>423</v>
      </c>
      <c r="D168" s="11">
        <v>44473</v>
      </c>
      <c r="E168">
        <f>VLOOKUP(A168,home!$A$2:$E$405,3,FALSE)</f>
        <v>1.41032608695652</v>
      </c>
      <c r="F168">
        <f>VLOOKUP(B168,home!$B$2:$E$405,3,FALSE)</f>
        <v>1.04</v>
      </c>
      <c r="G168">
        <f>VLOOKUP(C168,away!$B$2:$E$405,4,FALSE)</f>
        <v>0.67</v>
      </c>
      <c r="H168">
        <f>VLOOKUP(A168,away!$A$2:$E$405,3,FALSE)</f>
        <v>1.17119565217391</v>
      </c>
      <c r="I168">
        <f>VLOOKUP(C168,away!$B$2:$E$405,3,FALSE)</f>
        <v>1.21</v>
      </c>
      <c r="J168">
        <f>VLOOKUP(B168,home!$B$2:$E$405,4,FALSE)</f>
        <v>0.65</v>
      </c>
      <c r="K168" s="3">
        <f t="shared" si="280"/>
        <v>0.98271521739130319</v>
      </c>
      <c r="L168" s="3">
        <f t="shared" si="281"/>
        <v>0.92114538043478023</v>
      </c>
      <c r="M168" s="5">
        <f t="shared" si="282"/>
        <v>0.14899230810492653</v>
      </c>
      <c r="N168" s="5">
        <f t="shared" si="283"/>
        <v>0.14641700844896488</v>
      </c>
      <c r="O168" s="5">
        <f t="shared" si="284"/>
        <v>0.13724357633116852</v>
      </c>
      <c r="P168" s="5">
        <f t="shared" si="285"/>
        <v>0.13487135094984418</v>
      </c>
      <c r="Q168" s="5">
        <f t="shared" si="286"/>
        <v>7.1943111143854405E-2</v>
      </c>
      <c r="R168" s="5">
        <f t="shared" si="287"/>
        <v>6.3210643165902011E-2</v>
      </c>
      <c r="S168" s="5">
        <f t="shared" si="288"/>
        <v>3.0522181880398968E-2</v>
      </c>
      <c r="T168" s="5">
        <f t="shared" si="289"/>
        <v>6.6270064484267435E-2</v>
      </c>
      <c r="U168" s="5">
        <f t="shared" si="290"/>
        <v>6.2118060940223478E-2</v>
      </c>
      <c r="V168" s="5">
        <f t="shared" si="291"/>
        <v>3.0699332040142104E-3</v>
      </c>
      <c r="W168" s="5">
        <f t="shared" si="292"/>
        <v>2.3566530035846522E-2</v>
      </c>
      <c r="X168" s="5">
        <f t="shared" si="293"/>
        <v>2.1708200275397521E-2</v>
      </c>
      <c r="Y168" s="5">
        <f t="shared" si="294"/>
        <v>9.9982042006177239E-3</v>
      </c>
      <c r="Z168" s="5">
        <f t="shared" si="295"/>
        <v>1.9408730648860652E-2</v>
      </c>
      <c r="AA168" s="5">
        <f t="shared" si="296"/>
        <v>1.9073254958884341E-2</v>
      </c>
      <c r="AB168" s="5">
        <f t="shared" si="297"/>
        <v>9.3717889466398887E-3</v>
      </c>
      <c r="AC168" s="5">
        <f t="shared" si="298"/>
        <v>1.7368599586513211E-4</v>
      </c>
      <c r="AD168" s="5">
        <f t="shared" si="299"/>
        <v>5.7897969218338972E-3</v>
      </c>
      <c r="AE168" s="5">
        <f t="shared" si="300"/>
        <v>5.3332446882028046E-3</v>
      </c>
      <c r="AF168" s="5">
        <f t="shared" si="301"/>
        <v>2.4563468536331714E-3</v>
      </c>
      <c r="AG168" s="5">
        <f t="shared" si="302"/>
        <v>7.5421751898990114E-4</v>
      </c>
      <c r="AH168" s="5">
        <f t="shared" si="303"/>
        <v>4.4695656443252295E-3</v>
      </c>
      <c r="AI168" s="5">
        <f t="shared" si="304"/>
        <v>4.3923101738077676E-3</v>
      </c>
      <c r="AJ168" s="5">
        <f t="shared" si="305"/>
        <v>2.1581950236517666E-3</v>
      </c>
      <c r="AK168" s="5">
        <f t="shared" si="306"/>
        <v>7.0696369728025829E-4</v>
      </c>
      <c r="AL168" s="5">
        <f t="shared" si="307"/>
        <v>6.2889863782504522E-6</v>
      </c>
      <c r="AM168" s="5">
        <f t="shared" si="308"/>
        <v>1.1379443081382995E-3</v>
      </c>
      <c r="AN168" s="5">
        <f t="shared" si="309"/>
        <v>1.0482121426336466E-3</v>
      </c>
      <c r="AO168" s="5">
        <f t="shared" si="310"/>
        <v>4.8277788645131322E-4</v>
      </c>
      <c r="AP168" s="5">
        <f t="shared" si="311"/>
        <v>1.4823620662689804E-4</v>
      </c>
      <c r="AQ168" s="5">
        <f t="shared" si="312"/>
        <v>3.4136774236885663E-5</v>
      </c>
      <c r="AR168" s="5">
        <f t="shared" si="313"/>
        <v>8.2342394916403783E-4</v>
      </c>
      <c r="AS168" s="5">
        <f t="shared" si="314"/>
        <v>8.0919124520794272E-4</v>
      </c>
      <c r="AT168" s="5">
        <f t="shared" si="315"/>
        <v>3.9760227522283139E-4</v>
      </c>
      <c r="AU168" s="5">
        <f t="shared" si="316"/>
        <v>1.3024326877696051E-4</v>
      </c>
      <c r="AV168" s="5">
        <f t="shared" si="317"/>
        <v>3.1998010547476169E-5</v>
      </c>
      <c r="AW168" s="5">
        <f t="shared" si="318"/>
        <v>1.5813718837203053E-7</v>
      </c>
      <c r="AX168" s="5">
        <f t="shared" si="319"/>
        <v>1.8637919802522079E-4</v>
      </c>
      <c r="AY168" s="5">
        <f t="shared" si="320"/>
        <v>1.7168233727007123E-4</v>
      </c>
      <c r="AZ168" s="5">
        <f t="shared" si="321"/>
        <v>7.9072195939286E-5</v>
      </c>
      <c r="BA168" s="5">
        <f t="shared" si="322"/>
        <v>2.4278996003435699E-5</v>
      </c>
      <c r="BB168" s="5">
        <f t="shared" si="323"/>
        <v>5.5911212525398202E-6</v>
      </c>
      <c r="BC168" s="5">
        <f t="shared" si="324"/>
        <v>1.0300471026455558E-6</v>
      </c>
      <c r="BD168" s="5">
        <f t="shared" si="325"/>
        <v>1.2641552781863605E-4</v>
      </c>
      <c r="BE168" s="5">
        <f t="shared" si="326"/>
        <v>1.2423046290192726E-4</v>
      </c>
      <c r="BF168" s="5">
        <f t="shared" si="327"/>
        <v>6.1041583178644834E-5</v>
      </c>
      <c r="BG168" s="5">
        <f t="shared" si="328"/>
        <v>1.9995497561103759E-5</v>
      </c>
      <c r="BH168" s="5">
        <f t="shared" si="329"/>
        <v>4.9124699331518383E-6</v>
      </c>
      <c r="BI168" s="5">
        <f t="shared" si="330"/>
        <v>9.6551179165710996E-7</v>
      </c>
      <c r="BJ168" s="8">
        <f t="shared" si="331"/>
        <v>0.35755606578528842</v>
      </c>
      <c r="BK168" s="8">
        <f t="shared" si="332"/>
        <v>0.31780743145869739</v>
      </c>
      <c r="BL168" s="8">
        <f t="shared" si="333"/>
        <v>0.30527437868398766</v>
      </c>
      <c r="BM168" s="8">
        <f t="shared" si="334"/>
        <v>0.2971970842320919</v>
      </c>
      <c r="BN168" s="8">
        <f t="shared" si="335"/>
        <v>0.70267799814466048</v>
      </c>
    </row>
    <row r="169" spans="1:66" x14ac:dyDescent="0.25">
      <c r="A169" t="s">
        <v>145</v>
      </c>
      <c r="B169" t="s">
        <v>389</v>
      </c>
      <c r="C169" t="s">
        <v>404</v>
      </c>
      <c r="D169" s="11">
        <v>44473</v>
      </c>
      <c r="E169">
        <f>VLOOKUP(A169,home!$A$2:$E$405,3,FALSE)</f>
        <v>1.41032608695652</v>
      </c>
      <c r="F169">
        <f>VLOOKUP(B169,home!$B$2:$E$405,3,FALSE)</f>
        <v>1.06</v>
      </c>
      <c r="G169">
        <f>VLOOKUP(C169,away!$B$2:$E$405,4,FALSE)</f>
        <v>0.71</v>
      </c>
      <c r="H169">
        <f>VLOOKUP(A169,away!$A$2:$E$405,3,FALSE)</f>
        <v>1.17119565217391</v>
      </c>
      <c r="I169">
        <f>VLOOKUP(C169,away!$B$2:$E$405,3,FALSE)</f>
        <v>0.8</v>
      </c>
      <c r="J169">
        <f>VLOOKUP(B169,home!$B$2:$E$405,4,FALSE)</f>
        <v>0.66</v>
      </c>
      <c r="K169" s="3">
        <f t="shared" si="280"/>
        <v>1.0614114130434769</v>
      </c>
      <c r="L169" s="3">
        <f t="shared" si="281"/>
        <v>0.61839130434782452</v>
      </c>
      <c r="M169" s="5">
        <f t="shared" si="282"/>
        <v>0.1864107480107125</v>
      </c>
      <c r="N169" s="5">
        <f t="shared" si="283"/>
        <v>0.19785849545254183</v>
      </c>
      <c r="O169" s="5">
        <f t="shared" si="284"/>
        <v>0.11527478560679814</v>
      </c>
      <c r="P169" s="5">
        <f t="shared" si="285"/>
        <v>0.12235397307919546</v>
      </c>
      <c r="Q169" s="5">
        <f t="shared" si="286"/>
        <v>0.10500463262046937</v>
      </c>
      <c r="R169" s="5">
        <f t="shared" si="287"/>
        <v>3.5642462514901864E-2</v>
      </c>
      <c r="S169" s="5">
        <f t="shared" si="288"/>
        <v>2.0077295552995918E-2</v>
      </c>
      <c r="T169" s="5">
        <f t="shared" si="289"/>
        <v>6.4933951728736172E-2</v>
      </c>
      <c r="U169" s="5">
        <f t="shared" si="290"/>
        <v>3.7831316502291143E-2</v>
      </c>
      <c r="V169" s="5">
        <f t="shared" si="291"/>
        <v>1.4642317843253352E-3</v>
      </c>
      <c r="W169" s="5">
        <f t="shared" si="292"/>
        <v>3.7151038495267859E-2</v>
      </c>
      <c r="X169" s="5">
        <f t="shared" si="293"/>
        <v>2.2973879152964932E-2</v>
      </c>
      <c r="Y169" s="5">
        <f t="shared" si="294"/>
        <v>7.1034235476656387E-3</v>
      </c>
      <c r="Z169" s="5">
        <f t="shared" si="295"/>
        <v>7.3469962949195356E-3</v>
      </c>
      <c r="AA169" s="5">
        <f t="shared" si="296"/>
        <v>7.7981857190157324E-3</v>
      </c>
      <c r="AB169" s="5">
        <f t="shared" si="297"/>
        <v>4.1385416615979742E-3</v>
      </c>
      <c r="AC169" s="5">
        <f t="shared" si="298"/>
        <v>6.0067142799200632E-5</v>
      </c>
      <c r="AD169" s="5">
        <f t="shared" si="299"/>
        <v>9.8581340663237167E-3</v>
      </c>
      <c r="AE169" s="5">
        <f t="shared" si="300"/>
        <v>6.0961843837096467E-3</v>
      </c>
      <c r="AF169" s="5">
        <f t="shared" si="301"/>
        <v>1.8849137062935232E-3</v>
      </c>
      <c r="AG169" s="5">
        <f t="shared" si="302"/>
        <v>3.8853808180598138E-4</v>
      </c>
      <c r="AH169" s="5">
        <f t="shared" si="303"/>
        <v>1.1358296554634811E-3</v>
      </c>
      <c r="AI169" s="5">
        <f t="shared" si="304"/>
        <v>1.205582559582179E-3</v>
      </c>
      <c r="AJ169" s="5">
        <f t="shared" si="305"/>
        <v>6.3980954405334597E-4</v>
      </c>
      <c r="AK169" s="5">
        <f t="shared" si="306"/>
        <v>2.2636705074412157E-4</v>
      </c>
      <c r="AL169" s="5">
        <f t="shared" si="307"/>
        <v>1.577045025874846E-6</v>
      </c>
      <c r="AM169" s="5">
        <f t="shared" si="308"/>
        <v>2.0927072018617388E-3</v>
      </c>
      <c r="AN169" s="5">
        <f t="shared" si="309"/>
        <v>1.2941119361773669E-3</v>
      </c>
      <c r="AO169" s="5">
        <f t="shared" si="310"/>
        <v>4.0013378409240521E-4</v>
      </c>
      <c r="AP169" s="5">
        <f t="shared" si="311"/>
        <v>8.2479750886177761E-5</v>
      </c>
      <c r="AQ169" s="5">
        <f t="shared" si="312"/>
        <v>1.2751190183196772E-5</v>
      </c>
      <c r="AR169" s="5">
        <f t="shared" si="313"/>
        <v>1.4047743643180049E-4</v>
      </c>
      <c r="AS169" s="5">
        <f t="shared" si="314"/>
        <v>1.4910435430380252E-4</v>
      </c>
      <c r="AT169" s="5">
        <f t="shared" si="315"/>
        <v>7.9130531696267116E-5</v>
      </c>
      <c r="AU169" s="5">
        <f t="shared" si="316"/>
        <v>2.7996683154205512E-5</v>
      </c>
      <c r="AV169" s="5">
        <f t="shared" si="317"/>
        <v>7.4289997568089443E-6</v>
      </c>
      <c r="AW169" s="5">
        <f t="shared" si="318"/>
        <v>2.875336777932657E-8</v>
      </c>
      <c r="AX169" s="5">
        <f t="shared" si="319"/>
        <v>3.7020388470238795E-4</v>
      </c>
      <c r="AY169" s="5">
        <f t="shared" si="320"/>
        <v>2.2893086313574134E-4</v>
      </c>
      <c r="AZ169" s="5">
        <f t="shared" si="321"/>
        <v>7.0784427529992181E-5</v>
      </c>
      <c r="BA169" s="5">
        <f t="shared" si="322"/>
        <v>1.459082482259531E-5</v>
      </c>
      <c r="BB169" s="5">
        <f t="shared" si="323"/>
        <v>2.2557097983888318E-6</v>
      </c>
      <c r="BC169" s="5">
        <f t="shared" si="324"/>
        <v>2.7898226489116769E-7</v>
      </c>
      <c r="BD169" s="5">
        <f t="shared" si="325"/>
        <v>1.4478337524416615E-5</v>
      </c>
      <c r="BE169" s="5">
        <f t="shared" si="326"/>
        <v>1.5367472690311433E-5</v>
      </c>
      <c r="BF169" s="5">
        <f t="shared" si="327"/>
        <v>8.155605451565247E-6</v>
      </c>
      <c r="BG169" s="5">
        <f t="shared" si="328"/>
        <v>2.8854842355236517E-6</v>
      </c>
      <c r="BH169" s="5">
        <f t="shared" si="329"/>
        <v>7.6567147493545895E-7</v>
      </c>
      <c r="BI169" s="5">
        <f t="shared" si="330"/>
        <v>1.6253848842766574E-7</v>
      </c>
      <c r="BJ169" s="8">
        <f t="shared" si="331"/>
        <v>0.4578224197912335</v>
      </c>
      <c r="BK169" s="8">
        <f t="shared" si="332"/>
        <v>0.33059682347819003</v>
      </c>
      <c r="BL169" s="8">
        <f t="shared" si="333"/>
        <v>0.20433883392965602</v>
      </c>
      <c r="BM169" s="8">
        <f t="shared" si="334"/>
        <v>0.23733107409961204</v>
      </c>
      <c r="BN169" s="8">
        <f t="shared" si="335"/>
        <v>0.76254509728461917</v>
      </c>
    </row>
    <row r="170" spans="1:66" x14ac:dyDescent="0.25">
      <c r="A170" t="s">
        <v>21</v>
      </c>
      <c r="B170" t="s">
        <v>270</v>
      </c>
      <c r="C170" t="s">
        <v>153</v>
      </c>
      <c r="D170" s="11">
        <v>44473</v>
      </c>
      <c r="E170">
        <f>VLOOKUP(A170,home!$A$2:$E$405,3,FALSE)</f>
        <v>1.3812500000000001</v>
      </c>
      <c r="F170">
        <f>VLOOKUP(B170,home!$B$2:$E$405,3,FALSE)</f>
        <v>0.77</v>
      </c>
      <c r="G170">
        <f>VLOOKUP(C170,away!$B$2:$E$405,4,FALSE)</f>
        <v>0.54</v>
      </c>
      <c r="H170">
        <f>VLOOKUP(A170,away!$A$2:$E$405,3,FALSE)</f>
        <v>1.325</v>
      </c>
      <c r="I170">
        <f>VLOOKUP(C170,away!$B$2:$E$405,3,FALSE)</f>
        <v>1.63</v>
      </c>
      <c r="J170">
        <f>VLOOKUP(B170,home!$B$2:$E$405,4,FALSE)</f>
        <v>1.08</v>
      </c>
      <c r="K170" s="3">
        <f t="shared" si="280"/>
        <v>0.57432375000000013</v>
      </c>
      <c r="L170" s="3">
        <f t="shared" si="281"/>
        <v>2.3325299999999998</v>
      </c>
      <c r="M170" s="5">
        <f t="shared" si="282"/>
        <v>5.4647394041885448E-2</v>
      </c>
      <c r="N170" s="5">
        <f t="shared" si="283"/>
        <v>3.1385296273863321E-2</v>
      </c>
      <c r="O170" s="5">
        <f t="shared" si="284"/>
        <v>0.12746668602451905</v>
      </c>
      <c r="P170" s="5">
        <f t="shared" si="285"/>
        <v>7.3207145117674413E-2</v>
      </c>
      <c r="Q170" s="5">
        <f t="shared" si="286"/>
        <v>9.0126605254331055E-3</v>
      </c>
      <c r="R170" s="5">
        <f t="shared" si="287"/>
        <v>0.14865993457638574</v>
      </c>
      <c r="S170" s="5">
        <f t="shared" si="288"/>
        <v>2.451757394036265E-2</v>
      </c>
      <c r="T170" s="5">
        <f t="shared" si="289"/>
        <v>2.1022301055388479E-2</v>
      </c>
      <c r="U170" s="5">
        <f t="shared" si="290"/>
        <v>8.5378931100664551E-2</v>
      </c>
      <c r="V170" s="5">
        <f t="shared" si="291"/>
        <v>3.6493792508908969E-3</v>
      </c>
      <c r="W170" s="5">
        <f t="shared" si="292"/>
        <v>1.7253949968145709E-3</v>
      </c>
      <c r="X170" s="5">
        <f t="shared" si="293"/>
        <v>4.0245355919198908E-3</v>
      </c>
      <c r="Y170" s="5">
        <f t="shared" si="294"/>
        <v>4.693675002110452E-3</v>
      </c>
      <c r="Z170" s="5">
        <f t="shared" si="295"/>
        <v>0.11558458573248566</v>
      </c>
      <c r="AA170" s="5">
        <f t="shared" si="296"/>
        <v>6.638297272007769E-2</v>
      </c>
      <c r="AB170" s="5">
        <f t="shared" si="297"/>
        <v>1.9062658914371363E-2</v>
      </c>
      <c r="AC170" s="5">
        <f t="shared" si="298"/>
        <v>3.055505220027394E-4</v>
      </c>
      <c r="AD170" s="5">
        <f t="shared" si="299"/>
        <v>2.4773383120044569E-4</v>
      </c>
      <c r="AE170" s="5">
        <f t="shared" si="300"/>
        <v>5.7784659328997555E-4</v>
      </c>
      <c r="AF170" s="5">
        <f t="shared" si="301"/>
        <v>6.7392225712333345E-4</v>
      </c>
      <c r="AG170" s="5">
        <f t="shared" si="302"/>
        <v>5.2398129413596295E-4</v>
      </c>
      <c r="AH170" s="5">
        <f t="shared" si="303"/>
        <v>6.7401128439648683E-2</v>
      </c>
      <c r="AI170" s="5">
        <f t="shared" si="304"/>
        <v>3.8710068839690699E-2</v>
      </c>
      <c r="AJ170" s="5">
        <f t="shared" si="305"/>
        <v>1.1116055949384657E-2</v>
      </c>
      <c r="AK170" s="5">
        <f t="shared" si="306"/>
        <v>2.1280716460201359E-3</v>
      </c>
      <c r="AL170" s="5">
        <f t="shared" si="307"/>
        <v>1.6372953768218838E-5</v>
      </c>
      <c r="AM170" s="5">
        <f t="shared" si="308"/>
        <v>2.845588458738141E-5</v>
      </c>
      <c r="AN170" s="5">
        <f t="shared" si="309"/>
        <v>6.6374204476604755E-5</v>
      </c>
      <c r="AO170" s="5">
        <f t="shared" si="310"/>
        <v>7.7409911583907457E-5</v>
      </c>
      <c r="AP170" s="5">
        <f t="shared" si="311"/>
        <v>6.0186980355603883E-5</v>
      </c>
      <c r="AQ170" s="5">
        <f t="shared" si="312"/>
        <v>3.5096984322214175E-5</v>
      </c>
      <c r="AR170" s="5">
        <f t="shared" si="313"/>
        <v>3.1443030823866736E-2</v>
      </c>
      <c r="AS170" s="5">
        <f t="shared" si="314"/>
        <v>1.8058479374128741E-2</v>
      </c>
      <c r="AT170" s="5">
        <f t="shared" si="315"/>
        <v>5.1857067967236358E-3</v>
      </c>
      <c r="AU170" s="5">
        <f t="shared" si="316"/>
        <v>9.9275819129826894E-4</v>
      </c>
      <c r="AV170" s="5">
        <f t="shared" si="317"/>
        <v>1.4254115181740987E-4</v>
      </c>
      <c r="AW170" s="5">
        <f t="shared" si="318"/>
        <v>6.0926825287520671E-7</v>
      </c>
      <c r="AX170" s="5">
        <f t="shared" si="319"/>
        <v>2.7238150576320153E-6</v>
      </c>
      <c r="AY170" s="5">
        <f t="shared" si="320"/>
        <v>6.3533803363784042E-6</v>
      </c>
      <c r="AZ170" s="5">
        <f t="shared" si="321"/>
        <v>7.4097251180063598E-6</v>
      </c>
      <c r="BA170" s="5">
        <f t="shared" si="322"/>
        <v>5.7611353765011244E-6</v>
      </c>
      <c r="BB170" s="5">
        <f t="shared" si="323"/>
        <v>3.3595052749375414E-6</v>
      </c>
      <c r="BC170" s="5">
        <f t="shared" si="324"/>
        <v>1.5672293677900121E-6</v>
      </c>
      <c r="BD170" s="5">
        <f t="shared" si="325"/>
        <v>1.2223635447932325E-2</v>
      </c>
      <c r="BE170" s="5">
        <f t="shared" si="326"/>
        <v>7.0203241490894254E-3</v>
      </c>
      <c r="BF170" s="5">
        <f t="shared" si="327"/>
        <v>2.0159694457602992E-3</v>
      </c>
      <c r="BG170" s="5">
        <f t="shared" si="328"/>
        <v>3.8593971065815891E-4</v>
      </c>
      <c r="BH170" s="5">
        <f t="shared" si="329"/>
        <v>5.5413585474777227E-5</v>
      </c>
      <c r="BI170" s="5">
        <f t="shared" si="330"/>
        <v>6.3650676421639208E-6</v>
      </c>
      <c r="BJ170" s="8">
        <f t="shared" si="331"/>
        <v>7.4182046177136515E-2</v>
      </c>
      <c r="BK170" s="8">
        <f t="shared" si="332"/>
        <v>0.15634976920692073</v>
      </c>
      <c r="BL170" s="8">
        <f t="shared" si="333"/>
        <v>0.64383667195515448</v>
      </c>
      <c r="BM170" s="8">
        <f t="shared" si="334"/>
        <v>0.54556821239985287</v>
      </c>
      <c r="BN170" s="8">
        <f t="shared" si="335"/>
        <v>0.44437911655976103</v>
      </c>
    </row>
    <row r="171" spans="1:66" x14ac:dyDescent="0.25">
      <c r="A171" t="s">
        <v>21</v>
      </c>
      <c r="B171" t="s">
        <v>22</v>
      </c>
      <c r="C171" t="s">
        <v>150</v>
      </c>
      <c r="D171" s="11">
        <v>44473</v>
      </c>
      <c r="E171">
        <f>VLOOKUP(A171,home!$A$2:$E$405,3,FALSE)</f>
        <v>1.3812500000000001</v>
      </c>
      <c r="F171">
        <f>VLOOKUP(B171,home!$B$2:$E$405,3,FALSE)</f>
        <v>1.41</v>
      </c>
      <c r="G171">
        <f>VLOOKUP(C171,away!$B$2:$E$405,4,FALSE)</f>
        <v>0.95</v>
      </c>
      <c r="H171">
        <f>VLOOKUP(A171,away!$A$2:$E$405,3,FALSE)</f>
        <v>1.325</v>
      </c>
      <c r="I171">
        <f>VLOOKUP(C171,away!$B$2:$E$405,3,FALSE)</f>
        <v>0.81</v>
      </c>
      <c r="J171">
        <f>VLOOKUP(B171,home!$B$2:$E$405,4,FALSE)</f>
        <v>1.47</v>
      </c>
      <c r="K171" s="3">
        <f t="shared" si="280"/>
        <v>1.850184375</v>
      </c>
      <c r="L171" s="3">
        <f t="shared" si="281"/>
        <v>1.5776775000000001</v>
      </c>
      <c r="M171" s="5">
        <f t="shared" si="282"/>
        <v>3.2456262183158238E-2</v>
      </c>
      <c r="N171" s="5">
        <f t="shared" si="283"/>
        <v>6.0050069162182758E-2</v>
      </c>
      <c r="O171" s="5">
        <f t="shared" si="284"/>
        <v>5.1205514580469631E-2</v>
      </c>
      <c r="P171" s="5">
        <f t="shared" si="285"/>
        <v>9.4739642990619585E-2</v>
      </c>
      <c r="Q171" s="5">
        <f t="shared" si="286"/>
        <v>5.5551849840769954E-2</v>
      </c>
      <c r="R171" s="5">
        <f t="shared" si="287"/>
        <v>4.0392894114764447E-2</v>
      </c>
      <c r="S171" s="5">
        <f t="shared" si="288"/>
        <v>6.9136118504178487E-2</v>
      </c>
      <c r="T171" s="5">
        <f t="shared" si="289"/>
        <v>8.7642903577161341E-2</v>
      </c>
      <c r="U171" s="5">
        <f t="shared" si="290"/>
        <v>7.4734301552166635E-2</v>
      </c>
      <c r="V171" s="5">
        <f t="shared" si="291"/>
        <v>2.2423103669247265E-2</v>
      </c>
      <c r="W171" s="5">
        <f t="shared" si="292"/>
        <v>3.4260388192579601E-2</v>
      </c>
      <c r="X171" s="5">
        <f t="shared" si="293"/>
        <v>5.4051843592698497E-2</v>
      </c>
      <c r="Y171" s="5">
        <f t="shared" si="294"/>
        <v>4.2638188734859798E-2</v>
      </c>
      <c r="Z171" s="5">
        <f t="shared" si="295"/>
        <v>2.124232006824877E-2</v>
      </c>
      <c r="AA171" s="5">
        <f t="shared" si="296"/>
        <v>3.9302208679022808E-2</v>
      </c>
      <c r="AB171" s="5">
        <f t="shared" si="297"/>
        <v>3.6358166200458703E-2</v>
      </c>
      <c r="AC171" s="5">
        <f t="shared" si="298"/>
        <v>4.0908069303735185E-3</v>
      </c>
      <c r="AD171" s="5">
        <f t="shared" si="299"/>
        <v>1.584700872883632E-2</v>
      </c>
      <c r="AE171" s="5">
        <f t="shared" si="300"/>
        <v>2.5001469113788661E-2</v>
      </c>
      <c r="AF171" s="5">
        <f t="shared" si="301"/>
        <v>1.972212764388466E-2</v>
      </c>
      <c r="AG171" s="5">
        <f t="shared" si="302"/>
        <v>1.0371719011961617E-2</v>
      </c>
      <c r="AH171" s="5">
        <f t="shared" si="303"/>
        <v>8.378382604868638E-3</v>
      </c>
      <c r="AI171" s="5">
        <f t="shared" si="304"/>
        <v>1.5501552583299752E-2</v>
      </c>
      <c r="AJ171" s="5">
        <f t="shared" si="305"/>
        <v>1.4340365188931047E-2</v>
      </c>
      <c r="AK171" s="5">
        <f t="shared" si="306"/>
        <v>8.8441065347847139E-3</v>
      </c>
      <c r="AL171" s="5">
        <f t="shared" si="307"/>
        <v>4.7764167782480838E-4</v>
      </c>
      <c r="AM171" s="5">
        <f t="shared" si="308"/>
        <v>5.8639775881163172E-3</v>
      </c>
      <c r="AN171" s="5">
        <f t="shared" si="309"/>
        <v>9.251465501275381E-3</v>
      </c>
      <c r="AO171" s="5">
        <f t="shared" si="310"/>
        <v>7.2979144816941958E-3</v>
      </c>
      <c r="AP171" s="5">
        <f t="shared" si="311"/>
        <v>3.8379184915643665E-3</v>
      </c>
      <c r="AQ171" s="5">
        <f t="shared" si="312"/>
        <v>1.5137494127437604E-3</v>
      </c>
      <c r="AR171" s="5">
        <f t="shared" si="313"/>
        <v>2.6436771444185258E-3</v>
      </c>
      <c r="AS171" s="5">
        <f t="shared" si="314"/>
        <v>4.8912901451477744E-3</v>
      </c>
      <c r="AT171" s="5">
        <f t="shared" si="315"/>
        <v>4.5248943000719489E-3</v>
      </c>
      <c r="AU171" s="5">
        <f t="shared" si="316"/>
        <v>2.7906295775065597E-3</v>
      </c>
      <c r="AV171" s="5">
        <f t="shared" si="317"/>
        <v>1.2907948101788724E-3</v>
      </c>
      <c r="AW171" s="5">
        <f t="shared" si="318"/>
        <v>3.8728703210217025E-5</v>
      </c>
      <c r="AX171" s="5">
        <f t="shared" si="319"/>
        <v>1.8082399514804985E-3</v>
      </c>
      <c r="AY171" s="5">
        <f t="shared" si="320"/>
        <v>2.852819486051874E-3</v>
      </c>
      <c r="AZ171" s="5">
        <f t="shared" si="321"/>
        <v>2.2504145573528033E-3</v>
      </c>
      <c r="BA171" s="5">
        <f t="shared" si="322"/>
        <v>1.1834761376026594E-3</v>
      </c>
      <c r="BB171" s="5">
        <f t="shared" si="323"/>
        <v>4.6678591852065499E-4</v>
      </c>
      <c r="BC171" s="5">
        <f t="shared" si="324"/>
        <v>1.4728752819337401E-4</v>
      </c>
      <c r="BD171" s="5">
        <f t="shared" si="325"/>
        <v>6.951449913355607E-4</v>
      </c>
      <c r="BE171" s="5">
        <f t="shared" si="326"/>
        <v>1.2861464013285647E-3</v>
      </c>
      <c r="BF171" s="5">
        <f t="shared" si="327"/>
        <v>1.1898039878502952E-3</v>
      </c>
      <c r="BG171" s="5">
        <f t="shared" si="328"/>
        <v>7.3378558254443525E-4</v>
      </c>
      <c r="BH171" s="5">
        <f t="shared" si="329"/>
        <v>3.3940965485599678E-4</v>
      </c>
      <c r="BI171" s="5">
        <f t="shared" si="330"/>
        <v>1.2559408802774168E-4</v>
      </c>
      <c r="BJ171" s="8">
        <f t="shared" si="331"/>
        <v>0.44161161665331899</v>
      </c>
      <c r="BK171" s="8">
        <f t="shared" si="332"/>
        <v>0.22617639544145379</v>
      </c>
      <c r="BL171" s="8">
        <f t="shared" si="333"/>
        <v>0.30956866272203276</v>
      </c>
      <c r="BM171" s="8">
        <f t="shared" si="334"/>
        <v>0.66138867123024792</v>
      </c>
      <c r="BN171" s="8">
        <f t="shared" si="335"/>
        <v>0.33439623287196457</v>
      </c>
    </row>
    <row r="172" spans="1:66" x14ac:dyDescent="0.25">
      <c r="A172" t="s">
        <v>154</v>
      </c>
      <c r="B172" t="s">
        <v>174</v>
      </c>
      <c r="C172" t="s">
        <v>157</v>
      </c>
      <c r="D172" s="11">
        <v>44473</v>
      </c>
      <c r="E172">
        <f>VLOOKUP(A172,home!$A$2:$E$405,3,FALSE)</f>
        <v>1.32075471698113</v>
      </c>
      <c r="F172">
        <f>VLOOKUP(B172,home!$B$2:$E$405,3,FALSE)</f>
        <v>1.18</v>
      </c>
      <c r="G172">
        <f>VLOOKUP(C172,away!$B$2:$E$405,4,FALSE)</f>
        <v>0.8</v>
      </c>
      <c r="H172">
        <f>VLOOKUP(A172,away!$A$2:$E$405,3,FALSE)</f>
        <v>1.0314465408805</v>
      </c>
      <c r="I172">
        <f>VLOOKUP(C172,away!$B$2:$E$405,3,FALSE)</f>
        <v>0.99</v>
      </c>
      <c r="J172">
        <f>VLOOKUP(B172,home!$B$2:$E$405,4,FALSE)</f>
        <v>0.97</v>
      </c>
      <c r="K172" s="3">
        <f t="shared" si="280"/>
        <v>1.2467924528301868</v>
      </c>
      <c r="L172" s="3">
        <f t="shared" si="281"/>
        <v>0.99049811320754422</v>
      </c>
      <c r="M172" s="5">
        <f t="shared" si="282"/>
        <v>0.10674733777740493</v>
      </c>
      <c r="N172" s="5">
        <f t="shared" si="283"/>
        <v>0.13309177510058315</v>
      </c>
      <c r="O172" s="5">
        <f t="shared" si="284"/>
        <v>0.10573303665844799</v>
      </c>
      <c r="P172" s="5">
        <f t="shared" si="285"/>
        <v>0.13182715212057042</v>
      </c>
      <c r="Q172" s="5">
        <f t="shared" si="286"/>
        <v>8.2968910364589837E-2</v>
      </c>
      <c r="R172" s="5">
        <f t="shared" si="287"/>
        <v>5.2364186656948412E-2</v>
      </c>
      <c r="S172" s="5">
        <f t="shared" si="288"/>
        <v>4.0699839448123644E-2</v>
      </c>
      <c r="T172" s="5">
        <f t="shared" si="289"/>
        <v>8.2180549171012085E-2</v>
      </c>
      <c r="U172" s="5">
        <f t="shared" si="290"/>
        <v>6.5287272722474449E-2</v>
      </c>
      <c r="V172" s="5">
        <f t="shared" si="291"/>
        <v>5.5846762790246951E-3</v>
      </c>
      <c r="W172" s="5">
        <f t="shared" si="292"/>
        <v>3.4481670420704963E-2</v>
      </c>
      <c r="X172" s="5">
        <f t="shared" si="293"/>
        <v>3.4154029491952655E-2</v>
      </c>
      <c r="Y172" s="5">
        <f t="shared" si="294"/>
        <v>1.6914750885106959E-2</v>
      </c>
      <c r="Z172" s="5">
        <f t="shared" si="295"/>
        <v>1.7288876027785026E-2</v>
      </c>
      <c r="AA172" s="5">
        <f t="shared" si="296"/>
        <v>2.1555640149359106E-2</v>
      </c>
      <c r="AB172" s="5">
        <f t="shared" si="297"/>
        <v>1.3437704727072149E-2</v>
      </c>
      <c r="AC172" s="5">
        <f t="shared" si="298"/>
        <v>4.3104820264599754E-4</v>
      </c>
      <c r="AD172" s="5">
        <f t="shared" si="299"/>
        <v>1.0747871610378209E-2</v>
      </c>
      <c r="AE172" s="5">
        <f t="shared" si="300"/>
        <v>1.0645746551076545E-2</v>
      </c>
      <c r="AF172" s="5">
        <f t="shared" si="301"/>
        <v>5.2722959362635196E-3</v>
      </c>
      <c r="AG172" s="5">
        <f t="shared" si="302"/>
        <v>1.7407330590469398E-3</v>
      </c>
      <c r="AH172" s="5">
        <f t="shared" si="303"/>
        <v>4.2811497712500514E-3</v>
      </c>
      <c r="AI172" s="5">
        <f t="shared" si="304"/>
        <v>5.3377052242302445E-3</v>
      </c>
      <c r="AJ172" s="5">
        <f t="shared" si="305"/>
        <v>3.3275052945012651E-3</v>
      </c>
      <c r="AK172" s="5">
        <f t="shared" si="306"/>
        <v>1.3829028293122221E-3</v>
      </c>
      <c r="AL172" s="5">
        <f t="shared" si="307"/>
        <v>2.1292842768596052E-5</v>
      </c>
      <c r="AM172" s="5">
        <f t="shared" si="308"/>
        <v>2.6800730415614754E-3</v>
      </c>
      <c r="AN172" s="5">
        <f t="shared" si="309"/>
        <v>2.6546072909250456E-3</v>
      </c>
      <c r="AO172" s="5">
        <f t="shared" si="310"/>
        <v>1.314691756484124E-3</v>
      </c>
      <c r="AP172" s="5">
        <f t="shared" si="311"/>
        <v>4.3406656808234569E-4</v>
      </c>
      <c r="AQ172" s="5">
        <f t="shared" si="312"/>
        <v>1.0748552917300936E-4</v>
      </c>
      <c r="AR172" s="5">
        <f t="shared" si="313"/>
        <v>8.4809415415641753E-4</v>
      </c>
      <c r="AS172" s="5">
        <f t="shared" si="314"/>
        <v>1.0573973906916224E-3</v>
      </c>
      <c r="AT172" s="5">
        <f t="shared" si="315"/>
        <v>6.5917754317832366E-4</v>
      </c>
      <c r="AU172" s="5">
        <f t="shared" si="316"/>
        <v>2.7395252863662622E-4</v>
      </c>
      <c r="AV172" s="5">
        <f t="shared" si="317"/>
        <v>8.5390486284472793E-5</v>
      </c>
      <c r="AW172" s="5">
        <f t="shared" si="318"/>
        <v>7.3043060817444367E-7</v>
      </c>
      <c r="AX172" s="5">
        <f t="shared" si="319"/>
        <v>5.5691580687541474E-4</v>
      </c>
      <c r="AY172" s="5">
        <f t="shared" si="320"/>
        <v>5.5162405592555533E-4</v>
      </c>
      <c r="AZ172" s="5">
        <f t="shared" si="321"/>
        <v>2.731912932970777E-4</v>
      </c>
      <c r="BA172" s="5">
        <f t="shared" si="322"/>
        <v>9.0198486851828105E-5</v>
      </c>
      <c r="BB172" s="5">
        <f t="shared" si="323"/>
        <v>2.2335357760227803E-5</v>
      </c>
      <c r="BC172" s="5">
        <f t="shared" si="324"/>
        <v>4.4246259438642257E-6</v>
      </c>
      <c r="BD172" s="5">
        <f t="shared" si="325"/>
        <v>1.4000594325237986E-4</v>
      </c>
      <c r="BE172" s="5">
        <f t="shared" si="326"/>
        <v>1.7455835339843861E-4</v>
      </c>
      <c r="BF172" s="5">
        <f t="shared" si="327"/>
        <v>1.0881901879781895E-4</v>
      </c>
      <c r="BG172" s="5">
        <f t="shared" si="328"/>
        <v>4.5224910453835641E-5</v>
      </c>
      <c r="BH172" s="5">
        <f t="shared" si="329"/>
        <v>1.4096519258440821E-5</v>
      </c>
      <c r="BI172" s="5">
        <f t="shared" si="330"/>
        <v>3.5150867645198799E-6</v>
      </c>
      <c r="BJ172" s="8">
        <f t="shared" si="331"/>
        <v>0.42088794640359484</v>
      </c>
      <c r="BK172" s="8">
        <f t="shared" si="332"/>
        <v>0.28586297072646388</v>
      </c>
      <c r="BL172" s="8">
        <f t="shared" si="333"/>
        <v>0.27611733596846877</v>
      </c>
      <c r="BM172" s="8">
        <f t="shared" si="334"/>
        <v>0.3868738368224503</v>
      </c>
      <c r="BN172" s="8">
        <f t="shared" si="335"/>
        <v>0.61273239867854479</v>
      </c>
    </row>
    <row r="173" spans="1:66" x14ac:dyDescent="0.25">
      <c r="A173" t="s">
        <v>154</v>
      </c>
      <c r="B173" t="s">
        <v>164</v>
      </c>
      <c r="C173" t="s">
        <v>168</v>
      </c>
      <c r="D173" s="11">
        <v>44473</v>
      </c>
      <c r="E173">
        <f>VLOOKUP(A173,home!$A$2:$E$405,3,FALSE)</f>
        <v>1.32075471698113</v>
      </c>
      <c r="F173">
        <f>VLOOKUP(B173,home!$B$2:$E$405,3,FALSE)</f>
        <v>0.9</v>
      </c>
      <c r="G173">
        <f>VLOOKUP(C173,away!$B$2:$E$405,4,FALSE)</f>
        <v>1.1399999999999999</v>
      </c>
      <c r="H173">
        <f>VLOOKUP(A173,away!$A$2:$E$405,3,FALSE)</f>
        <v>1.0314465408805</v>
      </c>
      <c r="I173">
        <f>VLOOKUP(C173,away!$B$2:$E$405,3,FALSE)</f>
        <v>0.47</v>
      </c>
      <c r="J173">
        <f>VLOOKUP(B173,home!$B$2:$E$405,4,FALSE)</f>
        <v>1.7</v>
      </c>
      <c r="K173" s="3">
        <f t="shared" si="280"/>
        <v>1.3550943396226394</v>
      </c>
      <c r="L173" s="3">
        <f t="shared" si="281"/>
        <v>0.8241257861635195</v>
      </c>
      <c r="M173" s="5">
        <f t="shared" si="282"/>
        <v>0.11312972320037123</v>
      </c>
      <c r="N173" s="5">
        <f t="shared" si="283"/>
        <v>0.15330144755189903</v>
      </c>
      <c r="O173" s="5">
        <f t="shared" si="284"/>
        <v>9.3233122070967289E-2</v>
      </c>
      <c r="P173" s="5">
        <f t="shared" si="285"/>
        <v>0.12633967598371434</v>
      </c>
      <c r="Q173" s="5">
        <f t="shared" si="286"/>
        <v>0.10386896191676769</v>
      </c>
      <c r="R173" s="5">
        <f t="shared" si="287"/>
        <v>3.8417910011607652E-2</v>
      </c>
      <c r="S173" s="5">
        <f t="shared" si="288"/>
        <v>3.5273032754175329E-2</v>
      </c>
      <c r="T173" s="5">
        <f t="shared" si="289"/>
        <v>8.5601089897644825E-2</v>
      </c>
      <c r="U173" s="5">
        <f t="shared" si="290"/>
        <v>5.205989239686145E-2</v>
      </c>
      <c r="V173" s="5">
        <f t="shared" si="291"/>
        <v>4.3768667636655111E-3</v>
      </c>
      <c r="W173" s="5">
        <f t="shared" si="292"/>
        <v>4.6917414118630464E-2</v>
      </c>
      <c r="X173" s="5">
        <f t="shared" si="293"/>
        <v>3.8665850795275743E-2</v>
      </c>
      <c r="Y173" s="5">
        <f t="shared" si="294"/>
        <v>1.5932762342168984E-2</v>
      </c>
      <c r="Z173" s="5">
        <f t="shared" si="295"/>
        <v>1.0553730097025168E-2</v>
      </c>
      <c r="AA173" s="5">
        <f t="shared" si="296"/>
        <v>1.4301299916383892E-2</v>
      </c>
      <c r="AB173" s="5">
        <f t="shared" si="297"/>
        <v>9.6898052829687727E-3</v>
      </c>
      <c r="AC173" s="5">
        <f t="shared" si="298"/>
        <v>3.0549659778954881E-4</v>
      </c>
      <c r="AD173" s="5">
        <f t="shared" si="299"/>
        <v>1.5894380575471857E-2</v>
      </c>
      <c r="AE173" s="5">
        <f t="shared" si="300"/>
        <v>1.3098968887342917E-2</v>
      </c>
      <c r="AF173" s="5">
        <f t="shared" si="301"/>
        <v>5.3975990161064819E-3</v>
      </c>
      <c r="AG173" s="5">
        <f t="shared" si="302"/>
        <v>1.4827668441813981E-3</v>
      </c>
      <c r="AH173" s="5">
        <f t="shared" si="303"/>
        <v>2.1744002782921154E-3</v>
      </c>
      <c r="AI173" s="5">
        <f t="shared" si="304"/>
        <v>2.9465175091875372E-3</v>
      </c>
      <c r="AJ173" s="5">
        <f t="shared" si="305"/>
        <v>1.9964045991495158E-3</v>
      </c>
      <c r="AK173" s="5">
        <f t="shared" si="306"/>
        <v>9.0177219063470443E-4</v>
      </c>
      <c r="AL173" s="5">
        <f t="shared" si="307"/>
        <v>1.364675527774368E-5</v>
      </c>
      <c r="AM173" s="5">
        <f t="shared" si="308"/>
        <v>4.3076770299259864E-3</v>
      </c>
      <c r="AN173" s="5">
        <f t="shared" si="309"/>
        <v>3.5500677188262881E-3</v>
      </c>
      <c r="AO173" s="5">
        <f t="shared" si="310"/>
        <v>1.4628511748557235E-3</v>
      </c>
      <c r="AP173" s="5">
        <f t="shared" si="311"/>
        <v>4.0185779150606716E-4</v>
      </c>
      <c r="AQ173" s="5">
        <f t="shared" si="312"/>
        <v>8.279534208771831E-5</v>
      </c>
      <c r="AR173" s="5">
        <f t="shared" si="313"/>
        <v>3.5839586775633317E-4</v>
      </c>
      <c r="AS173" s="5">
        <f t="shared" si="314"/>
        <v>4.8566021174075103E-4</v>
      </c>
      <c r="AT173" s="5">
        <f t="shared" si="315"/>
        <v>3.2905770195491222E-4</v>
      </c>
      <c r="AU173" s="5">
        <f t="shared" si="316"/>
        <v>1.4863474310944505E-4</v>
      </c>
      <c r="AV173" s="5">
        <f t="shared" si="317"/>
        <v>5.0353524764718499E-5</v>
      </c>
      <c r="AW173" s="5">
        <f t="shared" si="318"/>
        <v>4.2334061564328355E-7</v>
      </c>
      <c r="AX173" s="5">
        <f t="shared" si="319"/>
        <v>9.7288479336252751E-4</v>
      </c>
      <c r="AY173" s="5">
        <f t="shared" si="320"/>
        <v>8.0177944517642607E-4</v>
      </c>
      <c r="AZ173" s="5">
        <f t="shared" si="321"/>
        <v>3.3038355779288633E-4</v>
      </c>
      <c r="BA173" s="5">
        <f t="shared" si="322"/>
        <v>9.0759203100521023E-5</v>
      </c>
      <c r="BB173" s="5">
        <f t="shared" si="323"/>
        <v>1.8699249901697851E-5</v>
      </c>
      <c r="BC173" s="5">
        <f t="shared" si="324"/>
        <v>3.0821068051809721E-6</v>
      </c>
      <c r="BD173" s="5">
        <f t="shared" si="325"/>
        <v>4.9227212712074125E-5</v>
      </c>
      <c r="BE173" s="5">
        <f t="shared" si="326"/>
        <v>6.6707517301531279E-5</v>
      </c>
      <c r="BF173" s="5">
        <f t="shared" si="327"/>
        <v>4.5197489552792172E-5</v>
      </c>
      <c r="BG173" s="5">
        <f t="shared" si="328"/>
        <v>2.0415620752714019E-5</v>
      </c>
      <c r="BH173" s="5">
        <f t="shared" si="329"/>
        <v>6.916273030471312E-6</v>
      </c>
      <c r="BI173" s="5">
        <f t="shared" si="330"/>
        <v>1.8744404869752777E-6</v>
      </c>
      <c r="BJ173" s="8">
        <f t="shared" si="331"/>
        <v>0.49218407935883052</v>
      </c>
      <c r="BK173" s="8">
        <f t="shared" si="332"/>
        <v>0.28024022150017019</v>
      </c>
      <c r="BL173" s="8">
        <f t="shared" si="333"/>
        <v>0.21728356485921566</v>
      </c>
      <c r="BM173" s="8">
        <f t="shared" si="334"/>
        <v>0.37116939897535345</v>
      </c>
      <c r="BN173" s="8">
        <f t="shared" si="335"/>
        <v>0.62829084073532726</v>
      </c>
    </row>
    <row r="174" spans="1:66" x14ac:dyDescent="0.25">
      <c r="A174" t="s">
        <v>154</v>
      </c>
      <c r="B174" t="s">
        <v>156</v>
      </c>
      <c r="C174" t="s">
        <v>160</v>
      </c>
      <c r="D174" s="11">
        <v>44473</v>
      </c>
      <c r="E174">
        <f>VLOOKUP(A174,home!$A$2:$E$405,3,FALSE)</f>
        <v>1.32075471698113</v>
      </c>
      <c r="F174">
        <f>VLOOKUP(B174,home!$B$2:$E$405,3,FALSE)</f>
        <v>1.47</v>
      </c>
      <c r="G174">
        <f>VLOOKUP(C174,away!$B$2:$E$405,4,FALSE)</f>
        <v>1.18</v>
      </c>
      <c r="H174">
        <f>VLOOKUP(A174,away!$A$2:$E$405,3,FALSE)</f>
        <v>1.0314465408805</v>
      </c>
      <c r="I174">
        <f>VLOOKUP(C174,away!$B$2:$E$405,3,FALSE)</f>
        <v>0.8</v>
      </c>
      <c r="J174">
        <f>VLOOKUP(B174,home!$B$2:$E$405,4,FALSE)</f>
        <v>0.73</v>
      </c>
      <c r="K174" s="3">
        <f t="shared" si="280"/>
        <v>2.2909811320754683</v>
      </c>
      <c r="L174" s="3">
        <f t="shared" si="281"/>
        <v>0.60236477987421211</v>
      </c>
      <c r="M174" s="5">
        <f t="shared" si="282"/>
        <v>5.5390570242289841E-2</v>
      </c>
      <c r="N174" s="5">
        <f t="shared" si="283"/>
        <v>0.12689875131998693</v>
      </c>
      <c r="O174" s="5">
        <f t="shared" si="284"/>
        <v>3.3365328651103997E-2</v>
      </c>
      <c r="P174" s="5">
        <f t="shared" si="285"/>
        <v>7.6439338405176305E-2</v>
      </c>
      <c r="Q174" s="5">
        <f t="shared" si="286"/>
        <v>0.14536132247901351</v>
      </c>
      <c r="R174" s="5">
        <f t="shared" si="287"/>
        <v>1.00490494241765E-2</v>
      </c>
      <c r="S174" s="5">
        <f t="shared" si="288"/>
        <v>2.6371693007775008E-2</v>
      </c>
      <c r="T174" s="5">
        <f t="shared" si="289"/>
        <v>8.7560541017295324E-2</v>
      </c>
      <c r="U174" s="5">
        <f t="shared" si="290"/>
        <v>2.3022182626082213E-2</v>
      </c>
      <c r="V174" s="5">
        <f t="shared" si="291"/>
        <v>4.0436781875026672E-3</v>
      </c>
      <c r="W174" s="5">
        <f t="shared" si="292"/>
        <v>0.11100668237765253</v>
      </c>
      <c r="X174" s="5">
        <f t="shared" si="293"/>
        <v>6.6866515794981249E-2</v>
      </c>
      <c r="Y174" s="5">
        <f t="shared" si="294"/>
        <v>2.0139017033899701E-2</v>
      </c>
      <c r="Z174" s="5">
        <f t="shared" si="295"/>
        <v>2.0177311481130522E-3</v>
      </c>
      <c r="AA174" s="5">
        <f t="shared" si="296"/>
        <v>4.6225839899279751E-3</v>
      </c>
      <c r="AB174" s="5">
        <f t="shared" si="297"/>
        <v>5.2951263511795644E-3</v>
      </c>
      <c r="AC174" s="5">
        <f t="shared" si="298"/>
        <v>3.4876884732375918E-4</v>
      </c>
      <c r="AD174" s="5">
        <f t="shared" si="299"/>
        <v>6.3578553715374075E-2</v>
      </c>
      <c r="AE174" s="5">
        <f t="shared" si="300"/>
        <v>3.8297481513482078E-2</v>
      </c>
      <c r="AF174" s="5">
        <f t="shared" si="301"/>
        <v>1.1534527010802667E-2</v>
      </c>
      <c r="AG174" s="5">
        <f t="shared" si="302"/>
        <v>2.3159976079384346E-3</v>
      </c>
      <c r="AH174" s="5">
        <f t="shared" si="303"/>
        <v>3.0385254471961492E-4</v>
      </c>
      <c r="AI174" s="5">
        <f t="shared" si="304"/>
        <v>6.9612044688575534E-4</v>
      </c>
      <c r="AJ174" s="5">
        <f t="shared" si="305"/>
        <v>7.9739940473360434E-4</v>
      </c>
      <c r="AK174" s="5">
        <f t="shared" si="306"/>
        <v>6.0894233032429918E-4</v>
      </c>
      <c r="AL174" s="5">
        <f t="shared" si="307"/>
        <v>1.9252128894249848E-5</v>
      </c>
      <c r="AM174" s="5">
        <f t="shared" si="308"/>
        <v>2.9131453393313737E-2</v>
      </c>
      <c r="AN174" s="5">
        <f t="shared" si="309"/>
        <v>1.7547761510679296E-2</v>
      </c>
      <c r="AO174" s="5">
        <f t="shared" si="310"/>
        <v>5.2850767498327528E-3</v>
      </c>
      <c r="AP174" s="5">
        <f t="shared" si="311"/>
        <v>1.0611813643437744E-3</v>
      </c>
      <c r="AQ174" s="5">
        <f t="shared" si="312"/>
        <v>1.5980456973488838E-4</v>
      </c>
      <c r="AR174" s="5">
        <f t="shared" si="313"/>
        <v>3.6606014242850018E-5</v>
      </c>
      <c r="AS174" s="5">
        <f t="shared" si="314"/>
        <v>8.3863687950855252E-5</v>
      </c>
      <c r="AT174" s="5">
        <f t="shared" si="315"/>
        <v>9.6065063380837101E-5</v>
      </c>
      <c r="AU174" s="5">
        <f t="shared" si="316"/>
        <v>7.3361082552377265E-5</v>
      </c>
      <c r="AV174" s="5">
        <f t="shared" si="317"/>
        <v>4.2017213989031784E-5</v>
      </c>
      <c r="AW174" s="5">
        <f t="shared" si="318"/>
        <v>7.3800166763768259E-7</v>
      </c>
      <c r="AX174" s="5">
        <f t="shared" si="319"/>
        <v>1.1123268345669603E-2</v>
      </c>
      <c r="AY174" s="5">
        <f t="shared" si="320"/>
        <v>6.7002650885210615E-3</v>
      </c>
      <c r="AZ174" s="5">
        <f t="shared" si="321"/>
        <v>2.0180018525729287E-3</v>
      </c>
      <c r="BA174" s="5">
        <f t="shared" si="322"/>
        <v>4.0519108057028152E-4</v>
      </c>
      <c r="BB174" s="5">
        <f t="shared" si="323"/>
        <v>6.1018209013677925E-5</v>
      </c>
      <c r="BC174" s="5">
        <f t="shared" si="324"/>
        <v>7.3510440081685553E-6</v>
      </c>
      <c r="BD174" s="5">
        <f t="shared" si="325"/>
        <v>3.6750289519111022E-6</v>
      </c>
      <c r="BE174" s="5">
        <f t="shared" si="326"/>
        <v>8.4194219886594193E-6</v>
      </c>
      <c r="BF174" s="5">
        <f t="shared" si="327"/>
        <v>9.6443684595000234E-6</v>
      </c>
      <c r="BG174" s="5">
        <f t="shared" si="328"/>
        <v>7.365022057166102E-6</v>
      </c>
      <c r="BH174" s="5">
        <f t="shared" si="329"/>
        <v>4.2182816425717972E-6</v>
      </c>
      <c r="BI174" s="5">
        <f t="shared" si="330"/>
        <v>1.9328007305824608E-6</v>
      </c>
      <c r="BJ174" s="8">
        <f t="shared" si="331"/>
        <v>0.74705976307868671</v>
      </c>
      <c r="BK174" s="8">
        <f t="shared" si="332"/>
        <v>0.16931356590748289</v>
      </c>
      <c r="BL174" s="8">
        <f t="shared" si="333"/>
        <v>7.9127753755079855E-2</v>
      </c>
      <c r="BM174" s="8">
        <f t="shared" si="334"/>
        <v>0.54331492628076206</v>
      </c>
      <c r="BN174" s="8">
        <f t="shared" si="335"/>
        <v>0.44750436052174708</v>
      </c>
    </row>
    <row r="175" spans="1:66" x14ac:dyDescent="0.25">
      <c r="A175" t="s">
        <v>154</v>
      </c>
      <c r="B175" t="s">
        <v>162</v>
      </c>
      <c r="C175" t="s">
        <v>159</v>
      </c>
      <c r="D175" s="11">
        <v>44473</v>
      </c>
      <c r="E175">
        <f>VLOOKUP(A175,home!$A$2:$E$405,3,FALSE)</f>
        <v>1.32075471698113</v>
      </c>
      <c r="F175">
        <f>VLOOKUP(B175,home!$B$2:$E$405,3,FALSE)</f>
        <v>0.52</v>
      </c>
      <c r="G175">
        <f>VLOOKUP(C175,away!$B$2:$E$405,4,FALSE)</f>
        <v>1.1399999999999999</v>
      </c>
      <c r="H175">
        <f>VLOOKUP(A175,away!$A$2:$E$405,3,FALSE)</f>
        <v>1.0314465408805</v>
      </c>
      <c r="I175">
        <f>VLOOKUP(C175,away!$B$2:$E$405,3,FALSE)</f>
        <v>0.62</v>
      </c>
      <c r="J175">
        <f>VLOOKUP(B175,home!$B$2:$E$405,4,FALSE)</f>
        <v>0.97</v>
      </c>
      <c r="K175" s="3">
        <f t="shared" si="280"/>
        <v>0.78294339622641385</v>
      </c>
      <c r="L175" s="3">
        <f t="shared" si="281"/>
        <v>0.62031194968553272</v>
      </c>
      <c r="M175" s="5">
        <f t="shared" si="282"/>
        <v>0.24579551073461958</v>
      </c>
      <c r="N175" s="5">
        <f t="shared" si="283"/>
        <v>0.19244397195176902</v>
      </c>
      <c r="O175" s="5">
        <f t="shared" si="284"/>
        <v>0.15246989248774315</v>
      </c>
      <c r="P175" s="5">
        <f t="shared" si="285"/>
        <v>0.11937529544662979</v>
      </c>
      <c r="Q175" s="5">
        <f t="shared" si="286"/>
        <v>7.5336368491609379E-2</v>
      </c>
      <c r="R175" s="5">
        <f t="shared" si="287"/>
        <v>4.7289448138707744E-2</v>
      </c>
      <c r="S175" s="5">
        <f t="shared" si="288"/>
        <v>1.4494224406681785E-2</v>
      </c>
      <c r="T175" s="5">
        <f t="shared" si="289"/>
        <v>4.6732049621257939E-2</v>
      </c>
      <c r="U175" s="5">
        <f t="shared" si="290"/>
        <v>3.7024961131392711E-2</v>
      </c>
      <c r="V175" s="5">
        <f t="shared" si="291"/>
        <v>7.8215528548105891E-4</v>
      </c>
      <c r="W175" s="5">
        <f t="shared" si="292"/>
        <v>1.9661370735395083E-2</v>
      </c>
      <c r="X175" s="5">
        <f t="shared" si="293"/>
        <v>1.2196183214362997E-2</v>
      </c>
      <c r="Y175" s="5">
        <f t="shared" si="294"/>
        <v>3.782719094211739E-3</v>
      </c>
      <c r="Z175" s="5">
        <f t="shared" si="295"/>
        <v>9.7780699248248993E-3</v>
      </c>
      <c r="AA175" s="5">
        <f t="shared" si="296"/>
        <v>7.6556752754817613E-3</v>
      </c>
      <c r="AB175" s="5">
        <f t="shared" si="297"/>
        <v>2.996980200296138E-3</v>
      </c>
      <c r="AC175" s="5">
        <f t="shared" si="298"/>
        <v>2.3741793028070741E-5</v>
      </c>
      <c r="AD175" s="5">
        <f t="shared" si="299"/>
        <v>3.848435094509212E-3</v>
      </c>
      <c r="AE175" s="5">
        <f t="shared" si="300"/>
        <v>2.3872302767132363E-3</v>
      </c>
      <c r="AF175" s="5">
        <f t="shared" si="301"/>
        <v>7.4041373364816055E-4</v>
      </c>
      <c r="AG175" s="5">
        <f t="shared" si="302"/>
        <v>1.530958288977451E-4</v>
      </c>
      <c r="AH175" s="5">
        <f t="shared" si="303"/>
        <v>1.5163634048074004E-3</v>
      </c>
      <c r="AI175" s="5">
        <f t="shared" si="304"/>
        <v>1.1872267140733545E-3</v>
      </c>
      <c r="AJ175" s="5">
        <f t="shared" si="305"/>
        <v>4.6476565780365883E-4</v>
      </c>
      <c r="AK175" s="5">
        <f t="shared" si="306"/>
        <v>1.2129506752339998E-4</v>
      </c>
      <c r="AL175" s="5">
        <f t="shared" si="307"/>
        <v>4.6122625245482103E-7</v>
      </c>
      <c r="AM175" s="5">
        <f t="shared" si="308"/>
        <v>6.0262136861039266E-4</v>
      </c>
      <c r="AN175" s="5">
        <f t="shared" si="309"/>
        <v>3.7381323608487671E-4</v>
      </c>
      <c r="AO175" s="5">
        <f t="shared" si="310"/>
        <v>1.1594040864703409E-4</v>
      </c>
      <c r="AP175" s="5">
        <f t="shared" si="311"/>
        <v>2.3973073645059712E-5</v>
      </c>
      <c r="AQ175" s="5">
        <f t="shared" si="312"/>
        <v>3.7176960131804615E-6</v>
      </c>
      <c r="AR175" s="5">
        <f t="shared" si="313"/>
        <v>1.8812366801357433E-4</v>
      </c>
      <c r="AS175" s="5">
        <f t="shared" si="314"/>
        <v>1.4729018354511827E-4</v>
      </c>
      <c r="AT175" s="5">
        <f t="shared" si="315"/>
        <v>5.765993826781337E-5</v>
      </c>
      <c r="AU175" s="5">
        <f t="shared" si="316"/>
        <v>1.5048155964535724E-5</v>
      </c>
      <c r="AV175" s="5">
        <f t="shared" si="317"/>
        <v>2.9454635844545912E-6</v>
      </c>
      <c r="AW175" s="5">
        <f t="shared" si="318"/>
        <v>6.2223155416624825E-9</v>
      </c>
      <c r="AX175" s="5">
        <f t="shared" si="319"/>
        <v>7.8636403496405041E-5</v>
      </c>
      <c r="AY175" s="5">
        <f t="shared" si="320"/>
        <v>4.8779100769113243E-5</v>
      </c>
      <c r="AZ175" s="5">
        <f t="shared" si="321"/>
        <v>1.5129129550997851E-5</v>
      </c>
      <c r="BA175" s="5">
        <f t="shared" si="322"/>
        <v>3.1282599496081625E-6</v>
      </c>
      <c r="BB175" s="5">
        <f t="shared" si="323"/>
        <v>4.8512425711615122E-7</v>
      </c>
      <c r="BC175" s="5">
        <f t="shared" si="324"/>
        <v>6.0185674754293125E-8</v>
      </c>
      <c r="BD175" s="5">
        <f t="shared" si="325"/>
        <v>1.9449226547915691E-5</v>
      </c>
      <c r="BE175" s="5">
        <f t="shared" si="326"/>
        <v>1.522764348740204E-5</v>
      </c>
      <c r="BF175" s="5">
        <f t="shared" si="327"/>
        <v>5.9611914542757926E-6</v>
      </c>
      <c r="BG175" s="5">
        <f t="shared" si="328"/>
        <v>1.5557584942555215E-6</v>
      </c>
      <c r="BH175" s="5">
        <f t="shared" si="329"/>
        <v>3.0451770980012742E-7</v>
      </c>
      <c r="BI175" s="5">
        <f t="shared" si="330"/>
        <v>4.7684025984400274E-8</v>
      </c>
      <c r="BJ175" s="8">
        <f t="shared" si="331"/>
        <v>0.35854812202907299</v>
      </c>
      <c r="BK175" s="8">
        <f t="shared" si="332"/>
        <v>0.38052016799346183</v>
      </c>
      <c r="BL175" s="8">
        <f t="shared" si="333"/>
        <v>0.25118022150892455</v>
      </c>
      <c r="BM175" s="8">
        <f t="shared" si="334"/>
        <v>0.16726732132675207</v>
      </c>
      <c r="BN175" s="8">
        <f t="shared" si="335"/>
        <v>0.83271048725107866</v>
      </c>
    </row>
    <row r="176" spans="1:66" x14ac:dyDescent="0.25">
      <c r="A176" t="s">
        <v>154</v>
      </c>
      <c r="B176" t="s">
        <v>170</v>
      </c>
      <c r="C176" t="s">
        <v>158</v>
      </c>
      <c r="D176" s="11">
        <v>44473</v>
      </c>
      <c r="E176">
        <f>VLOOKUP(A176,home!$A$2:$E$405,3,FALSE)</f>
        <v>1.32075471698113</v>
      </c>
      <c r="F176">
        <f>VLOOKUP(B176,home!$B$2:$E$405,3,FALSE)</f>
        <v>1.0900000000000001</v>
      </c>
      <c r="G176">
        <f>VLOOKUP(C176,away!$B$2:$E$405,4,FALSE)</f>
        <v>0.43</v>
      </c>
      <c r="H176">
        <f>VLOOKUP(A176,away!$A$2:$E$405,3,FALSE)</f>
        <v>1.0314465408805</v>
      </c>
      <c r="I176">
        <f>VLOOKUP(C176,away!$B$2:$E$405,3,FALSE)</f>
        <v>0.95</v>
      </c>
      <c r="J176">
        <f>VLOOKUP(B176,home!$B$2:$E$405,4,FALSE)</f>
        <v>1.39</v>
      </c>
      <c r="K176" s="3">
        <f t="shared" si="280"/>
        <v>0.61903773584905564</v>
      </c>
      <c r="L176" s="3">
        <f t="shared" si="281"/>
        <v>1.3620251572327002</v>
      </c>
      <c r="M176" s="5">
        <f t="shared" si="282"/>
        <v>0.1379225624374146</v>
      </c>
      <c r="N176" s="5">
        <f t="shared" si="283"/>
        <v>8.5379270773757135E-2</v>
      </c>
      <c r="O176" s="5">
        <f t="shared" si="284"/>
        <v>0.18785399978975656</v>
      </c>
      <c r="P176" s="5">
        <f t="shared" si="285"/>
        <v>0.11628871470003986</v>
      </c>
      <c r="Q176" s="5">
        <f t="shared" si="286"/>
        <v>2.6426495234115034E-2</v>
      </c>
      <c r="R176" s="5">
        <f t="shared" si="287"/>
        <v>0.12793093680021744</v>
      </c>
      <c r="S176" s="5">
        <f t="shared" si="288"/>
        <v>2.4512061202320794E-2</v>
      </c>
      <c r="T176" s="5">
        <f t="shared" si="289"/>
        <v>3.5993551326354734E-2</v>
      </c>
      <c r="U176" s="5">
        <f t="shared" si="290"/>
        <v>7.9194077461855222E-2</v>
      </c>
      <c r="V176" s="5">
        <f t="shared" si="291"/>
        <v>2.2963578994312402E-3</v>
      </c>
      <c r="W176" s="5">
        <f t="shared" si="292"/>
        <v>5.4529992587174772E-3</v>
      </c>
      <c r="X176" s="5">
        <f t="shared" si="293"/>
        <v>7.4271221727444693E-3</v>
      </c>
      <c r="Y176" s="5">
        <f t="shared" si="294"/>
        <v>5.0579636225593812E-3</v>
      </c>
      <c r="Z176" s="5">
        <f t="shared" si="295"/>
        <v>5.8081718103414282E-2</v>
      </c>
      <c r="AA176" s="5">
        <f t="shared" si="296"/>
        <v>3.5954775268960674E-2</v>
      </c>
      <c r="AB176" s="5">
        <f t="shared" si="297"/>
        <v>1.1128681337729519E-2</v>
      </c>
      <c r="AC176" s="5">
        <f t="shared" si="298"/>
        <v>1.2101016319271445E-4</v>
      </c>
      <c r="AD176" s="5">
        <f t="shared" si="299"/>
        <v>8.4390307867576123E-4</v>
      </c>
      <c r="AE176" s="5">
        <f t="shared" si="300"/>
        <v>1.1494172234225136E-3</v>
      </c>
      <c r="AF176" s="5">
        <f t="shared" si="301"/>
        <v>7.8276758722901159E-4</v>
      </c>
      <c r="AG176" s="5">
        <f t="shared" si="302"/>
        <v>3.5538304869075203E-4</v>
      </c>
      <c r="AH176" s="5">
        <f t="shared" si="303"/>
        <v>1.9777190308037047E-2</v>
      </c>
      <c r="AI176" s="5">
        <f t="shared" si="304"/>
        <v>1.2242827109743138E-2</v>
      </c>
      <c r="AJ176" s="5">
        <f t="shared" si="305"/>
        <v>3.7893859872034151E-3</v>
      </c>
      <c r="AK176" s="5">
        <f t="shared" si="306"/>
        <v>7.8192430725884687E-4</v>
      </c>
      <c r="AL176" s="5">
        <f t="shared" si="307"/>
        <v>4.0811644141859304E-6</v>
      </c>
      <c r="AM176" s="5">
        <f t="shared" si="308"/>
        <v>1.0448157021989815E-4</v>
      </c>
      <c r="AN176" s="5">
        <f t="shared" si="309"/>
        <v>1.4230652710667618E-4</v>
      </c>
      <c r="AO176" s="5">
        <f t="shared" si="310"/>
        <v>9.6912534978855103E-5</v>
      </c>
      <c r="AP176" s="5">
        <f t="shared" si="311"/>
        <v>4.3999103564131571E-5</v>
      </c>
      <c r="AQ176" s="5">
        <f t="shared" si="312"/>
        <v>1.4981971487508538E-5</v>
      </c>
      <c r="AR176" s="5">
        <f t="shared" si="313"/>
        <v>5.3874061477850402E-3</v>
      </c>
      <c r="AS176" s="5">
        <f t="shared" si="314"/>
        <v>3.3350077038241336E-3</v>
      </c>
      <c r="AT176" s="5">
        <f t="shared" si="315"/>
        <v>1.0322478090072247E-3</v>
      </c>
      <c r="AU176" s="5">
        <f t="shared" si="316"/>
        <v>2.1300011550766029E-4</v>
      </c>
      <c r="AV176" s="5">
        <f t="shared" si="317"/>
        <v>3.2963777309862333E-5</v>
      </c>
      <c r="AW176" s="5">
        <f t="shared" si="318"/>
        <v>9.5583701264851167E-8</v>
      </c>
      <c r="AX176" s="5">
        <f t="shared" si="319"/>
        <v>1.0779672444479978E-5</v>
      </c>
      <c r="AY176" s="5">
        <f t="shared" si="320"/>
        <v>1.4682185056109846E-5</v>
      </c>
      <c r="AZ176" s="5">
        <f t="shared" si="321"/>
        <v>9.9987527047838098E-6</v>
      </c>
      <c r="BA176" s="5">
        <f t="shared" si="322"/>
        <v>4.5395175749546865E-6</v>
      </c>
      <c r="BB176" s="5">
        <f t="shared" si="323"/>
        <v>1.5457342846970653E-6</v>
      </c>
      <c r="BC176" s="5">
        <f t="shared" si="324"/>
        <v>4.2106579643089926E-7</v>
      </c>
      <c r="BD176" s="5">
        <f t="shared" si="325"/>
        <v>1.222963784252221E-3</v>
      </c>
      <c r="BE176" s="5">
        <f t="shared" si="326"/>
        <v>7.5706073202888764E-4</v>
      </c>
      <c r="BF176" s="5">
        <f t="shared" si="327"/>
        <v>2.3432458072769564E-4</v>
      </c>
      <c r="BG176" s="5">
        <f t="shared" si="328"/>
        <v>4.8351919302483989E-5</v>
      </c>
      <c r="BH176" s="5">
        <f t="shared" si="329"/>
        <v>7.4829156622414826E-6</v>
      </c>
      <c r="BI176" s="5">
        <f t="shared" si="330"/>
        <v>9.26441433820681E-7</v>
      </c>
      <c r="BJ176" s="8">
        <f t="shared" si="331"/>
        <v>0.16931352196148475</v>
      </c>
      <c r="BK176" s="8">
        <f t="shared" si="332"/>
        <v>0.28115946975186951</v>
      </c>
      <c r="BL176" s="8">
        <f t="shared" si="333"/>
        <v>0.49092553429760322</v>
      </c>
      <c r="BM176" s="8">
        <f t="shared" si="334"/>
        <v>0.31766367777771642</v>
      </c>
      <c r="BN176" s="8">
        <f t="shared" si="335"/>
        <v>0.68180197973530055</v>
      </c>
    </row>
    <row r="177" spans="1:66" x14ac:dyDescent="0.25">
      <c r="A177" t="s">
        <v>154</v>
      </c>
      <c r="B177" t="s">
        <v>166</v>
      </c>
      <c r="C177" t="s">
        <v>163</v>
      </c>
      <c r="D177" s="11">
        <v>44473</v>
      </c>
      <c r="E177">
        <f>VLOOKUP(A177,home!$A$2:$E$405,3,FALSE)</f>
        <v>1.32075471698113</v>
      </c>
      <c r="F177">
        <f>VLOOKUP(B177,home!$B$2:$E$405,3,FALSE)</f>
        <v>0.81</v>
      </c>
      <c r="G177">
        <f>VLOOKUP(C177,away!$B$2:$E$405,4,FALSE)</f>
        <v>0.95</v>
      </c>
      <c r="H177">
        <f>VLOOKUP(A177,away!$A$2:$E$405,3,FALSE)</f>
        <v>1.0314465408805</v>
      </c>
      <c r="I177">
        <f>VLOOKUP(C177,away!$B$2:$E$405,3,FALSE)</f>
        <v>1.0900000000000001</v>
      </c>
      <c r="J177">
        <f>VLOOKUP(B177,home!$B$2:$E$405,4,FALSE)</f>
        <v>1.03</v>
      </c>
      <c r="K177" s="3">
        <f t="shared" si="280"/>
        <v>1.0163207547169795</v>
      </c>
      <c r="L177" s="3">
        <f t="shared" si="281"/>
        <v>1.1580050314465375</v>
      </c>
      <c r="M177" s="5">
        <f t="shared" si="282"/>
        <v>0.11368477568681508</v>
      </c>
      <c r="N177" s="5">
        <f t="shared" si="283"/>
        <v>0.11554019702585443</v>
      </c>
      <c r="O177" s="5">
        <f t="shared" si="284"/>
        <v>0.13164754224420286</v>
      </c>
      <c r="P177" s="5">
        <f t="shared" si="285"/>
        <v>0.1337961294902637</v>
      </c>
      <c r="Q177" s="5">
        <f t="shared" si="286"/>
        <v>5.8712950120732438E-2</v>
      </c>
      <c r="R177" s="5">
        <f t="shared" si="287"/>
        <v>7.6224258148178792E-2</v>
      </c>
      <c r="S177" s="5">
        <f t="shared" si="288"/>
        <v>3.9366318309610702E-2</v>
      </c>
      <c r="T177" s="5">
        <f t="shared" si="289"/>
        <v>6.7989891650877751E-2</v>
      </c>
      <c r="U177" s="5">
        <f t="shared" si="290"/>
        <v>7.7468295568898948E-2</v>
      </c>
      <c r="V177" s="5">
        <f t="shared" si="291"/>
        <v>5.1478221153254608E-3</v>
      </c>
      <c r="W177" s="5">
        <f t="shared" si="292"/>
        <v>1.9890396592787719E-2</v>
      </c>
      <c r="X177" s="5">
        <f t="shared" si="293"/>
        <v>2.3033179331915246E-2</v>
      </c>
      <c r="Y177" s="5">
        <f t="shared" si="294"/>
        <v>1.3336268778284132E-2</v>
      </c>
      <c r="Z177" s="5">
        <f t="shared" si="295"/>
        <v>2.9422691484623571E-2</v>
      </c>
      <c r="AA177" s="5">
        <f t="shared" si="296"/>
        <v>2.9902892015457476E-2</v>
      </c>
      <c r="AB177" s="5">
        <f t="shared" si="297"/>
        <v>1.519546489068504E-2</v>
      </c>
      <c r="AC177" s="5">
        <f t="shared" si="298"/>
        <v>3.786559535862778E-4</v>
      </c>
      <c r="AD177" s="5">
        <f t="shared" si="299"/>
        <v>5.0537557192005126E-3</v>
      </c>
      <c r="AE177" s="5">
        <f t="shared" si="300"/>
        <v>5.8522745505359079E-3</v>
      </c>
      <c r="AF177" s="5">
        <f t="shared" si="301"/>
        <v>3.3884816874635544E-3</v>
      </c>
      <c r="AG177" s="5">
        <f t="shared" si="302"/>
        <v>1.3079596143490825E-3</v>
      </c>
      <c r="AH177" s="5">
        <f t="shared" si="303"/>
        <v>8.5179061944733285E-3</v>
      </c>
      <c r="AI177" s="5">
        <f t="shared" si="304"/>
        <v>8.6569248521755678E-3</v>
      </c>
      <c r="AJ177" s="5">
        <f t="shared" si="305"/>
        <v>4.3991061996456237E-3</v>
      </c>
      <c r="AK177" s="5">
        <f t="shared" si="306"/>
        <v>1.4903009776346613E-3</v>
      </c>
      <c r="AL177" s="5">
        <f t="shared" si="307"/>
        <v>1.7825676548936417E-5</v>
      </c>
      <c r="AM177" s="5">
        <f t="shared" si="308"/>
        <v>1.0272473653386237E-3</v>
      </c>
      <c r="AN177" s="5">
        <f t="shared" si="309"/>
        <v>1.1895576176023258E-3</v>
      </c>
      <c r="AO177" s="5">
        <f t="shared" si="310"/>
        <v>6.8875685318952511E-4</v>
      </c>
      <c r="AP177" s="5">
        <f t="shared" si="311"/>
        <v>2.6586130047891789E-4</v>
      </c>
      <c r="AQ177" s="5">
        <f t="shared" si="312"/>
        <v>7.6967180905376708E-5</v>
      </c>
      <c r="AR177" s="5">
        <f t="shared" si="313"/>
        <v>1.9727556461179483E-3</v>
      </c>
      <c r="AS177" s="5">
        <f t="shared" si="314"/>
        <v>2.004952507134776E-3</v>
      </c>
      <c r="AT177" s="5">
        <f t="shared" si="315"/>
        <v>1.0188374226114578E-3</v>
      </c>
      <c r="AU177" s="5">
        <f t="shared" si="316"/>
        <v>3.4515520609412629E-4</v>
      </c>
      <c r="AV177" s="5">
        <f t="shared" si="317"/>
        <v>8.769709988801924E-5</v>
      </c>
      <c r="AW177" s="5">
        <f t="shared" si="318"/>
        <v>5.8275332758798195E-7</v>
      </c>
      <c r="AX177" s="5">
        <f t="shared" si="319"/>
        <v>1.7400213627032972E-4</v>
      </c>
      <c r="AY177" s="5">
        <f t="shared" si="320"/>
        <v>2.0149534928348787E-4</v>
      </c>
      <c r="AZ177" s="5">
        <f t="shared" si="321"/>
        <v>1.1666631414167827E-4</v>
      </c>
      <c r="BA177" s="5">
        <f t="shared" si="322"/>
        <v>4.5033392925461896E-5</v>
      </c>
      <c r="BB177" s="5">
        <f t="shared" si="323"/>
        <v>1.3037223897698452E-5</v>
      </c>
      <c r="BC177" s="5">
        <f t="shared" si="324"/>
        <v>3.0194341739259692E-6</v>
      </c>
      <c r="BD177" s="5">
        <f t="shared" si="325"/>
        <v>3.807434940031915E-4</v>
      </c>
      <c r="BE177" s="5">
        <f t="shared" si="326"/>
        <v>3.8695751517890334E-4</v>
      </c>
      <c r="BF177" s="5">
        <f t="shared" si="327"/>
        <v>1.9663647693501503E-4</v>
      </c>
      <c r="BG177" s="5">
        <f t="shared" si="328"/>
        <v>6.6615244214494125E-5</v>
      </c>
      <c r="BH177" s="5">
        <f t="shared" si="329"/>
        <v>1.6925613818932641E-5</v>
      </c>
      <c r="BI177" s="5">
        <f t="shared" si="330"/>
        <v>3.4403705221011537E-6</v>
      </c>
      <c r="BJ177" s="8">
        <f t="shared" si="331"/>
        <v>0.31790699924020804</v>
      </c>
      <c r="BK177" s="8">
        <f t="shared" si="332"/>
        <v>0.2925930225814336</v>
      </c>
      <c r="BL177" s="8">
        <f t="shared" si="333"/>
        <v>0.35998340768787124</v>
      </c>
      <c r="BM177" s="8">
        <f t="shared" si="334"/>
        <v>0.37009935568213326</v>
      </c>
      <c r="BN177" s="8">
        <f t="shared" si="335"/>
        <v>0.6296058527160473</v>
      </c>
    </row>
    <row r="178" spans="1:66" x14ac:dyDescent="0.25">
      <c r="A178" t="s">
        <v>154</v>
      </c>
      <c r="B178" t="s">
        <v>172</v>
      </c>
      <c r="C178" t="s">
        <v>167</v>
      </c>
      <c r="D178" s="11">
        <v>44473</v>
      </c>
      <c r="E178">
        <f>VLOOKUP(A178,home!$A$2:$E$405,3,FALSE)</f>
        <v>1.32075471698113</v>
      </c>
      <c r="F178">
        <f>VLOOKUP(B178,home!$B$2:$E$405,3,FALSE)</f>
        <v>0.9</v>
      </c>
      <c r="G178">
        <f>VLOOKUP(C178,away!$B$2:$E$405,4,FALSE)</f>
        <v>0.62</v>
      </c>
      <c r="H178">
        <f>VLOOKUP(A178,away!$A$2:$E$405,3,FALSE)</f>
        <v>1.0314465408805</v>
      </c>
      <c r="I178">
        <f>VLOOKUP(C178,away!$B$2:$E$405,3,FALSE)</f>
        <v>0.95</v>
      </c>
      <c r="J178">
        <f>VLOOKUP(B178,home!$B$2:$E$405,4,FALSE)</f>
        <v>0.97</v>
      </c>
      <c r="K178" s="3">
        <f t="shared" si="280"/>
        <v>0.73698113207547056</v>
      </c>
      <c r="L178" s="3">
        <f t="shared" si="281"/>
        <v>0.95047798742138068</v>
      </c>
      <c r="M178" s="5">
        <f t="shared" si="282"/>
        <v>0.18498896219457966</v>
      </c>
      <c r="N178" s="5">
        <f t="shared" si="283"/>
        <v>0.13633337477962773</v>
      </c>
      <c r="O178" s="5">
        <f t="shared" si="284"/>
        <v>0.17582793648187395</v>
      </c>
      <c r="P178" s="5">
        <f t="shared" si="285"/>
        <v>0.12958187167890536</v>
      </c>
      <c r="Q178" s="5">
        <f t="shared" si="286"/>
        <v>5.0237562442379723E-2</v>
      </c>
      <c r="R178" s="5">
        <f t="shared" si="287"/>
        <v>8.3560291599872952E-2</v>
      </c>
      <c r="S178" s="5">
        <f t="shared" si="288"/>
        <v>2.2692518067843271E-2</v>
      </c>
      <c r="T178" s="5">
        <f t="shared" si="289"/>
        <v>4.7749697243189018E-2</v>
      </c>
      <c r="U178" s="5">
        <f t="shared" si="290"/>
        <v>6.1582358299830789E-2</v>
      </c>
      <c r="V178" s="5">
        <f t="shared" si="291"/>
        <v>1.7661948459903366E-3</v>
      </c>
      <c r="W178" s="5">
        <f t="shared" si="292"/>
        <v>1.2341378547165719E-2</v>
      </c>
      <c r="X178" s="5">
        <f t="shared" si="293"/>
        <v>1.1730208643515474E-2</v>
      </c>
      <c r="Y178" s="5">
        <f t="shared" si="294"/>
        <v>5.5746525517607363E-3</v>
      </c>
      <c r="Z178" s="5">
        <f t="shared" si="295"/>
        <v>2.6474072596063651E-2</v>
      </c>
      <c r="AA178" s="5">
        <f t="shared" si="296"/>
        <v>1.9510891992495179E-2</v>
      </c>
      <c r="AB178" s="5">
        <f t="shared" si="297"/>
        <v>7.189579634215665E-3</v>
      </c>
      <c r="AC178" s="5">
        <f t="shared" si="298"/>
        <v>7.7324489789129753E-5</v>
      </c>
      <c r="AD178" s="5">
        <f t="shared" si="299"/>
        <v>2.2738407832655289E-3</v>
      </c>
      <c r="AE178" s="5">
        <f t="shared" si="300"/>
        <v>2.1612356113948753E-3</v>
      </c>
      <c r="AF178" s="5">
        <f t="shared" si="301"/>
        <v>1.027103437131009E-3</v>
      </c>
      <c r="AG178" s="5">
        <f t="shared" si="302"/>
        <v>3.2541306926595477E-4</v>
      </c>
      <c r="AH178" s="5">
        <f t="shared" si="303"/>
        <v>6.2907558099885262E-3</v>
      </c>
      <c r="AI178" s="5">
        <f t="shared" si="304"/>
        <v>4.6361683384556875E-3</v>
      </c>
      <c r="AJ178" s="5">
        <f t="shared" si="305"/>
        <v>1.7083842952837628E-3</v>
      </c>
      <c r="AK178" s="5">
        <f t="shared" si="306"/>
        <v>4.1968233065272758E-4</v>
      </c>
      <c r="AL178" s="5">
        <f t="shared" si="307"/>
        <v>2.1665837776748037E-6</v>
      </c>
      <c r="AM178" s="5">
        <f t="shared" si="308"/>
        <v>3.3515555092208092E-4</v>
      </c>
      <c r="AN178" s="5">
        <f t="shared" si="309"/>
        <v>3.185579735135235E-4</v>
      </c>
      <c r="AO178" s="5">
        <f t="shared" si="310"/>
        <v>1.5139117077108365E-4</v>
      </c>
      <c r="AP178" s="5">
        <f t="shared" si="311"/>
        <v>4.7964658435955386E-5</v>
      </c>
      <c r="AQ178" s="5">
        <f t="shared" si="312"/>
        <v>1.1397338004390205E-5</v>
      </c>
      <c r="AR178" s="5">
        <f t="shared" si="313"/>
        <v>1.1958449843274504E-3</v>
      </c>
      <c r="AS178" s="5">
        <f t="shared" si="314"/>
        <v>8.8131519033641755E-4</v>
      </c>
      <c r="AT178" s="5">
        <f t="shared" si="315"/>
        <v>3.247563333447209E-4</v>
      </c>
      <c r="AU178" s="5">
        <f t="shared" si="316"/>
        <v>7.9779763399023788E-5</v>
      </c>
      <c r="AV178" s="5">
        <f t="shared" si="317"/>
        <v>1.4699045086631429E-5</v>
      </c>
      <c r="AW178" s="5">
        <f t="shared" si="318"/>
        <v>4.2157167068185049E-8</v>
      </c>
      <c r="AX178" s="5">
        <f t="shared" si="319"/>
        <v>4.1167219556655518E-5</v>
      </c>
      <c r="AY178" s="5">
        <f t="shared" si="320"/>
        <v>3.9128535991944034E-5</v>
      </c>
      <c r="AZ178" s="5">
        <f t="shared" si="321"/>
        <v>1.8595406070184013E-5</v>
      </c>
      <c r="BA178" s="5">
        <f t="shared" si="322"/>
        <v>5.8915080456239428E-6</v>
      </c>
      <c r="BB178" s="5">
        <f t="shared" si="323"/>
        <v>1.3999371775203791E-6</v>
      </c>
      <c r="BC178" s="5">
        <f t="shared" si="324"/>
        <v>2.6612189420118763E-7</v>
      </c>
      <c r="BD178" s="5">
        <f t="shared" si="325"/>
        <v>1.8943738899525119E-4</v>
      </c>
      <c r="BE178" s="5">
        <f t="shared" si="326"/>
        <v>1.3961178139914151E-4</v>
      </c>
      <c r="BF178" s="5">
        <f t="shared" si="327"/>
        <v>5.1445624353306211E-5</v>
      </c>
      <c r="BG178" s="5">
        <f t="shared" si="328"/>
        <v>1.2638151492076338E-5</v>
      </c>
      <c r="BH178" s="5">
        <f t="shared" si="329"/>
        <v>2.3285197984929286E-6</v>
      </c>
      <c r="BI178" s="5">
        <f t="shared" si="330"/>
        <v>3.4321503143069312E-7</v>
      </c>
      <c r="BJ178" s="8">
        <f t="shared" si="331"/>
        <v>0.27072538252907891</v>
      </c>
      <c r="BK178" s="8">
        <f t="shared" si="332"/>
        <v>0.33914816639687739</v>
      </c>
      <c r="BL178" s="8">
        <f t="shared" si="333"/>
        <v>0.36361824878023308</v>
      </c>
      <c r="BM178" s="8">
        <f t="shared" si="334"/>
        <v>0.23939678474618881</v>
      </c>
      <c r="BN178" s="8">
        <f t="shared" si="335"/>
        <v>0.76052999917723951</v>
      </c>
    </row>
    <row r="179" spans="1:66" x14ac:dyDescent="0.25">
      <c r="A179" t="s">
        <v>154</v>
      </c>
      <c r="B179" t="s">
        <v>173</v>
      </c>
      <c r="C179" t="s">
        <v>165</v>
      </c>
      <c r="D179" s="11">
        <v>44473</v>
      </c>
      <c r="E179">
        <f>VLOOKUP(A179,home!$A$2:$E$405,3,FALSE)</f>
        <v>1.32075471698113</v>
      </c>
      <c r="F179">
        <f>VLOOKUP(B179,home!$B$2:$E$405,3,FALSE)</f>
        <v>0.95</v>
      </c>
      <c r="G179">
        <f>VLOOKUP(C179,away!$B$2:$E$405,4,FALSE)</f>
        <v>1.47</v>
      </c>
      <c r="H179">
        <f>VLOOKUP(A179,away!$A$2:$E$405,3,FALSE)</f>
        <v>1.0314465408805</v>
      </c>
      <c r="I179">
        <f>VLOOKUP(C179,away!$B$2:$E$405,3,FALSE)</f>
        <v>0.76</v>
      </c>
      <c r="J179">
        <f>VLOOKUP(B179,home!$B$2:$E$405,4,FALSE)</f>
        <v>0.97</v>
      </c>
      <c r="K179" s="3">
        <f t="shared" si="280"/>
        <v>1.8444339622641481</v>
      </c>
      <c r="L179" s="3">
        <f t="shared" si="281"/>
        <v>0.76038238993710461</v>
      </c>
      <c r="M179" s="5">
        <f t="shared" si="282"/>
        <v>7.3916710592346696E-2</v>
      </c>
      <c r="N179" s="5">
        <f t="shared" si="283"/>
        <v>0.13633449139537432</v>
      </c>
      <c r="O179" s="5">
        <f t="shared" si="284"/>
        <v>5.6204965056497865E-2</v>
      </c>
      <c r="P179" s="5">
        <f t="shared" si="285"/>
        <v>0.10366634639807434</v>
      </c>
      <c r="Q179" s="5">
        <f t="shared" si="286"/>
        <v>0.12572998307881889</v>
      </c>
      <c r="R179" s="5">
        <f t="shared" si="287"/>
        <v>2.1368632827995646E-2</v>
      </c>
      <c r="S179" s="5">
        <f t="shared" si="288"/>
        <v>3.6347367494456169E-2</v>
      </c>
      <c r="T179" s="5">
        <f t="shared" si="289"/>
        <v>9.5602865020224012E-2</v>
      </c>
      <c r="U179" s="5">
        <f t="shared" si="290"/>
        <v>3.9413032115107757E-2</v>
      </c>
      <c r="V179" s="5">
        <f t="shared" si="291"/>
        <v>5.6640308908992507E-3</v>
      </c>
      <c r="W179" s="5">
        <f t="shared" si="292"/>
        <v>7.7300216955156764E-2</v>
      </c>
      <c r="X179" s="5">
        <f t="shared" si="293"/>
        <v>5.8777723711018783E-2</v>
      </c>
      <c r="Y179" s="5">
        <f t="shared" si="294"/>
        <v>2.2346773015223639E-2</v>
      </c>
      <c r="Z179" s="5">
        <f t="shared" si="295"/>
        <v>5.4161106998132681E-3</v>
      </c>
      <c r="AA179" s="5">
        <f t="shared" si="296"/>
        <v>9.9896585181178336E-3</v>
      </c>
      <c r="AB179" s="5">
        <f t="shared" si="297"/>
        <v>9.212632721118939E-3</v>
      </c>
      <c r="AC179" s="5">
        <f t="shared" si="298"/>
        <v>4.9647889465720375E-4</v>
      </c>
      <c r="AD179" s="5">
        <f t="shared" si="299"/>
        <v>3.5643786360619517E-2</v>
      </c>
      <c r="AE179" s="5">
        <f t="shared" si="300"/>
        <v>2.7102907459295437E-2</v>
      </c>
      <c r="AF179" s="5">
        <f t="shared" si="301"/>
        <v>1.030428677407162E-2</v>
      </c>
      <c r="AG179" s="5">
        <f t="shared" si="302"/>
        <v>2.6117327346219595E-3</v>
      </c>
      <c r="AH179" s="5">
        <f t="shared" si="303"/>
        <v>1.029578799521984E-3</v>
      </c>
      <c r="AI179" s="5">
        <f t="shared" si="304"/>
        <v>1.8989901046654978E-3</v>
      </c>
      <c r="AJ179" s="5">
        <f t="shared" si="305"/>
        <v>1.7512809215242972E-3</v>
      </c>
      <c r="AK179" s="5">
        <f t="shared" si="306"/>
        <v>1.0767073363748898E-3</v>
      </c>
      <c r="AL179" s="5">
        <f t="shared" si="307"/>
        <v>2.7851971582834912E-5</v>
      </c>
      <c r="AM179" s="5">
        <f t="shared" si="308"/>
        <v>1.3148522021442859E-2</v>
      </c>
      <c r="AN179" s="5">
        <f t="shared" si="309"/>
        <v>9.99790459880537E-3</v>
      </c>
      <c r="AO179" s="5">
        <f t="shared" si="310"/>
        <v>3.8011152966013974E-3</v>
      </c>
      <c r="AP179" s="5">
        <f t="shared" si="311"/>
        <v>9.634337112187526E-4</v>
      </c>
      <c r="AQ179" s="5">
        <f t="shared" si="312"/>
        <v>1.831445069706223E-4</v>
      </c>
      <c r="AR179" s="5">
        <f t="shared" si="313"/>
        <v>1.5657471764182033E-4</v>
      </c>
      <c r="AS179" s="5">
        <f t="shared" si="314"/>
        <v>2.8879172685049287E-4</v>
      </c>
      <c r="AT179" s="5">
        <f t="shared" si="315"/>
        <v>2.6632863451198015E-4</v>
      </c>
      <c r="AU179" s="5">
        <f t="shared" si="316"/>
        <v>1.6374185953911061E-4</v>
      </c>
      <c r="AV179" s="5">
        <f t="shared" si="317"/>
        <v>7.5502761694555339E-5</v>
      </c>
      <c r="AW179" s="5">
        <f t="shared" si="318"/>
        <v>1.0850471319668896E-6</v>
      </c>
      <c r="AX179" s="5">
        <f t="shared" si="319"/>
        <v>4.0419300949878761E-3</v>
      </c>
      <c r="AY179" s="5">
        <f t="shared" si="320"/>
        <v>3.0734124655855894E-3</v>
      </c>
      <c r="AZ179" s="5">
        <f t="shared" si="321"/>
        <v>1.1684843579222296E-3</v>
      </c>
      <c r="BA179" s="5">
        <f t="shared" si="322"/>
        <v>2.9616497622700946E-4</v>
      </c>
      <c r="BB179" s="5">
        <f t="shared" si="323"/>
        <v>5.6299658109789792E-5</v>
      </c>
      <c r="BC179" s="5">
        <f t="shared" si="324"/>
        <v>8.5618537172327747E-6</v>
      </c>
      <c r="BD179" s="5">
        <f t="shared" si="325"/>
        <v>1.9842776334035771E-5</v>
      </c>
      <c r="BE179" s="5">
        <f t="shared" si="326"/>
        <v>3.6598690576106862E-5</v>
      </c>
      <c r="BF179" s="5">
        <f t="shared" si="327"/>
        <v>3.3751933936484168E-5</v>
      </c>
      <c r="BG179" s="5">
        <f t="shared" si="328"/>
        <v>2.075107108151576E-5</v>
      </c>
      <c r="BH179" s="5">
        <f t="shared" si="329"/>
        <v>9.5684950640262731E-6</v>
      </c>
      <c r="BI179" s="5">
        <f t="shared" si="330"/>
        <v>3.5296914527693869E-6</v>
      </c>
      <c r="BJ179" s="8">
        <f t="shared" si="331"/>
        <v>0.62849374004601377</v>
      </c>
      <c r="BK179" s="8">
        <f t="shared" si="332"/>
        <v>0.2231921987076021</v>
      </c>
      <c r="BL179" s="8">
        <f t="shared" si="333"/>
        <v>0.14302046075960756</v>
      </c>
      <c r="BM179" s="8">
        <f t="shared" si="334"/>
        <v>0.47982905344547522</v>
      </c>
      <c r="BN179" s="8">
        <f t="shared" si="335"/>
        <v>0.51722112934910769</v>
      </c>
    </row>
    <row r="180" spans="1:66" x14ac:dyDescent="0.25">
      <c r="A180" t="s">
        <v>175</v>
      </c>
      <c r="B180" t="s">
        <v>280</v>
      </c>
      <c r="C180" t="s">
        <v>177</v>
      </c>
      <c r="D180" s="11">
        <v>44473</v>
      </c>
      <c r="E180">
        <f>VLOOKUP(A180,home!$A$2:$E$405,3,FALSE)</f>
        <v>1.21182266009852</v>
      </c>
      <c r="F180">
        <f>VLOOKUP(B180,home!$B$2:$E$405,3,FALSE)</f>
        <v>0.72</v>
      </c>
      <c r="G180">
        <f>VLOOKUP(C180,away!$B$2:$E$405,4,FALSE)</f>
        <v>1.1599999999999999</v>
      </c>
      <c r="H180">
        <f>VLOOKUP(A180,away!$A$2:$E$405,3,FALSE)</f>
        <v>1.07389162561576</v>
      </c>
      <c r="I180">
        <f>VLOOKUP(C180,away!$B$2:$E$405,3,FALSE)</f>
        <v>0.22</v>
      </c>
      <c r="J180">
        <f>VLOOKUP(B180,home!$B$2:$E$405,4,FALSE)</f>
        <v>0.87</v>
      </c>
      <c r="K180" s="3">
        <f t="shared" si="280"/>
        <v>1.012114285714284</v>
      </c>
      <c r="L180" s="3">
        <f t="shared" si="281"/>
        <v>0.20554285714285647</v>
      </c>
      <c r="M180" s="5">
        <f t="shared" si="282"/>
        <v>0.29592265991870259</v>
      </c>
      <c r="N180" s="5">
        <f t="shared" si="283"/>
        <v>0.29950755157028869</v>
      </c>
      <c r="O180" s="5">
        <f t="shared" si="284"/>
        <v>6.0824789013003984E-2</v>
      </c>
      <c r="P180" s="5">
        <f t="shared" si="285"/>
        <v>6.1561637885618553E-2</v>
      </c>
      <c r="Q180" s="5">
        <f t="shared" si="286"/>
        <v>0.15156793581179837</v>
      </c>
      <c r="R180" s="5">
        <f t="shared" si="287"/>
        <v>6.2510504594221299E-3</v>
      </c>
      <c r="S180" s="5">
        <f t="shared" si="288"/>
        <v>3.2017109303163769E-3</v>
      </c>
      <c r="T180" s="5">
        <f t="shared" si="289"/>
        <v>3.1153706578002108E-2</v>
      </c>
      <c r="U180" s="5">
        <f t="shared" si="290"/>
        <v>6.3267774707019761E-3</v>
      </c>
      <c r="V180" s="5">
        <f t="shared" si="291"/>
        <v>7.4006787584564144E-5</v>
      </c>
      <c r="W180" s="5">
        <f t="shared" si="292"/>
        <v>5.1134691030448924E-2</v>
      </c>
      <c r="X180" s="5">
        <f t="shared" si="293"/>
        <v>1.0510370493515666E-2</v>
      </c>
      <c r="Y180" s="5">
        <f t="shared" si="294"/>
        <v>1.0801657904335917E-3</v>
      </c>
      <c r="Z180" s="5">
        <f t="shared" si="295"/>
        <v>4.2828625719126346E-4</v>
      </c>
      <c r="AA180" s="5">
        <f t="shared" si="296"/>
        <v>4.3347463927837973E-4</v>
      </c>
      <c r="AB180" s="5">
        <f t="shared" si="297"/>
        <v>2.1936293745424706E-4</v>
      </c>
      <c r="AC180" s="5">
        <f t="shared" si="298"/>
        <v>9.6224023947897176E-7</v>
      </c>
      <c r="AD180" s="5">
        <f t="shared" si="299"/>
        <v>1.293853782187585E-2</v>
      </c>
      <c r="AE180" s="5">
        <f t="shared" si="300"/>
        <v>2.6594240311592732E-3</v>
      </c>
      <c r="AF180" s="5">
        <f t="shared" si="301"/>
        <v>2.7331280685942487E-4</v>
      </c>
      <c r="AG180" s="5">
        <f t="shared" si="302"/>
        <v>1.8725831738539967E-5</v>
      </c>
      <c r="AH180" s="5">
        <f t="shared" si="303"/>
        <v>2.2007795244528132E-5</v>
      </c>
      <c r="AI180" s="5">
        <f t="shared" si="304"/>
        <v>2.2274403964061807E-5</v>
      </c>
      <c r="AJ180" s="5">
        <f t="shared" si="305"/>
        <v>1.1272121228898913E-5</v>
      </c>
      <c r="AK180" s="5">
        <f t="shared" si="306"/>
        <v>3.8028916420239473E-6</v>
      </c>
      <c r="AL180" s="5">
        <f t="shared" si="307"/>
        <v>8.0071036395860055E-9</v>
      </c>
      <c r="AM180" s="5">
        <f t="shared" si="308"/>
        <v>2.6190557931550259E-3</v>
      </c>
      <c r="AN180" s="5">
        <f t="shared" si="309"/>
        <v>5.3832821074163413E-4</v>
      </c>
      <c r="AO180" s="5">
        <f t="shared" si="310"/>
        <v>5.5324759258218594E-5</v>
      </c>
      <c r="AP180" s="5">
        <f t="shared" si="311"/>
        <v>3.7905363628916508E-6</v>
      </c>
      <c r="AQ180" s="5">
        <f t="shared" si="312"/>
        <v>1.9477941853316029E-7</v>
      </c>
      <c r="AR180" s="5">
        <f t="shared" si="313"/>
        <v>9.0470902279505658E-7</v>
      </c>
      <c r="AS180" s="5">
        <f t="shared" si="314"/>
        <v>9.1566892638548661E-7</v>
      </c>
      <c r="AT180" s="5">
        <f t="shared" si="315"/>
        <v>4.6338080068970595E-7</v>
      </c>
      <c r="AU180" s="5">
        <f t="shared" si="316"/>
        <v>1.5633144270125825E-7</v>
      </c>
      <c r="AV180" s="5">
        <f t="shared" si="317"/>
        <v>3.9556321616066869E-8</v>
      </c>
      <c r="AW180" s="5">
        <f t="shared" si="318"/>
        <v>4.6270574633347342E-11</v>
      </c>
      <c r="AX180" s="5">
        <f t="shared" si="319"/>
        <v>4.4179729722249262E-4</v>
      </c>
      <c r="AY180" s="5">
        <f t="shared" si="320"/>
        <v>9.080827874910289E-5</v>
      </c>
      <c r="AZ180" s="5">
        <f t="shared" si="321"/>
        <v>9.3324965331577684E-6</v>
      </c>
      <c r="BA180" s="5">
        <f t="shared" si="322"/>
        <v>6.3940933390035023E-7</v>
      </c>
      <c r="BB180" s="5">
        <f t="shared" si="323"/>
        <v>3.2856505343422168E-8</v>
      </c>
      <c r="BC180" s="5">
        <f t="shared" si="324"/>
        <v>1.3506839968033051E-9</v>
      </c>
      <c r="BD180" s="5">
        <f t="shared" si="325"/>
        <v>3.0992746238036259E-8</v>
      </c>
      <c r="BE180" s="5">
        <f t="shared" si="326"/>
        <v>3.1368201221034129E-8</v>
      </c>
      <c r="BF180" s="5">
        <f t="shared" si="327"/>
        <v>1.5874102286484443E-8</v>
      </c>
      <c r="BG180" s="5">
        <f t="shared" si="328"/>
        <v>5.3554685656802279E-9</v>
      </c>
      <c r="BH180" s="5">
        <f t="shared" si="329"/>
        <v>1.355086560504686E-9</v>
      </c>
      <c r="BI180" s="5">
        <f t="shared" si="330"/>
        <v>2.7430049325324534E-10</v>
      </c>
      <c r="BJ180" s="8">
        <f t="shared" si="331"/>
        <v>0.56460372753408439</v>
      </c>
      <c r="BK180" s="8">
        <f t="shared" si="332"/>
        <v>0.3608517940483143</v>
      </c>
      <c r="BL180" s="8">
        <f t="shared" si="333"/>
        <v>7.4117376598359791E-2</v>
      </c>
      <c r="BM180" s="8">
        <f t="shared" si="334"/>
        <v>0.12427475154663725</v>
      </c>
      <c r="BN180" s="8">
        <f t="shared" si="335"/>
        <v>0.87563562465883438</v>
      </c>
    </row>
    <row r="181" spans="1:66" x14ac:dyDescent="0.25">
      <c r="A181" t="s">
        <v>175</v>
      </c>
      <c r="B181" t="s">
        <v>179</v>
      </c>
      <c r="C181" t="s">
        <v>278</v>
      </c>
      <c r="D181" s="11">
        <v>44473</v>
      </c>
      <c r="E181">
        <f>VLOOKUP(A181,home!$A$2:$E$405,3,FALSE)</f>
        <v>1.21182266009852</v>
      </c>
      <c r="F181">
        <f>VLOOKUP(B181,home!$B$2:$E$405,3,FALSE)</f>
        <v>0.83</v>
      </c>
      <c r="G181">
        <f>VLOOKUP(C181,away!$B$2:$E$405,4,FALSE)</f>
        <v>1.05</v>
      </c>
      <c r="H181">
        <f>VLOOKUP(A181,away!$A$2:$E$405,3,FALSE)</f>
        <v>1.07389162561576</v>
      </c>
      <c r="I181">
        <f>VLOOKUP(C181,away!$B$2:$E$405,3,FALSE)</f>
        <v>0.55000000000000004</v>
      </c>
      <c r="J181">
        <f>VLOOKUP(B181,home!$B$2:$E$405,4,FALSE)</f>
        <v>1.43</v>
      </c>
      <c r="K181" s="3">
        <f t="shared" si="280"/>
        <v>1.0561034482758602</v>
      </c>
      <c r="L181" s="3">
        <f t="shared" si="281"/>
        <v>0.84461576354679535</v>
      </c>
      <c r="M181" s="5">
        <f t="shared" si="282"/>
        <v>0.14946108637747388</v>
      </c>
      <c r="N181" s="5">
        <f t="shared" si="283"/>
        <v>0.15784636870630636</v>
      </c>
      <c r="O181" s="5">
        <f t="shared" si="284"/>
        <v>0.12623718959124364</v>
      </c>
      <c r="P181" s="5">
        <f t="shared" si="285"/>
        <v>0.13331953122796594</v>
      </c>
      <c r="Q181" s="5">
        <f t="shared" si="286"/>
        <v>8.3351047144276491E-2</v>
      </c>
      <c r="R181" s="5">
        <f t="shared" si="287"/>
        <v>5.3310960137304908E-2</v>
      </c>
      <c r="S181" s="5">
        <f t="shared" si="288"/>
        <v>2.9730309469909313E-2</v>
      </c>
      <c r="T181" s="5">
        <f t="shared" si="289"/>
        <v>7.0399608326188023E-2</v>
      </c>
      <c r="U181" s="5">
        <f t="shared" si="290"/>
        <v>5.6301888831904637E-2</v>
      </c>
      <c r="V181" s="5">
        <f t="shared" si="291"/>
        <v>2.9466093578515186E-3</v>
      </c>
      <c r="W181" s="5">
        <f t="shared" si="292"/>
        <v>2.934244276882474E-2</v>
      </c>
      <c r="X181" s="5">
        <f t="shared" si="293"/>
        <v>2.4783089703519053E-2</v>
      </c>
      <c r="Y181" s="5">
        <f t="shared" si="294"/>
        <v>1.0466094116493232E-2</v>
      </c>
      <c r="Z181" s="5">
        <f t="shared" si="295"/>
        <v>1.5009092433927519E-2</v>
      </c>
      <c r="AA181" s="5">
        <f t="shared" si="296"/>
        <v>1.5851154274961976E-2</v>
      </c>
      <c r="AB181" s="5">
        <f t="shared" si="297"/>
        <v>8.3702293444699923E-3</v>
      </c>
      <c r="AC181" s="5">
        <f t="shared" si="298"/>
        <v>1.6427377010886176E-4</v>
      </c>
      <c r="AD181" s="5">
        <f t="shared" si="299"/>
        <v>7.7471637472482195E-3</v>
      </c>
      <c r="AE181" s="5">
        <f t="shared" si="300"/>
        <v>6.5433766237041066E-3</v>
      </c>
      <c r="AF181" s="5">
        <f t="shared" si="301"/>
        <v>2.7633195216020482E-3</v>
      </c>
      <c r="AG181" s="5">
        <f t="shared" si="302"/>
        <v>7.7798107588722648E-4</v>
      </c>
      <c r="AH181" s="5">
        <f t="shared" si="303"/>
        <v>3.16922901655653E-3</v>
      </c>
      <c r="AI181" s="5">
        <f t="shared" si="304"/>
        <v>3.3470336927612647E-3</v>
      </c>
      <c r="AJ181" s="5">
        <f t="shared" si="305"/>
        <v>1.7674069122103288E-3</v>
      </c>
      <c r="AK181" s="5">
        <f t="shared" si="306"/>
        <v>6.2218817816397313E-4</v>
      </c>
      <c r="AL181" s="5">
        <f t="shared" si="307"/>
        <v>5.8612987647237959E-6</v>
      </c>
      <c r="AM181" s="5">
        <f t="shared" si="308"/>
        <v>1.6363612695653165E-3</v>
      </c>
      <c r="AN181" s="5">
        <f t="shared" si="309"/>
        <v>1.3820965231323131E-3</v>
      </c>
      <c r="AO181" s="5">
        <f t="shared" si="310"/>
        <v>5.8367025509038491E-4</v>
      </c>
      <c r="AP181" s="5">
        <f t="shared" si="311"/>
        <v>1.6432569938757275E-4</v>
      </c>
      <c r="AQ181" s="5">
        <f t="shared" si="312"/>
        <v>3.4698019014648978E-5</v>
      </c>
      <c r="AR181" s="5">
        <f t="shared" si="313"/>
        <v>5.3535615713471069E-4</v>
      </c>
      <c r="AS181" s="5">
        <f t="shared" si="314"/>
        <v>5.6539148360568127E-4</v>
      </c>
      <c r="AT181" s="5">
        <f t="shared" si="315"/>
        <v>2.9855594773088221E-4</v>
      </c>
      <c r="AU181" s="5">
        <f t="shared" si="316"/>
        <v>1.0510198863395076E-4</v>
      </c>
      <c r="AV181" s="5">
        <f t="shared" si="317"/>
        <v>2.7749643154241407E-5</v>
      </c>
      <c r="AW181" s="5">
        <f t="shared" si="318"/>
        <v>1.4523022209690557E-7</v>
      </c>
      <c r="AX181" s="5">
        <f t="shared" si="319"/>
        <v>2.8802779656883238E-4</v>
      </c>
      <c r="AY181" s="5">
        <f t="shared" si="320"/>
        <v>2.432728173216854E-4</v>
      </c>
      <c r="AZ181" s="5">
        <f t="shared" si="321"/>
        <v>1.0273602817616768E-4</v>
      </c>
      <c r="BA181" s="5">
        <f t="shared" si="322"/>
        <v>2.8924156293926321E-5</v>
      </c>
      <c r="BB181" s="5">
        <f t="shared" si="323"/>
        <v>6.1074495882853561E-6</v>
      </c>
      <c r="BC181" s="5">
        <f t="shared" si="324"/>
        <v>1.0316896394666396E-6</v>
      </c>
      <c r="BD181" s="5">
        <f t="shared" si="325"/>
        <v>7.5361708237968596E-5</v>
      </c>
      <c r="BE181" s="5">
        <f t="shared" si="326"/>
        <v>7.9589759938077933E-5</v>
      </c>
      <c r="BF181" s="5">
        <f t="shared" si="327"/>
        <v>4.2027509959026005E-5</v>
      </c>
      <c r="BG181" s="5">
        <f t="shared" si="328"/>
        <v>1.4795132730058479E-5</v>
      </c>
      <c r="BH181" s="5">
        <f t="shared" si="329"/>
        <v>3.9062976734784496E-6</v>
      </c>
      <c r="BI181" s="5">
        <f t="shared" si="330"/>
        <v>8.2509088859051244E-7</v>
      </c>
      <c r="BJ181" s="8">
        <f t="shared" si="331"/>
        <v>0.39849174343782801</v>
      </c>
      <c r="BK181" s="8">
        <f t="shared" si="332"/>
        <v>0.31587094431939589</v>
      </c>
      <c r="BL181" s="8">
        <f t="shared" si="333"/>
        <v>0.27072594069926398</v>
      </c>
      <c r="BM181" s="8">
        <f t="shared" si="334"/>
        <v>0.29632841011874461</v>
      </c>
      <c r="BN181" s="8">
        <f t="shared" si="335"/>
        <v>0.70352618318457116</v>
      </c>
    </row>
    <row r="182" spans="1:66" x14ac:dyDescent="0.25">
      <c r="A182" t="s">
        <v>175</v>
      </c>
      <c r="B182" t="s">
        <v>285</v>
      </c>
      <c r="C182" t="s">
        <v>178</v>
      </c>
      <c r="D182" s="11">
        <v>44473</v>
      </c>
      <c r="E182">
        <f>VLOOKUP(A182,home!$A$2:$E$405,3,FALSE)</f>
        <v>1.21182266009852</v>
      </c>
      <c r="F182">
        <f>VLOOKUP(B182,home!$B$2:$E$405,3,FALSE)</f>
        <v>0.94</v>
      </c>
      <c r="G182">
        <f>VLOOKUP(C182,away!$B$2:$E$405,4,FALSE)</f>
        <v>1.32</v>
      </c>
      <c r="H182">
        <f>VLOOKUP(A182,away!$A$2:$E$405,3,FALSE)</f>
        <v>1.07389162561576</v>
      </c>
      <c r="I182">
        <f>VLOOKUP(C182,away!$B$2:$E$405,3,FALSE)</f>
        <v>0.77</v>
      </c>
      <c r="J182">
        <f>VLOOKUP(B182,home!$B$2:$E$405,4,FALSE)</f>
        <v>1.18</v>
      </c>
      <c r="K182" s="3">
        <f t="shared" si="280"/>
        <v>1.5036295566502438</v>
      </c>
      <c r="L182" s="3">
        <f t="shared" si="281"/>
        <v>0.97573793103447948</v>
      </c>
      <c r="M182" s="5">
        <f t="shared" si="282"/>
        <v>8.3796210968889173E-2</v>
      </c>
      <c r="N182" s="5">
        <f t="shared" si="283"/>
        <v>0.12599845954812108</v>
      </c>
      <c r="O182" s="5">
        <f t="shared" si="284"/>
        <v>8.1763141519312674E-2</v>
      </c>
      <c r="P182" s="5">
        <f t="shared" si="285"/>
        <v>0.12294147623301523</v>
      </c>
      <c r="Q182" s="5">
        <f t="shared" si="286"/>
        <v>9.4727503934477542E-2</v>
      </c>
      <c r="R182" s="5">
        <f t="shared" si="287"/>
        <v>3.988969927046674E-2</v>
      </c>
      <c r="S182" s="5">
        <f t="shared" si="288"/>
        <v>4.5093347311266324E-2</v>
      </c>
      <c r="T182" s="5">
        <f t="shared" si="289"/>
        <v>9.2429218701087626E-2</v>
      </c>
      <c r="U182" s="5">
        <f t="shared" si="290"/>
        <v>5.9979330828963444E-2</v>
      </c>
      <c r="V182" s="5">
        <f t="shared" si="291"/>
        <v>7.3509591140946042E-3</v>
      </c>
      <c r="W182" s="5">
        <f t="shared" si="292"/>
        <v>4.747835824786089E-2</v>
      </c>
      <c r="X182" s="5">
        <f t="shared" si="293"/>
        <v>4.6326435045681597E-2</v>
      </c>
      <c r="Y182" s="5">
        <f t="shared" si="294"/>
        <v>2.2601229941838278E-2</v>
      </c>
      <c r="Z182" s="5">
        <f t="shared" si="295"/>
        <v>1.2973964211917603E-2</v>
      </c>
      <c r="AA182" s="5">
        <f t="shared" si="296"/>
        <v>1.950803605596179E-2</v>
      </c>
      <c r="AB182" s="5">
        <f t="shared" si="297"/>
        <v>1.4666429802971406E-2</v>
      </c>
      <c r="AC182" s="5">
        <f t="shared" si="298"/>
        <v>6.740592405416586E-4</v>
      </c>
      <c r="AD182" s="5">
        <f t="shared" si="299"/>
        <v>1.7847465690678126E-2</v>
      </c>
      <c r="AE182" s="5">
        <f t="shared" si="300"/>
        <v>1.741444924723113E-2</v>
      </c>
      <c r="AF182" s="5">
        <f t="shared" si="301"/>
        <v>8.4959693392991243E-3</v>
      </c>
      <c r="AG182" s="5">
        <f t="shared" si="302"/>
        <v>2.7632798484200343E-3</v>
      </c>
      <c r="AH182" s="5">
        <f t="shared" si="303"/>
        <v>3.1647972493629656E-3</v>
      </c>
      <c r="AI182" s="5">
        <f t="shared" si="304"/>
        <v>4.7586826849475459E-3</v>
      </c>
      <c r="AJ182" s="5">
        <f t="shared" si="305"/>
        <v>3.5776479679034373E-3</v>
      </c>
      <c r="AK182" s="5">
        <f t="shared" si="306"/>
        <v>1.7931524092764297E-3</v>
      </c>
      <c r="AL182" s="5">
        <f t="shared" si="307"/>
        <v>3.9557797252414451E-5</v>
      </c>
      <c r="AM182" s="5">
        <f t="shared" si="308"/>
        <v>5.3671953847609574E-3</v>
      </c>
      <c r="AN182" s="5">
        <f t="shared" si="309"/>
        <v>5.236976120184463E-3</v>
      </c>
      <c r="AO182" s="5">
        <f t="shared" si="310"/>
        <v>2.5549581221928812E-3</v>
      </c>
      <c r="AP182" s="5">
        <f t="shared" si="311"/>
        <v>8.3098985067607371E-4</v>
      </c>
      <c r="AQ182" s="5">
        <f t="shared" si="312"/>
        <v>2.0270707940233082E-4</v>
      </c>
      <c r="AR182" s="5">
        <f t="shared" si="313"/>
        <v>6.1760254404740649E-4</v>
      </c>
      <c r="AS182" s="5">
        <f t="shared" si="314"/>
        <v>9.2864543949206424E-4</v>
      </c>
      <c r="AT182" s="5">
        <f t="shared" si="315"/>
        <v>6.9816936523436207E-4</v>
      </c>
      <c r="AU182" s="5">
        <f t="shared" si="316"/>
        <v>3.4992936437137521E-4</v>
      </c>
      <c r="AV182" s="5">
        <f t="shared" si="317"/>
        <v>1.3154103375215813E-4</v>
      </c>
      <c r="AW182" s="5">
        <f t="shared" si="318"/>
        <v>1.6121432959884218E-6</v>
      </c>
      <c r="AX182" s="5">
        <f t="shared" si="319"/>
        <v>1.3450456028072243E-3</v>
      </c>
      <c r="AY182" s="5">
        <f t="shared" si="320"/>
        <v>1.3124120136301452E-3</v>
      </c>
      <c r="AZ182" s="5">
        <f t="shared" si="321"/>
        <v>6.4028509142213634E-4</v>
      </c>
      <c r="BA182" s="5">
        <f t="shared" si="322"/>
        <v>2.0825015012548598E-4</v>
      </c>
      <c r="BB182" s="5">
        <f t="shared" si="323"/>
        <v>5.0799392655265357E-5</v>
      </c>
      <c r="BC182" s="5">
        <f t="shared" si="324"/>
        <v>9.913378857451353E-6</v>
      </c>
      <c r="BD182" s="5">
        <f t="shared" si="325"/>
        <v>1.0043637142174118E-4</v>
      </c>
      <c r="BE182" s="5">
        <f t="shared" si="326"/>
        <v>1.5101909663243189E-4</v>
      </c>
      <c r="BF182" s="5">
        <f t="shared" si="327"/>
        <v>1.13538388657572E-4</v>
      </c>
      <c r="BG182" s="5">
        <f t="shared" si="328"/>
        <v>5.6906558999989337E-5</v>
      </c>
      <c r="BH182" s="5">
        <f t="shared" si="329"/>
        <v>2.1391596019911223E-5</v>
      </c>
      <c r="BI182" s="5">
        <f t="shared" si="330"/>
        <v>6.4330072078920465E-6</v>
      </c>
      <c r="BJ182" s="8">
        <f t="shared" si="331"/>
        <v>0.49384190173140985</v>
      </c>
      <c r="BK182" s="8">
        <f t="shared" si="332"/>
        <v>0.26120802267868948</v>
      </c>
      <c r="BL182" s="8">
        <f t="shared" si="333"/>
        <v>0.23227653055500339</v>
      </c>
      <c r="BM182" s="8">
        <f t="shared" si="334"/>
        <v>0.44987312783240385</v>
      </c>
      <c r="BN182" s="8">
        <f t="shared" si="335"/>
        <v>0.54911649147428232</v>
      </c>
    </row>
    <row r="183" spans="1:66" x14ac:dyDescent="0.25">
      <c r="A183" t="s">
        <v>24</v>
      </c>
      <c r="B183" t="s">
        <v>183</v>
      </c>
      <c r="C183" t="s">
        <v>288</v>
      </c>
      <c r="D183" s="11">
        <v>44473</v>
      </c>
      <c r="E183">
        <f>VLOOKUP(A183,home!$A$2:$E$405,3,FALSE)</f>
        <v>1.5819397993311</v>
      </c>
      <c r="F183">
        <f>VLOOKUP(B183,home!$B$2:$E$405,3,FALSE)</f>
        <v>0.84</v>
      </c>
      <c r="G183">
        <f>VLOOKUP(C183,away!$B$2:$E$405,4,FALSE)</f>
        <v>1.9</v>
      </c>
      <c r="H183">
        <f>VLOOKUP(A183,away!$A$2:$E$405,3,FALSE)</f>
        <v>1.41471571906355</v>
      </c>
      <c r="I183">
        <f>VLOOKUP(C183,away!$B$2:$E$405,3,FALSE)</f>
        <v>0.67</v>
      </c>
      <c r="J183">
        <f>VLOOKUP(B183,home!$B$2:$E$405,4,FALSE)</f>
        <v>1.18</v>
      </c>
      <c r="K183" s="3">
        <f t="shared" si="280"/>
        <v>2.5247759197324355</v>
      </c>
      <c r="L183" s="3">
        <f t="shared" si="281"/>
        <v>1.1184742474916427</v>
      </c>
      <c r="M183" s="5">
        <f t="shared" si="282"/>
        <v>2.6167157967134813E-2</v>
      </c>
      <c r="N183" s="5">
        <f t="shared" si="283"/>
        <v>6.6066210323256713E-2</v>
      </c>
      <c r="O183" s="5">
        <f t="shared" si="284"/>
        <v>2.926729231628605E-2</v>
      </c>
      <c r="P183" s="5">
        <f t="shared" si="285"/>
        <v>7.3893354875929143E-2</v>
      </c>
      <c r="Q183" s="5">
        <f t="shared" si="286"/>
        <v>8.3401188466068518E-2</v>
      </c>
      <c r="R183" s="5">
        <f t="shared" si="287"/>
        <v>1.6367356374787992E-2</v>
      </c>
      <c r="S183" s="5">
        <f t="shared" si="288"/>
        <v>5.2166802960393062E-2</v>
      </c>
      <c r="T183" s="5">
        <f t="shared" si="289"/>
        <v>9.3282081509494644E-2</v>
      </c>
      <c r="U183" s="5">
        <f t="shared" si="290"/>
        <v>4.1323907244743892E-2</v>
      </c>
      <c r="V183" s="5">
        <f t="shared" si="291"/>
        <v>1.6368185599234687E-2</v>
      </c>
      <c r="W183" s="5">
        <f t="shared" si="292"/>
        <v>7.0189770772065452E-2</v>
      </c>
      <c r="X183" s="5">
        <f t="shared" si="293"/>
        <v>7.850545104589679E-2</v>
      </c>
      <c r="Y183" s="5">
        <f t="shared" si="294"/>
        <v>4.3903162641275716E-2</v>
      </c>
      <c r="Z183" s="5">
        <f t="shared" si="295"/>
        <v>6.1021555349061816E-3</v>
      </c>
      <c r="AA183" s="5">
        <f t="shared" si="296"/>
        <v>1.5406575352993125E-2</v>
      </c>
      <c r="AB183" s="5">
        <f t="shared" si="297"/>
        <v>1.9449075228390147E-2</v>
      </c>
      <c r="AC183" s="5">
        <f t="shared" si="298"/>
        <v>2.8888792314549845E-3</v>
      </c>
      <c r="AD183" s="5">
        <f t="shared" si="299"/>
        <v>4.4303360764212589E-2</v>
      </c>
      <c r="AE183" s="5">
        <f t="shared" si="300"/>
        <v>4.9552168092103437E-2</v>
      </c>
      <c r="AF183" s="5">
        <f t="shared" si="301"/>
        <v>2.7711411959197397E-2</v>
      </c>
      <c r="AG183" s="5">
        <f t="shared" si="302"/>
        <v>1.033150021266474E-2</v>
      </c>
      <c r="AH183" s="5">
        <f t="shared" si="303"/>
        <v>1.7062759549952876E-3</v>
      </c>
      <c r="AI183" s="5">
        <f t="shared" si="304"/>
        <v>4.3079644435905671E-3</v>
      </c>
      <c r="AJ183" s="5">
        <f t="shared" si="305"/>
        <v>5.4383224451205027E-3</v>
      </c>
      <c r="AK183" s="5">
        <f t="shared" si="306"/>
        <v>4.576848517726888E-3</v>
      </c>
      <c r="AL183" s="5">
        <f t="shared" si="307"/>
        <v>3.2631587811212114E-4</v>
      </c>
      <c r="AM183" s="5">
        <f t="shared" si="308"/>
        <v>2.2371211684140541E-2</v>
      </c>
      <c r="AN183" s="5">
        <f t="shared" si="309"/>
        <v>2.5021624153895333E-2</v>
      </c>
      <c r="AO183" s="5">
        <f t="shared" si="310"/>
        <v>1.3993021123273401E-2</v>
      </c>
      <c r="AP183" s="5">
        <f t="shared" si="311"/>
        <v>5.2169445903292944E-3</v>
      </c>
      <c r="AQ183" s="5">
        <f t="shared" si="312"/>
        <v>1.4587545437185377E-3</v>
      </c>
      <c r="AR183" s="5">
        <f t="shared" si="313"/>
        <v>3.8168514295528757E-4</v>
      </c>
      <c r="AS183" s="5">
        <f t="shared" si="314"/>
        <v>9.6366945785314234E-4</v>
      </c>
      <c r="AT183" s="5">
        <f t="shared" si="315"/>
        <v>1.2165247208846125E-3</v>
      </c>
      <c r="AU183" s="5">
        <f t="shared" si="316"/>
        <v>1.0238174403495641E-3</v>
      </c>
      <c r="AV183" s="5">
        <f t="shared" si="317"/>
        <v>6.4622740489916962E-4</v>
      </c>
      <c r="AW183" s="5">
        <f t="shared" si="318"/>
        <v>2.5596732758243182E-5</v>
      </c>
      <c r="AX183" s="5">
        <f t="shared" si="319"/>
        <v>9.4137160925591538E-3</v>
      </c>
      <c r="AY183" s="5">
        <f t="shared" si="320"/>
        <v>1.0528999022725066E-2</v>
      </c>
      <c r="AZ183" s="5">
        <f t="shared" si="321"/>
        <v>5.8882071293913313E-3</v>
      </c>
      <c r="BA183" s="5">
        <f t="shared" si="322"/>
        <v>2.1952693460402985E-3</v>
      </c>
      <c r="BB183" s="5">
        <f t="shared" si="323"/>
        <v>6.1383805746347312E-4</v>
      </c>
      <c r="BC183" s="5">
        <f t="shared" si="324"/>
        <v>1.3731241188063794E-4</v>
      </c>
      <c r="BD183" s="5">
        <f t="shared" si="325"/>
        <v>7.1150833840942591E-5</v>
      </c>
      <c r="BE183" s="5">
        <f t="shared" si="326"/>
        <v>1.7963991195049553E-4</v>
      </c>
      <c r="BF183" s="5">
        <f t="shared" si="327"/>
        <v>2.2677526195773306E-4</v>
      </c>
      <c r="BG183" s="5">
        <f t="shared" si="328"/>
        <v>1.908522401939665E-4</v>
      </c>
      <c r="BH183" s="5">
        <f t="shared" si="329"/>
        <v>1.2046478506717936E-4</v>
      </c>
      <c r="BI183" s="5">
        <f t="shared" si="330"/>
        <v>6.0829317702671574E-5</v>
      </c>
      <c r="BJ183" s="8">
        <f t="shared" si="331"/>
        <v>0.66408520394165305</v>
      </c>
      <c r="BK183" s="8">
        <f t="shared" si="332"/>
        <v>0.18233969553498389</v>
      </c>
      <c r="BL183" s="8">
        <f t="shared" si="333"/>
        <v>0.14292525439628923</v>
      </c>
      <c r="BM183" s="8">
        <f t="shared" si="334"/>
        <v>0.68978634679440221</v>
      </c>
      <c r="BN183" s="8">
        <f t="shared" si="335"/>
        <v>0.29516256032346322</v>
      </c>
    </row>
    <row r="184" spans="1:66" x14ac:dyDescent="0.25">
      <c r="A184" t="s">
        <v>24</v>
      </c>
      <c r="B184" t="s">
        <v>291</v>
      </c>
      <c r="C184" t="s">
        <v>327</v>
      </c>
      <c r="D184" s="11">
        <v>44473</v>
      </c>
      <c r="E184">
        <f>VLOOKUP(A184,home!$A$2:$E$405,3,FALSE)</f>
        <v>1.5819397993311</v>
      </c>
      <c r="F184">
        <f>VLOOKUP(B184,home!$B$2:$E$405,3,FALSE)</f>
        <v>0.4</v>
      </c>
      <c r="G184">
        <f>VLOOKUP(C184,away!$B$2:$E$405,4,FALSE)</f>
        <v>0.59</v>
      </c>
      <c r="H184">
        <f>VLOOKUP(A184,away!$A$2:$E$405,3,FALSE)</f>
        <v>1.41471571906355</v>
      </c>
      <c r="I184">
        <f>VLOOKUP(C184,away!$B$2:$E$405,3,FALSE)</f>
        <v>1.31</v>
      </c>
      <c r="J184">
        <f>VLOOKUP(B184,home!$B$2:$E$405,4,FALSE)</f>
        <v>1.19</v>
      </c>
      <c r="K184" s="3">
        <f t="shared" si="280"/>
        <v>0.37333779264213962</v>
      </c>
      <c r="L184" s="3">
        <f t="shared" si="281"/>
        <v>2.2054003344481679</v>
      </c>
      <c r="M184" s="5">
        <f t="shared" si="282"/>
        <v>7.586968153951823E-2</v>
      </c>
      <c r="N184" s="5">
        <f t="shared" si="283"/>
        <v>2.8325019434425825E-2</v>
      </c>
      <c r="O184" s="5">
        <f t="shared" si="284"/>
        <v>0.1673230210417295</v>
      </c>
      <c r="P184" s="5">
        <f t="shared" si="285"/>
        <v>6.2468007333933574E-2</v>
      </c>
      <c r="Q184" s="5">
        <f t="shared" si="286"/>
        <v>5.2874001160971209E-3</v>
      </c>
      <c r="R184" s="5">
        <f t="shared" si="287"/>
        <v>0.18450712328315405</v>
      </c>
      <c r="S184" s="5">
        <f t="shared" si="288"/>
        <v>1.2858403584572228E-2</v>
      </c>
      <c r="T184" s="5">
        <f t="shared" si="289"/>
        <v>1.1660833984401873E-2</v>
      </c>
      <c r="U184" s="5">
        <f t="shared" si="290"/>
        <v>6.8883482133283866E-2</v>
      </c>
      <c r="V184" s="5">
        <f t="shared" si="291"/>
        <v>1.1763428979281369E-3</v>
      </c>
      <c r="W184" s="5">
        <f t="shared" si="292"/>
        <v>6.5799542938649747E-4</v>
      </c>
      <c r="X184" s="5">
        <f t="shared" si="293"/>
        <v>1.4511433400343475E-3</v>
      </c>
      <c r="Y184" s="5">
        <f t="shared" si="294"/>
        <v>1.6001760037219908E-3</v>
      </c>
      <c r="Z184" s="5">
        <f t="shared" si="295"/>
        <v>0.13563735713224573</v>
      </c>
      <c r="AA184" s="5">
        <f t="shared" si="296"/>
        <v>5.0638551511566203E-2</v>
      </c>
      <c r="AB184" s="5">
        <f t="shared" si="297"/>
        <v>9.452642521961702E-3</v>
      </c>
      <c r="AC184" s="5">
        <f t="shared" si="298"/>
        <v>6.053455352972586E-5</v>
      </c>
      <c r="AD184" s="5">
        <f t="shared" si="299"/>
        <v>6.1413640293942937E-5</v>
      </c>
      <c r="AE184" s="5">
        <f t="shared" si="300"/>
        <v>1.3544166284394125E-4</v>
      </c>
      <c r="AF184" s="5">
        <f t="shared" si="301"/>
        <v>1.4935154426712203E-4</v>
      </c>
      <c r="AG184" s="5">
        <f t="shared" si="302"/>
        <v>1.0979331522568708E-4</v>
      </c>
      <c r="AH184" s="5">
        <f t="shared" si="303"/>
        <v>7.4783668195780098E-2</v>
      </c>
      <c r="AI184" s="5">
        <f t="shared" si="304"/>
        <v>2.7919569609894727E-2</v>
      </c>
      <c r="AJ184" s="5">
        <f t="shared" si="305"/>
        <v>5.2117152448383289E-3</v>
      </c>
      <c r="AK184" s="5">
        <f t="shared" si="306"/>
        <v>6.4857675512911017E-4</v>
      </c>
      <c r="AL184" s="5">
        <f t="shared" si="307"/>
        <v>1.9936674872592704E-6</v>
      </c>
      <c r="AM184" s="5">
        <f t="shared" si="308"/>
        <v>4.5856065810918046E-6</v>
      </c>
      <c r="AN184" s="5">
        <f t="shared" si="309"/>
        <v>1.0113098287587585E-5</v>
      </c>
      <c r="AO184" s="5">
        <f t="shared" si="310"/>
        <v>1.1151715172876429E-5</v>
      </c>
      <c r="AP184" s="5">
        <f t="shared" si="311"/>
        <v>8.1979987906441272E-6</v>
      </c>
      <c r="AQ184" s="5">
        <f t="shared" si="312"/>
        <v>4.5199673186730593E-6</v>
      </c>
      <c r="AR184" s="5">
        <f t="shared" si="313"/>
        <v>3.2985585370046845E-2</v>
      </c>
      <c r="AS184" s="5">
        <f t="shared" si="314"/>
        <v>1.2314765631062145E-2</v>
      </c>
      <c r="AT184" s="5">
        <f t="shared" si="315"/>
        <v>2.2987837088030128E-3</v>
      </c>
      <c r="AU184" s="5">
        <f t="shared" si="316"/>
        <v>2.860742785354094E-4</v>
      </c>
      <c r="AV184" s="5">
        <f t="shared" si="317"/>
        <v>2.6700584920025584E-5</v>
      </c>
      <c r="AW184" s="5">
        <f t="shared" si="318"/>
        <v>4.5597351452740603E-8</v>
      </c>
      <c r="AX184" s="5">
        <f t="shared" si="319"/>
        <v>2.8533003981834718E-7</v>
      </c>
      <c r="AY184" s="5">
        <f t="shared" si="320"/>
        <v>6.2926696524349198E-7</v>
      </c>
      <c r="AZ184" s="5">
        <f t="shared" si="321"/>
        <v>6.9389278780259043E-7</v>
      </c>
      <c r="BA184" s="5">
        <f t="shared" si="322"/>
        <v>5.1010379543033477E-7</v>
      </c>
      <c r="BB184" s="5">
        <f t="shared" si="323"/>
        <v>2.8124577026133509E-7</v>
      </c>
      <c r="BC184" s="5">
        <f t="shared" si="324"/>
        <v>1.2405190315929619E-7</v>
      </c>
      <c r="BD184" s="5">
        <f t="shared" si="325"/>
        <v>1.2124403501178322E-2</v>
      </c>
      <c r="BE184" s="5">
        <f t="shared" si="326"/>
        <v>4.5264980402325442E-3</v>
      </c>
      <c r="BF184" s="5">
        <f t="shared" si="327"/>
        <v>8.4495639336969435E-4</v>
      </c>
      <c r="BG184" s="5">
        <f t="shared" si="328"/>
        <v>1.0515138492650172E-4</v>
      </c>
      <c r="BH184" s="5">
        <f t="shared" si="329"/>
        <v>9.8142464854310237E-6</v>
      </c>
      <c r="BI184" s="5">
        <f t="shared" si="330"/>
        <v>7.3280582386333912E-7</v>
      </c>
      <c r="BJ184" s="8">
        <f t="shared" si="331"/>
        <v>4.9479660748110943E-2</v>
      </c>
      <c r="BK184" s="8">
        <f t="shared" si="332"/>
        <v>0.15243559284393438</v>
      </c>
      <c r="BL184" s="8">
        <f t="shared" si="333"/>
        <v>0.6548918162427213</v>
      </c>
      <c r="BM184" s="8">
        <f t="shared" si="334"/>
        <v>0.46866359054854023</v>
      </c>
      <c r="BN184" s="8">
        <f t="shared" si="335"/>
        <v>0.52378025274885831</v>
      </c>
    </row>
    <row r="185" spans="1:66" x14ac:dyDescent="0.25">
      <c r="A185" t="s">
        <v>24</v>
      </c>
      <c r="B185" t="s">
        <v>185</v>
      </c>
      <c r="C185" t="s">
        <v>182</v>
      </c>
      <c r="D185" s="11">
        <v>44473</v>
      </c>
      <c r="E185">
        <f>VLOOKUP(A185,home!$A$2:$E$405,3,FALSE)</f>
        <v>1.5819397993311</v>
      </c>
      <c r="F185">
        <f>VLOOKUP(B185,home!$B$2:$E$405,3,FALSE)</f>
        <v>0.51</v>
      </c>
      <c r="G185">
        <f>VLOOKUP(C185,away!$B$2:$E$405,4,FALSE)</f>
        <v>1.1399999999999999</v>
      </c>
      <c r="H185">
        <f>VLOOKUP(A185,away!$A$2:$E$405,3,FALSE)</f>
        <v>1.41471571906355</v>
      </c>
      <c r="I185">
        <f>VLOOKUP(C185,away!$B$2:$E$405,3,FALSE)</f>
        <v>0.93</v>
      </c>
      <c r="J185">
        <f>VLOOKUP(B185,home!$B$2:$E$405,4,FALSE)</f>
        <v>0.66</v>
      </c>
      <c r="K185" s="3">
        <f t="shared" si="280"/>
        <v>0.91973979933110139</v>
      </c>
      <c r="L185" s="3">
        <f t="shared" si="281"/>
        <v>0.86835250836120703</v>
      </c>
      <c r="M185" s="5">
        <f t="shared" si="282"/>
        <v>0.16727898229992141</v>
      </c>
      <c r="N185" s="5">
        <f t="shared" si="283"/>
        <v>0.15385313761284058</v>
      </c>
      <c r="O185" s="5">
        <f t="shared" si="284"/>
        <v>0.14525712387624673</v>
      </c>
      <c r="P185" s="5">
        <f t="shared" si="285"/>
        <v>0.13359875796535209</v>
      </c>
      <c r="Q185" s="5">
        <f t="shared" si="286"/>
        <v>7.0752426957247164E-2</v>
      </c>
      <c r="R185" s="5">
        <f t="shared" si="287"/>
        <v>6.3067193937636698E-2</v>
      </c>
      <c r="S185" s="5">
        <f t="shared" si="288"/>
        <v>2.6674941293406456E-2</v>
      </c>
      <c r="T185" s="5">
        <f t="shared" si="289"/>
        <v>6.1438047420968658E-2</v>
      </c>
      <c r="U185" s="5">
        <f t="shared" si="290"/>
        <v>5.8005408296577632E-2</v>
      </c>
      <c r="V185" s="5">
        <f t="shared" si="291"/>
        <v>2.3671294349115876E-3</v>
      </c>
      <c r="W185" s="5">
        <f t="shared" si="292"/>
        <v>2.1691274323948975E-2</v>
      </c>
      <c r="X185" s="5">
        <f t="shared" si="293"/>
        <v>1.8835672468752139E-2</v>
      </c>
      <c r="Y185" s="5">
        <f t="shared" si="294"/>
        <v>8.1780017174555228E-3</v>
      </c>
      <c r="Z185" s="5">
        <f t="shared" si="295"/>
        <v>1.8254852017016515E-2</v>
      </c>
      <c r="AA185" s="5">
        <f t="shared" si="296"/>
        <v>1.6789713930949718E-2</v>
      </c>
      <c r="AB185" s="5">
        <f t="shared" si="297"/>
        <v>7.7210840608391458E-3</v>
      </c>
      <c r="AC185" s="5">
        <f t="shared" si="298"/>
        <v>1.1815798228928276E-4</v>
      </c>
      <c r="AD185" s="5">
        <f t="shared" si="299"/>
        <v>4.9875820734861746E-3</v>
      </c>
      <c r="AE185" s="5">
        <f t="shared" si="300"/>
        <v>4.3309794041691101E-3</v>
      </c>
      <c r="AF185" s="5">
        <f t="shared" si="301"/>
        <v>1.880408414635486E-3</v>
      </c>
      <c r="AG185" s="5">
        <f t="shared" si="302"/>
        <v>5.4428578786408163E-4</v>
      </c>
      <c r="AH185" s="5">
        <f t="shared" si="303"/>
        <v>3.9629116346847322E-3</v>
      </c>
      <c r="AI185" s="5">
        <f t="shared" si="304"/>
        <v>3.6448475516518224E-3</v>
      </c>
      <c r="AJ185" s="5">
        <f t="shared" si="305"/>
        <v>1.6761556778743516E-3</v>
      </c>
      <c r="AK185" s="5">
        <f t="shared" si="306"/>
        <v>5.1387569560528085E-4</v>
      </c>
      <c r="AL185" s="5">
        <f t="shared" si="307"/>
        <v>3.7747144226971238E-6</v>
      </c>
      <c r="AM185" s="5">
        <f t="shared" si="308"/>
        <v>9.1745554708311478E-4</v>
      </c>
      <c r="AN185" s="5">
        <f t="shared" si="309"/>
        <v>7.9667482561952623E-4</v>
      </c>
      <c r="AO185" s="5">
        <f t="shared" si="310"/>
        <v>3.4589729158747136E-4</v>
      </c>
      <c r="AP185" s="5">
        <f t="shared" si="311"/>
        <v>1.001202602617762E-4</v>
      </c>
      <c r="AQ185" s="5">
        <f t="shared" si="312"/>
        <v>2.1734919784022559E-5</v>
      </c>
      <c r="AR185" s="5">
        <f t="shared" si="313"/>
        <v>6.8824085167845997E-4</v>
      </c>
      <c r="AS185" s="5">
        <f t="shared" si="314"/>
        <v>6.3300250281421303E-4</v>
      </c>
      <c r="AT185" s="5">
        <f t="shared" si="315"/>
        <v>2.9109879745721463E-4</v>
      </c>
      <c r="AU185" s="5">
        <f t="shared" si="316"/>
        <v>8.9245049852941183E-5</v>
      </c>
      <c r="AV185" s="5">
        <f t="shared" si="317"/>
        <v>2.0520556060759561E-5</v>
      </c>
      <c r="AW185" s="5">
        <f t="shared" si="318"/>
        <v>8.3741867695883865E-8</v>
      </c>
      <c r="AX185" s="5">
        <f t="shared" si="319"/>
        <v>1.4063673012823825E-4</v>
      </c>
      <c r="AY185" s="5">
        <f t="shared" si="320"/>
        <v>1.2212225737457381E-4</v>
      </c>
      <c r="AZ185" s="5">
        <f t="shared" si="321"/>
        <v>5.3022584258972035E-5</v>
      </c>
      <c r="BA185" s="5">
        <f t="shared" si="322"/>
        <v>1.534743134702394E-5</v>
      </c>
      <c r="BB185" s="5">
        <f t="shared" si="323"/>
        <v>3.3317451267724142E-6</v>
      </c>
      <c r="BC185" s="5">
        <f t="shared" si="324"/>
        <v>5.7862584761061092E-7</v>
      </c>
      <c r="BD185" s="5">
        <f t="shared" si="325"/>
        <v>9.9605944985273971E-5</v>
      </c>
      <c r="BE185" s="5">
        <f t="shared" si="326"/>
        <v>9.1611551852940597E-5</v>
      </c>
      <c r="BF185" s="5">
        <f t="shared" si="327"/>
        <v>4.2129395158817183E-5</v>
      </c>
      <c r="BG185" s="5">
        <f t="shared" si="328"/>
        <v>1.2916027149770401E-5</v>
      </c>
      <c r="BH185" s="5">
        <f t="shared" si="329"/>
        <v>2.9698460547212205E-6</v>
      </c>
      <c r="BI185" s="5">
        <f t="shared" si="330"/>
        <v>5.4629712288271188E-7</v>
      </c>
      <c r="BJ185" s="8">
        <f t="shared" si="331"/>
        <v>0.34900873839978697</v>
      </c>
      <c r="BK185" s="8">
        <f t="shared" si="332"/>
        <v>0.33016386594767805</v>
      </c>
      <c r="BL185" s="8">
        <f t="shared" si="333"/>
        <v>0.30261020148225404</v>
      </c>
      <c r="BM185" s="8">
        <f t="shared" si="334"/>
        <v>0.26610799668198415</v>
      </c>
      <c r="BN185" s="8">
        <f t="shared" si="335"/>
        <v>0.73380762264924471</v>
      </c>
    </row>
    <row r="186" spans="1:66" x14ac:dyDescent="0.25">
      <c r="A186" t="s">
        <v>27</v>
      </c>
      <c r="B186" t="s">
        <v>187</v>
      </c>
      <c r="C186" t="s">
        <v>188</v>
      </c>
      <c r="D186" s="11">
        <v>44473</v>
      </c>
      <c r="E186">
        <f>VLOOKUP(A186,home!$A$2:$E$405,3,FALSE)</f>
        <v>1.25</v>
      </c>
      <c r="F186">
        <f>VLOOKUP(B186,home!$B$2:$E$405,3,FALSE)</f>
        <v>0.66</v>
      </c>
      <c r="G186">
        <f>VLOOKUP(C186,away!$B$2:$E$405,4,FALSE)</f>
        <v>0.75</v>
      </c>
      <c r="H186">
        <f>VLOOKUP(A186,away!$A$2:$E$405,3,FALSE)</f>
        <v>1.0762195121951199</v>
      </c>
      <c r="I186">
        <f>VLOOKUP(C186,away!$B$2:$E$405,3,FALSE)</f>
        <v>0.85</v>
      </c>
      <c r="J186">
        <f>VLOOKUP(B186,home!$B$2:$E$405,4,FALSE)</f>
        <v>1.04</v>
      </c>
      <c r="K186" s="3">
        <f t="shared" si="280"/>
        <v>0.61875000000000002</v>
      </c>
      <c r="L186" s="3">
        <f t="shared" si="281"/>
        <v>0.95137804878048604</v>
      </c>
      <c r="M186" s="5">
        <f t="shared" si="282"/>
        <v>0.20801854413066623</v>
      </c>
      <c r="N186" s="5">
        <f t="shared" si="283"/>
        <v>0.12871147418084977</v>
      </c>
      <c r="O186" s="5">
        <f t="shared" si="284"/>
        <v>0.19790427662519069</v>
      </c>
      <c r="P186" s="5">
        <f t="shared" si="285"/>
        <v>0.12245327116183677</v>
      </c>
      <c r="Q186" s="5">
        <f t="shared" si="286"/>
        <v>3.9820112324700389E-2</v>
      </c>
      <c r="R186" s="5">
        <f t="shared" si="287"/>
        <v>9.4140892270493715E-2</v>
      </c>
      <c r="S186" s="5">
        <f t="shared" si="288"/>
        <v>1.8020993850451347E-2</v>
      </c>
      <c r="T186" s="5">
        <f t="shared" si="289"/>
        <v>3.7883980765693243E-2</v>
      </c>
      <c r="U186" s="5">
        <f t="shared" si="290"/>
        <v>5.8249677092368002E-2</v>
      </c>
      <c r="V186" s="5">
        <f t="shared" si="291"/>
        <v>1.1787034851987687E-3</v>
      </c>
      <c r="W186" s="5">
        <f t="shared" si="292"/>
        <v>8.2128981669694553E-3</v>
      </c>
      <c r="X186" s="5">
        <f t="shared" si="293"/>
        <v>7.8135710329242328E-3</v>
      </c>
      <c r="Y186" s="5">
        <f t="shared" si="294"/>
        <v>3.7168299816555911E-3</v>
      </c>
      <c r="Z186" s="5">
        <f t="shared" si="295"/>
        <v>2.9854526132918752E-2</v>
      </c>
      <c r="AA186" s="5">
        <f t="shared" si="296"/>
        <v>1.8472488044743482E-2</v>
      </c>
      <c r="AB186" s="5">
        <f t="shared" si="297"/>
        <v>5.714925988842514E-3</v>
      </c>
      <c r="AC186" s="5">
        <f t="shared" si="298"/>
        <v>4.3366355297686364E-5</v>
      </c>
      <c r="AD186" s="5">
        <f t="shared" si="299"/>
        <v>1.2704326852030874E-3</v>
      </c>
      <c r="AE186" s="5">
        <f t="shared" si="300"/>
        <v>1.2086617691554667E-3</v>
      </c>
      <c r="AF186" s="5">
        <f t="shared" si="301"/>
        <v>5.7494713778734904E-4</v>
      </c>
      <c r="AG186" s="5">
        <f t="shared" si="302"/>
        <v>1.8233069536668448E-4</v>
      </c>
      <c r="AH186" s="5">
        <f t="shared" si="303"/>
        <v>7.1007352049005665E-3</v>
      </c>
      <c r="AI186" s="5">
        <f t="shared" si="304"/>
        <v>4.3935799080322266E-3</v>
      </c>
      <c r="AJ186" s="5">
        <f t="shared" si="305"/>
        <v>1.3592637840474701E-3</v>
      </c>
      <c r="AK186" s="5">
        <f t="shared" si="306"/>
        <v>2.8034815545979069E-4</v>
      </c>
      <c r="AL186" s="5">
        <f t="shared" si="307"/>
        <v>1.0211305125243958E-6</v>
      </c>
      <c r="AM186" s="5">
        <f t="shared" si="308"/>
        <v>1.5721604479388213E-4</v>
      </c>
      <c r="AN186" s="5">
        <f t="shared" si="309"/>
        <v>1.4957189393298908E-4</v>
      </c>
      <c r="AO186" s="5">
        <f t="shared" si="310"/>
        <v>7.1149708301184475E-5</v>
      </c>
      <c r="AP186" s="5">
        <f t="shared" si="311"/>
        <v>2.2563423551627213E-5</v>
      </c>
      <c r="AQ186" s="5">
        <f t="shared" si="312"/>
        <v>5.3665864680886895E-6</v>
      </c>
      <c r="AR186" s="5">
        <f t="shared" si="313"/>
        <v>1.3510967208290416E-3</v>
      </c>
      <c r="AS186" s="5">
        <f t="shared" si="314"/>
        <v>8.3599109601296972E-4</v>
      </c>
      <c r="AT186" s="5">
        <f t="shared" si="315"/>
        <v>2.5863474532901247E-4</v>
      </c>
      <c r="AU186" s="5">
        <f t="shared" si="316"/>
        <v>5.3343416224108823E-5</v>
      </c>
      <c r="AV186" s="5">
        <f t="shared" si="317"/>
        <v>8.2515596971668305E-6</v>
      </c>
      <c r="AW186" s="5">
        <f t="shared" si="318"/>
        <v>1.6697332343925692E-8</v>
      </c>
      <c r="AX186" s="5">
        <f t="shared" si="319"/>
        <v>1.6212904619369088E-5</v>
      </c>
      <c r="AY186" s="5">
        <f t="shared" si="320"/>
        <v>1.5424601561839492E-5</v>
      </c>
      <c r="AZ186" s="5">
        <f t="shared" si="321"/>
        <v>7.3373136685596466E-6</v>
      </c>
      <c r="BA186" s="5">
        <f t="shared" si="322"/>
        <v>2.3268530537615554E-6</v>
      </c>
      <c r="BB186" s="5">
        <f t="shared" si="323"/>
        <v>5.5342922952164588E-7</v>
      </c>
      <c r="BC186" s="5">
        <f t="shared" si="324"/>
        <v>1.0530408410407827E-7</v>
      </c>
      <c r="BD186" s="5">
        <f t="shared" si="325"/>
        <v>2.1423396032934104E-4</v>
      </c>
      <c r="BE186" s="5">
        <f t="shared" si="326"/>
        <v>1.3255726295377979E-4</v>
      </c>
      <c r="BF186" s="5">
        <f t="shared" si="327"/>
        <v>4.1009903226325615E-5</v>
      </c>
      <c r="BG186" s="5">
        <f t="shared" si="328"/>
        <v>8.4582925404296596E-6</v>
      </c>
      <c r="BH186" s="5">
        <f t="shared" si="329"/>
        <v>1.3083921273477125E-6</v>
      </c>
      <c r="BI186" s="5">
        <f t="shared" si="330"/>
        <v>1.6191352575927949E-7</v>
      </c>
      <c r="BJ186" s="8">
        <f t="shared" si="331"/>
        <v>0.2298430668035702</v>
      </c>
      <c r="BK186" s="8">
        <f t="shared" si="332"/>
        <v>0.3497313247155252</v>
      </c>
      <c r="BL186" s="8">
        <f t="shared" si="333"/>
        <v>0.3905212343368738</v>
      </c>
      <c r="BM186" s="8">
        <f t="shared" si="334"/>
        <v>0.2088861733909208</v>
      </c>
      <c r="BN186" s="8">
        <f t="shared" si="335"/>
        <v>0.79104857069373757</v>
      </c>
    </row>
    <row r="187" spans="1:66" x14ac:dyDescent="0.25">
      <c r="A187" t="s">
        <v>27</v>
      </c>
      <c r="B187" t="s">
        <v>191</v>
      </c>
      <c r="C187" t="s">
        <v>296</v>
      </c>
      <c r="D187" s="11">
        <v>44473</v>
      </c>
      <c r="E187">
        <f>VLOOKUP(A187,home!$A$2:$E$405,3,FALSE)</f>
        <v>1.25</v>
      </c>
      <c r="F187">
        <f>VLOOKUP(B187,home!$B$2:$E$405,3,FALSE)</f>
        <v>1.36</v>
      </c>
      <c r="G187">
        <f>VLOOKUP(C187,away!$B$2:$E$405,4,FALSE)</f>
        <v>1.18</v>
      </c>
      <c r="H187">
        <f>VLOOKUP(A187,away!$A$2:$E$405,3,FALSE)</f>
        <v>1.0762195121951199</v>
      </c>
      <c r="I187">
        <f>VLOOKUP(C187,away!$B$2:$E$405,3,FALSE)</f>
        <v>0.52</v>
      </c>
      <c r="J187">
        <f>VLOOKUP(B187,home!$B$2:$E$405,4,FALSE)</f>
        <v>1.26</v>
      </c>
      <c r="K187" s="3">
        <f t="shared" si="280"/>
        <v>2.0060000000000002</v>
      </c>
      <c r="L187" s="3">
        <f t="shared" si="281"/>
        <v>0.70513902439024256</v>
      </c>
      <c r="M187" s="5">
        <f t="shared" si="282"/>
        <v>6.646106281458361E-2</v>
      </c>
      <c r="N187" s="5">
        <f t="shared" si="283"/>
        <v>0.13332089200605471</v>
      </c>
      <c r="O187" s="5">
        <f t="shared" si="284"/>
        <v>4.6864288993014119E-2</v>
      </c>
      <c r="P187" s="5">
        <f t="shared" si="285"/>
        <v>9.4009763719986317E-2</v>
      </c>
      <c r="Q187" s="5">
        <f t="shared" si="286"/>
        <v>0.13372085468207295</v>
      </c>
      <c r="R187" s="5">
        <f t="shared" si="287"/>
        <v>1.6522919509638176E-2</v>
      </c>
      <c r="S187" s="5">
        <f t="shared" si="288"/>
        <v>3.3244411465943202E-2</v>
      </c>
      <c r="T187" s="5">
        <f t="shared" si="289"/>
        <v>9.4291793011146333E-2</v>
      </c>
      <c r="U187" s="5">
        <f t="shared" si="290"/>
        <v>3.3144976536334178E-2</v>
      </c>
      <c r="V187" s="5">
        <f t="shared" si="291"/>
        <v>5.224946147361232E-3</v>
      </c>
      <c r="W187" s="5">
        <f t="shared" si="292"/>
        <v>8.9414678164079428E-2</v>
      </c>
      <c r="X187" s="5">
        <f t="shared" si="293"/>
        <v>6.3049778926786496E-2</v>
      </c>
      <c r="Y187" s="5">
        <f t="shared" si="294"/>
        <v>2.2229429800227348E-2</v>
      </c>
      <c r="Z187" s="5">
        <f t="shared" si="295"/>
        <v>3.8836517810349226E-3</v>
      </c>
      <c r="AA187" s="5">
        <f t="shared" si="296"/>
        <v>7.7906054727560547E-3</v>
      </c>
      <c r="AB187" s="5">
        <f t="shared" si="297"/>
        <v>7.8139772891743266E-3</v>
      </c>
      <c r="AC187" s="5">
        <f t="shared" si="298"/>
        <v>4.6192079614104767E-4</v>
      </c>
      <c r="AD187" s="5">
        <f t="shared" si="299"/>
        <v>4.4841461099285836E-2</v>
      </c>
      <c r="AE187" s="5">
        <f t="shared" si="300"/>
        <v>3.1619464131783431E-2</v>
      </c>
      <c r="AF187" s="5">
        <f t="shared" si="301"/>
        <v>1.1148059044814015E-2</v>
      </c>
      <c r="AG187" s="5">
        <f t="shared" si="302"/>
        <v>2.6203104929016581E-3</v>
      </c>
      <c r="AH187" s="5">
        <f t="shared" si="303"/>
        <v>6.8462860698759826E-4</v>
      </c>
      <c r="AI187" s="5">
        <f t="shared" si="304"/>
        <v>1.3733649856171222E-3</v>
      </c>
      <c r="AJ187" s="5">
        <f t="shared" si="305"/>
        <v>1.3774850805739743E-3</v>
      </c>
      <c r="AK187" s="5">
        <f t="shared" si="306"/>
        <v>9.2107835721046388E-4</v>
      </c>
      <c r="AL187" s="5">
        <f t="shared" si="307"/>
        <v>2.6135642774005754E-5</v>
      </c>
      <c r="AM187" s="5">
        <f t="shared" si="308"/>
        <v>1.7990394193033474E-2</v>
      </c>
      <c r="AN187" s="5">
        <f t="shared" si="309"/>
        <v>1.268572900967151E-2</v>
      </c>
      <c r="AO187" s="5">
        <f t="shared" si="310"/>
        <v>4.4726012887793829E-3</v>
      </c>
      <c r="AP187" s="5">
        <f t="shared" si="311"/>
        <v>1.0512685697521452E-3</v>
      </c>
      <c r="AQ187" s="5">
        <f t="shared" si="312"/>
        <v>1.8532262341178831E-4</v>
      </c>
      <c r="AR187" s="5">
        <f t="shared" si="313"/>
        <v>9.6551669600177203E-5</v>
      </c>
      <c r="AS187" s="5">
        <f t="shared" si="314"/>
        <v>1.9368264921795547E-4</v>
      </c>
      <c r="AT187" s="5">
        <f t="shared" si="315"/>
        <v>1.9426369716560944E-4</v>
      </c>
      <c r="AU187" s="5">
        <f t="shared" si="316"/>
        <v>1.2989765883807082E-4</v>
      </c>
      <c r="AV187" s="5">
        <f t="shared" si="317"/>
        <v>6.5143675907292507E-5</v>
      </c>
      <c r="AW187" s="5">
        <f t="shared" si="318"/>
        <v>1.0269194129120414E-6</v>
      </c>
      <c r="AX187" s="5">
        <f t="shared" si="319"/>
        <v>6.0147884585375335E-3</v>
      </c>
      <c r="AY187" s="5">
        <f t="shared" si="320"/>
        <v>4.2412620655668471E-3</v>
      </c>
      <c r="AZ187" s="5">
        <f t="shared" si="321"/>
        <v>1.4953396975485756E-3</v>
      </c>
      <c r="BA187" s="5">
        <f t="shared" si="322"/>
        <v>3.5147412515380101E-4</v>
      </c>
      <c r="BB187" s="5">
        <f t="shared" si="323"/>
        <v>6.1959530427341313E-5</v>
      </c>
      <c r="BC187" s="5">
        <f t="shared" si="324"/>
        <v>8.7380165674426015E-6</v>
      </c>
      <c r="BD187" s="5">
        <f t="shared" si="325"/>
        <v>1.1347058350852992E-5</v>
      </c>
      <c r="BE187" s="5">
        <f t="shared" si="326"/>
        <v>2.2762199051811099E-5</v>
      </c>
      <c r="BF187" s="5">
        <f t="shared" si="327"/>
        <v>2.2830485648966544E-5</v>
      </c>
      <c r="BG187" s="5">
        <f t="shared" si="328"/>
        <v>1.5265984737275626E-5</v>
      </c>
      <c r="BH187" s="5">
        <f t="shared" si="329"/>
        <v>7.6558913457437272E-6</v>
      </c>
      <c r="BI187" s="5">
        <f t="shared" si="330"/>
        <v>3.0715436079123829E-6</v>
      </c>
      <c r="BJ187" s="8">
        <f t="shared" si="331"/>
        <v>0.6748155989376019</v>
      </c>
      <c r="BK187" s="8">
        <f t="shared" si="332"/>
        <v>0.20366950265235628</v>
      </c>
      <c r="BL187" s="8">
        <f t="shared" si="333"/>
        <v>0.11725579734477766</v>
      </c>
      <c r="BM187" s="8">
        <f t="shared" si="334"/>
        <v>0.50448453384426706</v>
      </c>
      <c r="BN187" s="8">
        <f t="shared" si="335"/>
        <v>0.49089978172534993</v>
      </c>
    </row>
    <row r="188" spans="1:66" x14ac:dyDescent="0.25">
      <c r="A188" t="s">
        <v>27</v>
      </c>
      <c r="B188" t="s">
        <v>297</v>
      </c>
      <c r="C188" t="s">
        <v>192</v>
      </c>
      <c r="D188" s="11">
        <v>44473</v>
      </c>
      <c r="E188">
        <f>VLOOKUP(A188,home!$A$2:$E$405,3,FALSE)</f>
        <v>1.25</v>
      </c>
      <c r="F188">
        <f>VLOOKUP(B188,home!$B$2:$E$405,3,FALSE)</f>
        <v>1.08</v>
      </c>
      <c r="G188">
        <f>VLOOKUP(C188,away!$B$2:$E$405,4,FALSE)</f>
        <v>0.89</v>
      </c>
      <c r="H188">
        <f>VLOOKUP(A188,away!$A$2:$E$405,3,FALSE)</f>
        <v>1.0762195121951199</v>
      </c>
      <c r="I188">
        <f>VLOOKUP(C188,away!$B$2:$E$405,3,FALSE)</f>
        <v>0.61</v>
      </c>
      <c r="J188">
        <f>VLOOKUP(B188,home!$B$2:$E$405,4,FALSE)</f>
        <v>1.1499999999999999</v>
      </c>
      <c r="K188" s="3">
        <f t="shared" si="280"/>
        <v>1.2015</v>
      </c>
      <c r="L188" s="3">
        <f t="shared" si="281"/>
        <v>0.75496798780487662</v>
      </c>
      <c r="M188" s="5">
        <f t="shared" si="282"/>
        <v>0.14135681422901897</v>
      </c>
      <c r="N188" s="5">
        <f t="shared" si="283"/>
        <v>0.1698402122961663</v>
      </c>
      <c r="O188" s="5">
        <f t="shared" si="284"/>
        <v>0.1067198696009902</v>
      </c>
      <c r="P188" s="5">
        <f t="shared" si="285"/>
        <v>0.12822392332558974</v>
      </c>
      <c r="Q188" s="5">
        <f t="shared" si="286"/>
        <v>0.10203150753692192</v>
      </c>
      <c r="R188" s="5">
        <f t="shared" si="287"/>
        <v>4.0285042605729189E-2</v>
      </c>
      <c r="S188" s="5">
        <f t="shared" si="288"/>
        <v>2.9077789073488267E-2</v>
      </c>
      <c r="T188" s="5">
        <f t="shared" si="289"/>
        <v>7.703052193784804E-2</v>
      </c>
      <c r="U188" s="5">
        <f t="shared" si="290"/>
        <v>4.840247869078363E-2</v>
      </c>
      <c r="V188" s="5">
        <f t="shared" si="291"/>
        <v>2.9306987875345799E-3</v>
      </c>
      <c r="W188" s="5">
        <f t="shared" si="292"/>
        <v>4.0863618768537224E-2</v>
      </c>
      <c r="X188" s="5">
        <f t="shared" si="293"/>
        <v>3.0850724036108137E-2</v>
      </c>
      <c r="Y188" s="5">
        <f t="shared" si="294"/>
        <v>1.1645654523932049E-2</v>
      </c>
      <c r="Z188" s="5">
        <f t="shared" si="295"/>
        <v>1.0137972518227033E-2</v>
      </c>
      <c r="AA188" s="5">
        <f t="shared" si="296"/>
        <v>1.2180773980649781E-2</v>
      </c>
      <c r="AB188" s="5">
        <f t="shared" si="297"/>
        <v>7.317599968875356E-3</v>
      </c>
      <c r="AC188" s="5">
        <f t="shared" si="298"/>
        <v>1.6615121221464615E-4</v>
      </c>
      <c r="AD188" s="5">
        <f t="shared" si="299"/>
        <v>1.2274409487599371E-2</v>
      </c>
      <c r="AE188" s="5">
        <f t="shared" si="300"/>
        <v>9.2667862323459835E-3</v>
      </c>
      <c r="AF188" s="5">
        <f t="shared" si="301"/>
        <v>3.4980634776260902E-3</v>
      </c>
      <c r="AG188" s="5">
        <f t="shared" si="302"/>
        <v>8.803086483056996E-4</v>
      </c>
      <c r="AH188" s="5">
        <f t="shared" si="303"/>
        <v>1.9134611781267494E-3</v>
      </c>
      <c r="AI188" s="5">
        <f t="shared" si="304"/>
        <v>2.29902360551929E-3</v>
      </c>
      <c r="AJ188" s="5">
        <f t="shared" si="305"/>
        <v>1.3811384310157134E-3</v>
      </c>
      <c r="AK188" s="5">
        <f t="shared" si="306"/>
        <v>5.5314594162179324E-4</v>
      </c>
      <c r="AL188" s="5">
        <f t="shared" si="307"/>
        <v>6.0285909559189737E-6</v>
      </c>
      <c r="AM188" s="5">
        <f t="shared" si="308"/>
        <v>2.949540599870125E-3</v>
      </c>
      <c r="AN188" s="5">
        <f t="shared" si="309"/>
        <v>2.2268087316327373E-3</v>
      </c>
      <c r="AO188" s="5">
        <f t="shared" si="310"/>
        <v>8.4058465367354846E-4</v>
      </c>
      <c r="AP188" s="5">
        <f t="shared" si="311"/>
        <v>2.1153816818785936E-4</v>
      </c>
      <c r="AQ188" s="5">
        <f t="shared" si="312"/>
        <v>3.9926136295179424E-5</v>
      </c>
      <c r="AR188" s="5">
        <f t="shared" si="313"/>
        <v>2.8892038707862021E-4</v>
      </c>
      <c r="AS188" s="5">
        <f t="shared" si="314"/>
        <v>3.4713784507496223E-4</v>
      </c>
      <c r="AT188" s="5">
        <f t="shared" si="315"/>
        <v>2.0854306042878356E-4</v>
      </c>
      <c r="AU188" s="5">
        <f t="shared" si="316"/>
        <v>8.3521495701727809E-5</v>
      </c>
      <c r="AV188" s="5">
        <f t="shared" si="317"/>
        <v>2.5087769271406496E-5</v>
      </c>
      <c r="AW188" s="5">
        <f t="shared" si="318"/>
        <v>1.5190274749226446E-7</v>
      </c>
      <c r="AX188" s="5">
        <f t="shared" si="319"/>
        <v>5.9064550512399243E-4</v>
      </c>
      <c r="AY188" s="5">
        <f t="shared" si="320"/>
        <v>4.459184485094555E-4</v>
      </c>
      <c r="AZ188" s="5">
        <f t="shared" si="321"/>
        <v>1.6832707689812802E-4</v>
      </c>
      <c r="BA188" s="5">
        <f t="shared" si="322"/>
        <v>4.2360518179618823E-5</v>
      </c>
      <c r="BB188" s="5">
        <f t="shared" si="323"/>
        <v>7.9952087931096774E-6</v>
      </c>
      <c r="BC188" s="5">
        <f t="shared" si="324"/>
        <v>1.2072253389227741E-6</v>
      </c>
      <c r="BD188" s="5">
        <f t="shared" si="325"/>
        <v>3.6354273878091983E-5</v>
      </c>
      <c r="BE188" s="5">
        <f t="shared" si="326"/>
        <v>4.3679660064527524E-5</v>
      </c>
      <c r="BF188" s="5">
        <f t="shared" si="327"/>
        <v>2.6240555783764913E-5</v>
      </c>
      <c r="BG188" s="5">
        <f t="shared" si="328"/>
        <v>1.0509342591397846E-5</v>
      </c>
      <c r="BH188" s="5">
        <f t="shared" si="329"/>
        <v>3.1567437808911288E-6</v>
      </c>
      <c r="BI188" s="5">
        <f t="shared" si="330"/>
        <v>7.5856553054813729E-7</v>
      </c>
      <c r="BJ188" s="8">
        <f t="shared" si="331"/>
        <v>0.4657066592178935</v>
      </c>
      <c r="BK188" s="8">
        <f t="shared" si="332"/>
        <v>0.30220732366731162</v>
      </c>
      <c r="BL188" s="8">
        <f t="shared" si="333"/>
        <v>0.2221264437024964</v>
      </c>
      <c r="BM188" s="8">
        <f t="shared" si="334"/>
        <v>0.31127526296575025</v>
      </c>
      <c r="BN188" s="8">
        <f t="shared" si="335"/>
        <v>0.68845736959441628</v>
      </c>
    </row>
    <row r="189" spans="1:66" s="10" customFormat="1" x14ac:dyDescent="0.25">
      <c r="A189" t="s">
        <v>27</v>
      </c>
      <c r="B189" t="s">
        <v>29</v>
      </c>
      <c r="C189" t="s">
        <v>299</v>
      </c>
      <c r="D189" s="11">
        <v>44473</v>
      </c>
      <c r="E189">
        <f>VLOOKUP(A189,home!$A$2:$E$405,3,FALSE)</f>
        <v>1.25</v>
      </c>
      <c r="F189">
        <f>VLOOKUP(B189,home!$B$2:$E$405,3,FALSE)</f>
        <v>0.71</v>
      </c>
      <c r="G189">
        <f>VLOOKUP(C189,away!$B$2:$E$405,4,FALSE)</f>
        <v>0.94</v>
      </c>
      <c r="H189">
        <f>VLOOKUP(A189,away!$A$2:$E$405,3,FALSE)</f>
        <v>1.0762195121951199</v>
      </c>
      <c r="I189">
        <f>VLOOKUP(C189,away!$B$2:$E$405,3,FALSE)</f>
        <v>0.71</v>
      </c>
      <c r="J189">
        <f>VLOOKUP(B189,home!$B$2:$E$405,4,FALSE)</f>
        <v>1.64</v>
      </c>
      <c r="K189" s="3">
        <f t="shared" si="280"/>
        <v>0.83424999999999994</v>
      </c>
      <c r="L189" s="3">
        <f t="shared" si="281"/>
        <v>1.2531499999999975</v>
      </c>
      <c r="M189" s="5">
        <f t="shared" si="282"/>
        <v>0.12400914079565607</v>
      </c>
      <c r="N189" s="5">
        <f t="shared" si="283"/>
        <v>0.10345462570877606</v>
      </c>
      <c r="O189" s="5">
        <f t="shared" si="284"/>
        <v>0.15540205478807609</v>
      </c>
      <c r="P189" s="5">
        <f t="shared" si="285"/>
        <v>0.12964416420695246</v>
      </c>
      <c r="Q189" s="5">
        <f t="shared" si="286"/>
        <v>4.3153510748773216E-2</v>
      </c>
      <c r="R189" s="5">
        <f t="shared" si="287"/>
        <v>9.7371042478838585E-2</v>
      </c>
      <c r="S189" s="5">
        <f t="shared" si="288"/>
        <v>3.3883811316407435E-2</v>
      </c>
      <c r="T189" s="5">
        <f t="shared" si="289"/>
        <v>5.407782199482504E-2</v>
      </c>
      <c r="U189" s="5">
        <f t="shared" si="290"/>
        <v>8.123179218797108E-2</v>
      </c>
      <c r="V189" s="5">
        <f t="shared" si="291"/>
        <v>3.9359449814002009E-3</v>
      </c>
      <c r="W189" s="5">
        <f t="shared" si="292"/>
        <v>1.2000272114054682E-2</v>
      </c>
      <c r="X189" s="5">
        <f t="shared" si="293"/>
        <v>1.5038140999727594E-2</v>
      </c>
      <c r="Y189" s="5">
        <f t="shared" si="294"/>
        <v>9.4225231969043005E-3</v>
      </c>
      <c r="Z189" s="5">
        <f t="shared" si="295"/>
        <v>4.0673507294118789E-2</v>
      </c>
      <c r="AA189" s="5">
        <f t="shared" si="296"/>
        <v>3.393187346011859E-2</v>
      </c>
      <c r="AB189" s="5">
        <f t="shared" si="297"/>
        <v>1.4153832717051968E-2</v>
      </c>
      <c r="AC189" s="5">
        <f t="shared" si="298"/>
        <v>2.5717474040835603E-4</v>
      </c>
      <c r="AD189" s="5">
        <f t="shared" si="299"/>
        <v>2.5028067527875291E-3</v>
      </c>
      <c r="AE189" s="5">
        <f t="shared" si="300"/>
        <v>3.1363922822556854E-3</v>
      </c>
      <c r="AF189" s="5">
        <f t="shared" si="301"/>
        <v>1.9651849942543525E-3</v>
      </c>
      <c r="AG189" s="5">
        <f t="shared" si="302"/>
        <v>8.2089052518327914E-4</v>
      </c>
      <c r="AH189" s="5">
        <f t="shared" si="303"/>
        <v>1.2742501416406213E-2</v>
      </c>
      <c r="AI189" s="5">
        <f t="shared" si="304"/>
        <v>1.0630431806636882E-2</v>
      </c>
      <c r="AJ189" s="5">
        <f t="shared" si="305"/>
        <v>4.4342188673434091E-3</v>
      </c>
      <c r="AK189" s="5">
        <f t="shared" si="306"/>
        <v>1.2330823633604129E-3</v>
      </c>
      <c r="AL189" s="5">
        <f t="shared" si="307"/>
        <v>1.0754434410708923E-5</v>
      </c>
      <c r="AM189" s="5">
        <f t="shared" si="308"/>
        <v>4.1759330670259936E-4</v>
      </c>
      <c r="AN189" s="5">
        <f t="shared" si="309"/>
        <v>5.2330705229436131E-4</v>
      </c>
      <c r="AO189" s="5">
        <f t="shared" si="310"/>
        <v>3.2789111629133883E-4</v>
      </c>
      <c r="AP189" s="5">
        <f t="shared" si="311"/>
        <v>1.3696558412683017E-4</v>
      </c>
      <c r="AQ189" s="5">
        <f t="shared" si="312"/>
        <v>4.2909605437134216E-5</v>
      </c>
      <c r="AR189" s="5">
        <f t="shared" si="313"/>
        <v>3.1936531299938818E-3</v>
      </c>
      <c r="AS189" s="5">
        <f t="shared" si="314"/>
        <v>2.6643051236973953E-3</v>
      </c>
      <c r="AT189" s="5">
        <f t="shared" si="315"/>
        <v>1.111348274722276E-3</v>
      </c>
      <c r="AU189" s="5">
        <f t="shared" si="316"/>
        <v>3.0904743272901957E-4</v>
      </c>
      <c r="AV189" s="5">
        <f t="shared" si="317"/>
        <v>6.4455705188546126E-5</v>
      </c>
      <c r="AW189" s="5">
        <f t="shared" si="318"/>
        <v>3.1230889104652288E-7</v>
      </c>
      <c r="AX189" s="5">
        <f t="shared" si="319"/>
        <v>5.8062869352773886E-5</v>
      </c>
      <c r="AY189" s="5">
        <f t="shared" si="320"/>
        <v>7.2761484729428447E-5</v>
      </c>
      <c r="AZ189" s="5">
        <f t="shared" si="321"/>
        <v>4.5590527294341547E-5</v>
      </c>
      <c r="BA189" s="5">
        <f t="shared" si="322"/>
        <v>1.9043923092968E-5</v>
      </c>
      <c r="BB189" s="5">
        <f t="shared" si="323"/>
        <v>5.9662230559882003E-6</v>
      </c>
      <c r="BC189" s="5">
        <f t="shared" si="324"/>
        <v>1.4953144845223192E-6</v>
      </c>
      <c r="BD189" s="5">
        <f t="shared" si="325"/>
        <v>6.6702106997530307E-4</v>
      </c>
      <c r="BE189" s="5">
        <f t="shared" si="326"/>
        <v>5.564623276268965E-4</v>
      </c>
      <c r="BF189" s="5">
        <f t="shared" si="327"/>
        <v>2.3211434841136918E-4</v>
      </c>
      <c r="BG189" s="5">
        <f t="shared" si="328"/>
        <v>6.4547131720728241E-5</v>
      </c>
      <c r="BH189" s="5">
        <f t="shared" si="329"/>
        <v>1.3462111159504379E-5</v>
      </c>
      <c r="BI189" s="5">
        <f t="shared" si="330"/>
        <v>2.2461532469633062E-6</v>
      </c>
      <c r="BJ189" s="8">
        <f t="shared" si="331"/>
        <v>0.24722375632440396</v>
      </c>
      <c r="BK189" s="8">
        <f t="shared" si="332"/>
        <v>0.29181375195996473</v>
      </c>
      <c r="BL189" s="8">
        <f t="shared" si="333"/>
        <v>0.42000949289427497</v>
      </c>
      <c r="BM189" s="8">
        <f t="shared" si="334"/>
        <v>0.34661352056985173</v>
      </c>
      <c r="BN189" s="8">
        <f t="shared" si="335"/>
        <v>0.6530345387270724</v>
      </c>
    </row>
    <row r="190" spans="1:66" x14ac:dyDescent="0.25">
      <c r="A190" t="s">
        <v>27</v>
      </c>
      <c r="B190" t="s">
        <v>195</v>
      </c>
      <c r="C190" t="s">
        <v>328</v>
      </c>
      <c r="D190" s="11">
        <v>44473</v>
      </c>
      <c r="E190">
        <f>VLOOKUP(A190,home!$A$2:$E$405,3,FALSE)</f>
        <v>1.25</v>
      </c>
      <c r="F190">
        <f>VLOOKUP(B190,home!$B$2:$E$405,3,FALSE)</f>
        <v>1.55</v>
      </c>
      <c r="G190">
        <f>VLOOKUP(C190,away!$B$2:$E$405,4,FALSE)</f>
        <v>0.89</v>
      </c>
      <c r="H190">
        <f>VLOOKUP(A190,away!$A$2:$E$405,3,FALSE)</f>
        <v>1.0762195121951199</v>
      </c>
      <c r="I190">
        <f>VLOOKUP(C190,away!$B$2:$E$405,3,FALSE)</f>
        <v>0.75</v>
      </c>
      <c r="J190">
        <f>VLOOKUP(B190,home!$B$2:$E$405,4,FALSE)</f>
        <v>1.26</v>
      </c>
      <c r="K190" s="3">
        <f t="shared" si="280"/>
        <v>1.724375</v>
      </c>
      <c r="L190" s="3">
        <f t="shared" si="281"/>
        <v>1.0170274390243883</v>
      </c>
      <c r="M190" s="5">
        <f t="shared" si="282"/>
        <v>6.4479854388808974E-2</v>
      </c>
      <c r="N190" s="5">
        <f t="shared" si="283"/>
        <v>0.11118744891170247</v>
      </c>
      <c r="O190" s="5">
        <f t="shared" si="284"/>
        <v>6.5577781177715844E-2</v>
      </c>
      <c r="P190" s="5">
        <f t="shared" si="285"/>
        <v>0.11308068641832376</v>
      </c>
      <c r="Q190" s="5">
        <f t="shared" si="286"/>
        <v>9.5864428608558497E-2</v>
      </c>
      <c r="R190" s="5">
        <f t="shared" si="287"/>
        <v>3.3347201424037035E-2</v>
      </c>
      <c r="S190" s="5">
        <f t="shared" si="288"/>
        <v>4.9578437180290105E-2</v>
      </c>
      <c r="T190" s="5">
        <f t="shared" si="289"/>
        <v>9.7496754321298548E-2</v>
      </c>
      <c r="U190" s="5">
        <f t="shared" si="290"/>
        <v>5.7503080455573868E-2</v>
      </c>
      <c r="V190" s="5">
        <f t="shared" si="291"/>
        <v>9.660836036027581E-3</v>
      </c>
      <c r="W190" s="5">
        <f t="shared" si="292"/>
        <v>5.5102074693961028E-2</v>
      </c>
      <c r="X190" s="5">
        <f t="shared" si="293"/>
        <v>5.6040321910929738E-2</v>
      </c>
      <c r="Y190" s="5">
        <f t="shared" si="294"/>
        <v>2.8497272537587586E-2</v>
      </c>
      <c r="Z190" s="5">
        <f t="shared" si="295"/>
        <v>1.1305006287639609E-2</v>
      </c>
      <c r="AA190" s="5">
        <f t="shared" si="296"/>
        <v>1.9494070217248555E-2</v>
      </c>
      <c r="AB190" s="5">
        <f t="shared" si="297"/>
        <v>1.680754366543399E-2</v>
      </c>
      <c r="AC190" s="5">
        <f t="shared" si="298"/>
        <v>1.0589101633797276E-3</v>
      </c>
      <c r="AD190" s="5">
        <f t="shared" si="299"/>
        <v>2.3754160012599751E-2</v>
      </c>
      <c r="AE190" s="5">
        <f t="shared" si="300"/>
        <v>2.4158632523789855E-2</v>
      </c>
      <c r="AF190" s="5">
        <f t="shared" si="301"/>
        <v>1.2284996083000642E-2</v>
      </c>
      <c r="AG190" s="5">
        <f t="shared" si="302"/>
        <v>4.1647260349062624E-3</v>
      </c>
      <c r="AH190" s="5">
        <f t="shared" si="303"/>
        <v>2.8743753982181791E-3</v>
      </c>
      <c r="AI190" s="5">
        <f t="shared" si="304"/>
        <v>4.9565010773024729E-3</v>
      </c>
      <c r="AJ190" s="5">
        <f t="shared" si="305"/>
        <v>4.2734332725867267E-3</v>
      </c>
      <c r="AK190" s="5">
        <f t="shared" si="306"/>
        <v>2.4563338331389127E-3</v>
      </c>
      <c r="AL190" s="5">
        <f t="shared" si="307"/>
        <v>7.4281984204419219E-5</v>
      </c>
      <c r="AM190" s="5">
        <f t="shared" si="308"/>
        <v>8.1922159343453364E-3</v>
      </c>
      <c r="AN190" s="5">
        <f t="shared" si="309"/>
        <v>8.3317083916420228E-3</v>
      </c>
      <c r="AO190" s="5">
        <f t="shared" si="310"/>
        <v>4.2367880241248454E-3</v>
      </c>
      <c r="AP190" s="5">
        <f t="shared" si="311"/>
        <v>1.4363098912882968E-3</v>
      </c>
      <c r="AQ190" s="5">
        <f t="shared" si="312"/>
        <v>3.6519164259558341E-4</v>
      </c>
      <c r="AR190" s="5">
        <f t="shared" si="313"/>
        <v>5.8466373000890849E-4</v>
      </c>
      <c r="AS190" s="5">
        <f t="shared" si="314"/>
        <v>1.0081795194341115E-3</v>
      </c>
      <c r="AT190" s="5">
        <f t="shared" si="315"/>
        <v>8.6923977941209818E-4</v>
      </c>
      <c r="AU190" s="5">
        <f t="shared" si="316"/>
        <v>4.9963178154124573E-4</v>
      </c>
      <c r="AV190" s="5">
        <f t="shared" si="317"/>
        <v>2.153881383237963E-4</v>
      </c>
      <c r="AW190" s="5">
        <f t="shared" si="318"/>
        <v>3.6186400310485003E-6</v>
      </c>
      <c r="AX190" s="5">
        <f t="shared" si="319"/>
        <v>2.3544087252977903E-3</v>
      </c>
      <c r="AY190" s="5">
        <f t="shared" si="320"/>
        <v>2.3944982763062861E-3</v>
      </c>
      <c r="AZ190" s="5">
        <f t="shared" si="321"/>
        <v>1.2176352248500469E-3</v>
      </c>
      <c r="BA190" s="5">
        <f t="shared" si="322"/>
        <v>4.1278947813170962E-4</v>
      </c>
      <c r="BB190" s="5">
        <f t="shared" si="323"/>
        <v>1.0495455645012656E-4</v>
      </c>
      <c r="BC190" s="5">
        <f t="shared" si="324"/>
        <v>2.1348332752082571E-5</v>
      </c>
      <c r="BD190" s="5">
        <f t="shared" si="325"/>
        <v>9.9103176003567721E-5</v>
      </c>
      <c r="BE190" s="5">
        <f t="shared" si="326"/>
        <v>1.7089103912115212E-4</v>
      </c>
      <c r="BF190" s="5">
        <f t="shared" si="327"/>
        <v>1.4734011779226835E-4</v>
      </c>
      <c r="BG190" s="5">
        <f t="shared" si="328"/>
        <v>8.4689871872680933E-5</v>
      </c>
      <c r="BH190" s="5">
        <f t="shared" si="329"/>
        <v>3.6509274452613528E-5</v>
      </c>
      <c r="BI190" s="5">
        <f t="shared" si="330"/>
        <v>1.2591136026845085E-5</v>
      </c>
      <c r="BJ190" s="8">
        <f t="shared" si="331"/>
        <v>0.53761866411611869</v>
      </c>
      <c r="BK190" s="8">
        <f t="shared" si="332"/>
        <v>0.24032750444734083</v>
      </c>
      <c r="BL190" s="8">
        <f t="shared" si="333"/>
        <v>0.21101854808524489</v>
      </c>
      <c r="BM190" s="8">
        <f t="shared" si="334"/>
        <v>0.51434144237092216</v>
      </c>
      <c r="BN190" s="8">
        <f t="shared" si="335"/>
        <v>0.48353740092914654</v>
      </c>
    </row>
    <row r="191" spans="1:66" x14ac:dyDescent="0.25">
      <c r="A191" t="s">
        <v>27</v>
      </c>
      <c r="B191" t="s">
        <v>31</v>
      </c>
      <c r="C191" t="s">
        <v>186</v>
      </c>
      <c r="D191" s="11">
        <v>44473</v>
      </c>
      <c r="E191">
        <f>VLOOKUP(A191,home!$A$2:$E$405,3,FALSE)</f>
        <v>1.25</v>
      </c>
      <c r="F191">
        <f>VLOOKUP(B191,home!$B$2:$E$405,3,FALSE)</f>
        <v>0.56000000000000005</v>
      </c>
      <c r="G191">
        <f>VLOOKUP(C191,away!$B$2:$E$405,4,FALSE)</f>
        <v>0.85</v>
      </c>
      <c r="H191">
        <f>VLOOKUP(A191,away!$A$2:$E$405,3,FALSE)</f>
        <v>1.0762195121951199</v>
      </c>
      <c r="I191">
        <f>VLOOKUP(C191,away!$B$2:$E$405,3,FALSE)</f>
        <v>0.94</v>
      </c>
      <c r="J191">
        <f>VLOOKUP(B191,home!$B$2:$E$405,4,FALSE)</f>
        <v>1.04</v>
      </c>
      <c r="K191" s="3">
        <f t="shared" si="280"/>
        <v>0.59500000000000008</v>
      </c>
      <c r="L191" s="3">
        <f t="shared" si="281"/>
        <v>1.0521121951219492</v>
      </c>
      <c r="M191" s="5">
        <f t="shared" si="282"/>
        <v>0.19260531284723667</v>
      </c>
      <c r="N191" s="5">
        <f t="shared" si="283"/>
        <v>0.11460016114410583</v>
      </c>
      <c r="O191" s="5">
        <f t="shared" si="284"/>
        <v>0.20264239849185592</v>
      </c>
      <c r="P191" s="5">
        <f t="shared" si="285"/>
        <v>0.12057222710265429</v>
      </c>
      <c r="Q191" s="5">
        <f t="shared" si="286"/>
        <v>3.4093547940371491E-2</v>
      </c>
      <c r="R191" s="5">
        <f t="shared" si="287"/>
        <v>0.10660126935102164</v>
      </c>
      <c r="S191" s="5">
        <f t="shared" si="288"/>
        <v>1.8869757190997722E-2</v>
      </c>
      <c r="T191" s="5">
        <f t="shared" si="289"/>
        <v>3.5870237563039656E-2</v>
      </c>
      <c r="U191" s="5">
        <f t="shared" si="290"/>
        <v>6.3427755263857882E-2</v>
      </c>
      <c r="V191" s="5">
        <f t="shared" si="291"/>
        <v>1.3125106097205657E-3</v>
      </c>
      <c r="W191" s="5">
        <f t="shared" si="292"/>
        <v>6.7618870081736808E-3</v>
      </c>
      <c r="X191" s="5">
        <f t="shared" si="293"/>
        <v>7.1142637833362006E-3</v>
      </c>
      <c r="Y191" s="5">
        <f t="shared" si="294"/>
        <v>3.7425018428812163E-3</v>
      </c>
      <c r="Z191" s="5">
        <f t="shared" si="295"/>
        <v>3.7385498499896523E-2</v>
      </c>
      <c r="AA191" s="5">
        <f t="shared" si="296"/>
        <v>2.2244371607438432E-2</v>
      </c>
      <c r="AB191" s="5">
        <f t="shared" si="297"/>
        <v>6.6177005532129345E-3</v>
      </c>
      <c r="AC191" s="5">
        <f t="shared" si="298"/>
        <v>5.1352531820925093E-5</v>
      </c>
      <c r="AD191" s="5">
        <f t="shared" si="299"/>
        <v>1.0058306924658348E-3</v>
      </c>
      <c r="AE191" s="5">
        <f t="shared" si="300"/>
        <v>1.0582467377712598E-3</v>
      </c>
      <c r="AF191" s="5">
        <f t="shared" si="301"/>
        <v>5.5669714912858089E-4</v>
      </c>
      <c r="AG191" s="5">
        <f t="shared" si="302"/>
        <v>1.9523595319593414E-4</v>
      </c>
      <c r="AH191" s="5">
        <f t="shared" si="303"/>
        <v>9.8334347231136161E-3</v>
      </c>
      <c r="AI191" s="5">
        <f t="shared" si="304"/>
        <v>5.850893660252602E-3</v>
      </c>
      <c r="AJ191" s="5">
        <f t="shared" si="305"/>
        <v>1.7406408639251494E-3</v>
      </c>
      <c r="AK191" s="5">
        <f t="shared" si="306"/>
        <v>3.4522710467848808E-4</v>
      </c>
      <c r="AL191" s="5">
        <f t="shared" si="307"/>
        <v>1.2858812745045622E-6</v>
      </c>
      <c r="AM191" s="5">
        <f t="shared" si="308"/>
        <v>1.1969385240343441E-4</v>
      </c>
      <c r="AN191" s="5">
        <f t="shared" si="309"/>
        <v>1.2593136179477995E-4</v>
      </c>
      <c r="AO191" s="5">
        <f t="shared" si="310"/>
        <v>6.6246960746301148E-5</v>
      </c>
      <c r="AP191" s="5">
        <f t="shared" si="311"/>
        <v>2.3233078430316172E-5</v>
      </c>
      <c r="AQ191" s="5">
        <f t="shared" si="312"/>
        <v>6.1109512866900889E-6</v>
      </c>
      <c r="AR191" s="5">
        <f t="shared" si="313"/>
        <v>2.0691753184246932E-3</v>
      </c>
      <c r="AS191" s="5">
        <f t="shared" si="314"/>
        <v>1.2311593144626925E-3</v>
      </c>
      <c r="AT191" s="5">
        <f t="shared" si="315"/>
        <v>3.6626989605265109E-4</v>
      </c>
      <c r="AU191" s="5">
        <f t="shared" si="316"/>
        <v>7.2643529383775818E-5</v>
      </c>
      <c r="AV191" s="5">
        <f t="shared" si="317"/>
        <v>1.0805724995836652E-5</v>
      </c>
      <c r="AW191" s="5">
        <f t="shared" si="318"/>
        <v>2.2360287927199899E-8</v>
      </c>
      <c r="AX191" s="5">
        <f t="shared" si="319"/>
        <v>1.1869640363340577E-5</v>
      </c>
      <c r="AY191" s="5">
        <f t="shared" si="320"/>
        <v>1.2488193377982345E-5</v>
      </c>
      <c r="AZ191" s="5">
        <f t="shared" si="321"/>
        <v>6.5694902740081963E-6</v>
      </c>
      <c r="BA191" s="5">
        <f t="shared" si="322"/>
        <v>2.303946944339687E-6</v>
      </c>
      <c r="BB191" s="5">
        <f t="shared" si="323"/>
        <v>6.0600266926343375E-7</v>
      </c>
      <c r="BC191" s="5">
        <f t="shared" si="324"/>
        <v>1.2751655972170238E-7</v>
      </c>
      <c r="BD191" s="5">
        <f t="shared" si="325"/>
        <v>3.6283409772666024E-4</v>
      </c>
      <c r="BE191" s="5">
        <f t="shared" si="326"/>
        <v>2.1588628814736286E-4</v>
      </c>
      <c r="BF191" s="5">
        <f t="shared" si="327"/>
        <v>6.4226170723840465E-5</v>
      </c>
      <c r="BG191" s="5">
        <f t="shared" si="328"/>
        <v>1.2738190526895028E-5</v>
      </c>
      <c r="BH191" s="5">
        <f t="shared" si="329"/>
        <v>1.8948058408756352E-6</v>
      </c>
      <c r="BI191" s="5">
        <f t="shared" si="330"/>
        <v>2.254818950642007E-7</v>
      </c>
      <c r="BJ191" s="8">
        <f t="shared" si="331"/>
        <v>0.20537379080931992</v>
      </c>
      <c r="BK191" s="8">
        <f t="shared" si="332"/>
        <v>0.33342493435708259</v>
      </c>
      <c r="BL191" s="8">
        <f t="shared" si="333"/>
        <v>0.42371155043753694</v>
      </c>
      <c r="BM191" s="8">
        <f t="shared" si="334"/>
        <v>0.22876839139350025</v>
      </c>
      <c r="BN191" s="8">
        <f t="shared" si="335"/>
        <v>0.77111491687724576</v>
      </c>
    </row>
    <row r="192" spans="1:66" x14ac:dyDescent="0.25">
      <c r="A192" t="s">
        <v>196</v>
      </c>
      <c r="B192" t="s">
        <v>202</v>
      </c>
      <c r="C192" t="s">
        <v>301</v>
      </c>
      <c r="D192" s="11">
        <v>44473</v>
      </c>
      <c r="E192">
        <f>VLOOKUP(A192,home!$A$2:$E$405,3,FALSE)</f>
        <v>1.6</v>
      </c>
      <c r="F192">
        <f>VLOOKUP(B192,home!$B$2:$E$405,3,FALSE)</f>
        <v>1</v>
      </c>
      <c r="G192">
        <f>VLOOKUP(C192,away!$B$2:$E$405,4,FALSE)</f>
        <v>1.29</v>
      </c>
      <c r="H192">
        <f>VLOOKUP(A192,away!$A$2:$E$405,3,FALSE)</f>
        <v>1.4115384615384601</v>
      </c>
      <c r="I192">
        <f>VLOOKUP(C192,away!$B$2:$E$405,3,FALSE)</f>
        <v>0.5</v>
      </c>
      <c r="J192">
        <f>VLOOKUP(B192,home!$B$2:$E$405,4,FALSE)</f>
        <v>0.71</v>
      </c>
      <c r="K192" s="3">
        <f t="shared" si="280"/>
        <v>2.0640000000000001</v>
      </c>
      <c r="L192" s="3">
        <f t="shared" si="281"/>
        <v>0.50109615384615325</v>
      </c>
      <c r="M192" s="5">
        <f t="shared" si="282"/>
        <v>7.6911785722265036E-2</v>
      </c>
      <c r="N192" s="5">
        <f t="shared" si="283"/>
        <v>0.15874592573075502</v>
      </c>
      <c r="O192" s="5">
        <f t="shared" si="284"/>
        <v>3.8540200010866499E-2</v>
      </c>
      <c r="P192" s="5">
        <f t="shared" si="285"/>
        <v>7.9546972822428438E-2</v>
      </c>
      <c r="Q192" s="5">
        <f t="shared" si="286"/>
        <v>0.16382579535413924</v>
      </c>
      <c r="R192" s="5">
        <f t="shared" si="287"/>
        <v>9.6561729969533352E-3</v>
      </c>
      <c r="S192" s="5">
        <f t="shared" si="288"/>
        <v>2.0568111979814466E-2</v>
      </c>
      <c r="T192" s="5">
        <f t="shared" si="289"/>
        <v>8.2092475952746186E-2</v>
      </c>
      <c r="U192" s="5">
        <f t="shared" si="290"/>
        <v>1.9930341065711683E-2</v>
      </c>
      <c r="V192" s="5">
        <f t="shared" si="291"/>
        <v>2.363647347271289E-3</v>
      </c>
      <c r="W192" s="5">
        <f t="shared" si="292"/>
        <v>0.11271214720364776</v>
      </c>
      <c r="X192" s="5">
        <f t="shared" si="293"/>
        <v>5.6479623455489354E-2</v>
      </c>
      <c r="Y192" s="5">
        <f t="shared" si="294"/>
        <v>1.4150861042112347E-2</v>
      </c>
      <c r="Z192" s="5">
        <f t="shared" si="295"/>
        <v>1.6128903832154668E-3</v>
      </c>
      <c r="AA192" s="5">
        <f t="shared" si="296"/>
        <v>3.3290057509567234E-3</v>
      </c>
      <c r="AB192" s="5">
        <f t="shared" si="297"/>
        <v>3.4355339349873399E-3</v>
      </c>
      <c r="AC192" s="5">
        <f t="shared" si="298"/>
        <v>1.5278948272485349E-4</v>
      </c>
      <c r="AD192" s="5">
        <f t="shared" si="299"/>
        <v>5.8159467957082267E-2</v>
      </c>
      <c r="AE192" s="5">
        <f t="shared" si="300"/>
        <v>2.9143485703032521E-2</v>
      </c>
      <c r="AF192" s="5">
        <f t="shared" si="301"/>
        <v>7.3018442977299744E-3</v>
      </c>
      <c r="AG192" s="5">
        <f t="shared" si="302"/>
        <v>1.2196420311919856E-3</v>
      </c>
      <c r="AH192" s="5">
        <f t="shared" si="303"/>
        <v>2.020532919011796E-4</v>
      </c>
      <c r="AI192" s="5">
        <f t="shared" si="304"/>
        <v>4.1703799448403466E-4</v>
      </c>
      <c r="AJ192" s="5">
        <f t="shared" si="305"/>
        <v>4.3038321030752395E-4</v>
      </c>
      <c r="AK192" s="5">
        <f t="shared" si="306"/>
        <v>2.9610364869157635E-4</v>
      </c>
      <c r="AL192" s="5">
        <f t="shared" si="307"/>
        <v>6.3209770600078032E-6</v>
      </c>
      <c r="AM192" s="5">
        <f t="shared" si="308"/>
        <v>2.4008228372683568E-2</v>
      </c>
      <c r="AN192" s="5">
        <f t="shared" si="309"/>
        <v>1.2030430898211828E-2</v>
      </c>
      <c r="AO192" s="5">
        <f t="shared" si="310"/>
        <v>3.0142013261029339E-3</v>
      </c>
      <c r="AP192" s="5">
        <f t="shared" si="311"/>
        <v>5.0346823047605173E-4</v>
      </c>
      <c r="AQ192" s="5">
        <f t="shared" si="312"/>
        <v>6.3071498468819531E-5</v>
      </c>
      <c r="AR192" s="5">
        <f t="shared" si="313"/>
        <v>2.0249625488727045E-5</v>
      </c>
      <c r="AS192" s="5">
        <f t="shared" si="314"/>
        <v>4.1795227008732615E-5</v>
      </c>
      <c r="AT192" s="5">
        <f t="shared" si="315"/>
        <v>4.3132674273012078E-5</v>
      </c>
      <c r="AU192" s="5">
        <f t="shared" si="316"/>
        <v>2.9675279899832298E-5</v>
      </c>
      <c r="AV192" s="5">
        <f t="shared" si="317"/>
        <v>1.5312444428313472E-5</v>
      </c>
      <c r="AW192" s="5">
        <f t="shared" si="318"/>
        <v>1.815985914836613E-7</v>
      </c>
      <c r="AX192" s="5">
        <f t="shared" si="319"/>
        <v>8.2588305602031425E-3</v>
      </c>
      <c r="AY192" s="5">
        <f t="shared" si="320"/>
        <v>4.1384682289848668E-3</v>
      </c>
      <c r="AZ192" s="5">
        <f t="shared" si="321"/>
        <v>1.0368852561794088E-3</v>
      </c>
      <c r="BA192" s="5">
        <f t="shared" si="322"/>
        <v>1.7319307128376172E-4</v>
      </c>
      <c r="BB192" s="5">
        <f t="shared" si="323"/>
        <v>2.1696595473273908E-5</v>
      </c>
      <c r="BC192" s="5">
        <f t="shared" si="324"/>
        <v>2.1744161086426832E-6</v>
      </c>
      <c r="BD192" s="5">
        <f t="shared" si="325"/>
        <v>1.6911682415376922E-6</v>
      </c>
      <c r="BE192" s="5">
        <f t="shared" si="326"/>
        <v>3.4905712505337961E-6</v>
      </c>
      <c r="BF192" s="5">
        <f t="shared" si="327"/>
        <v>3.6022695305508793E-6</v>
      </c>
      <c r="BG192" s="5">
        <f t="shared" si="328"/>
        <v>2.4783614370190041E-6</v>
      </c>
      <c r="BH192" s="5">
        <f t="shared" si="329"/>
        <v>1.2788345015018067E-6</v>
      </c>
      <c r="BI192" s="5">
        <f t="shared" si="330"/>
        <v>5.279028822199459E-7</v>
      </c>
      <c r="BJ192" s="8">
        <f t="shared" si="331"/>
        <v>0.73708191718210303</v>
      </c>
      <c r="BK192" s="8">
        <f t="shared" si="332"/>
        <v>0.18368809656054896</v>
      </c>
      <c r="BL192" s="8">
        <f t="shared" si="333"/>
        <v>7.6400066263801886E-2</v>
      </c>
      <c r="BM192" s="8">
        <f t="shared" si="334"/>
        <v>0.46741783112186852</v>
      </c>
      <c r="BN192" s="8">
        <f t="shared" si="335"/>
        <v>0.52722685263740754</v>
      </c>
    </row>
    <row r="193" spans="1:66" x14ac:dyDescent="0.25">
      <c r="A193" t="s">
        <v>196</v>
      </c>
      <c r="B193" t="s">
        <v>205</v>
      </c>
      <c r="C193" t="s">
        <v>199</v>
      </c>
      <c r="D193" s="11">
        <v>44473</v>
      </c>
      <c r="E193">
        <f>VLOOKUP(A193,home!$A$2:$E$405,3,FALSE)</f>
        <v>1.6</v>
      </c>
      <c r="F193">
        <f>VLOOKUP(B193,home!$B$2:$E$405,3,FALSE)</f>
        <v>1.37</v>
      </c>
      <c r="G193">
        <f>VLOOKUP(C193,away!$B$2:$E$405,4,FALSE)</f>
        <v>0.79</v>
      </c>
      <c r="H193">
        <f>VLOOKUP(A193,away!$A$2:$E$405,3,FALSE)</f>
        <v>1.4115384615384601</v>
      </c>
      <c r="I193">
        <f>VLOOKUP(C193,away!$B$2:$E$405,3,FALSE)</f>
        <v>0.62</v>
      </c>
      <c r="J193">
        <f>VLOOKUP(B193,home!$B$2:$E$405,4,FALSE)</f>
        <v>0.85</v>
      </c>
      <c r="K193" s="3">
        <f t="shared" si="280"/>
        <v>1.7316800000000001</v>
      </c>
      <c r="L193" s="3">
        <f t="shared" si="281"/>
        <v>0.74388076923076851</v>
      </c>
      <c r="M193" s="5">
        <f t="shared" si="282"/>
        <v>8.4115807472567972E-2</v>
      </c>
      <c r="N193" s="5">
        <f t="shared" si="283"/>
        <v>0.14566166148409651</v>
      </c>
      <c r="O193" s="5">
        <f t="shared" si="284"/>
        <v>6.2572131567161099E-2</v>
      </c>
      <c r="P193" s="5">
        <f t="shared" si="285"/>
        <v>0.10835490879222154</v>
      </c>
      <c r="Q193" s="5">
        <f t="shared" si="286"/>
        <v>0.12611969297939016</v>
      </c>
      <c r="R193" s="5">
        <f t="shared" si="287"/>
        <v>2.3273102681294316E-2</v>
      </c>
      <c r="S193" s="5">
        <f t="shared" si="288"/>
        <v>3.4894708296058313E-2</v>
      </c>
      <c r="T193" s="5">
        <f t="shared" si="289"/>
        <v>9.3818014228657126E-2</v>
      </c>
      <c r="U193" s="5">
        <f t="shared" si="290"/>
        <v>4.0301566451143744E-2</v>
      </c>
      <c r="V193" s="5">
        <f t="shared" si="291"/>
        <v>4.9944542046110353E-3</v>
      </c>
      <c r="W193" s="5">
        <f t="shared" si="292"/>
        <v>7.2799649979516809E-2</v>
      </c>
      <c r="X193" s="5">
        <f t="shared" si="293"/>
        <v>5.4154259626493666E-2</v>
      </c>
      <c r="Y193" s="5">
        <f t="shared" si="294"/>
        <v>2.0142156154039425E-2</v>
      </c>
      <c r="Z193" s="5">
        <f t="shared" si="295"/>
        <v>5.7708045083159605E-3</v>
      </c>
      <c r="AA193" s="5">
        <f t="shared" si="296"/>
        <v>9.993186750960583E-3</v>
      </c>
      <c r="AB193" s="5">
        <f t="shared" si="297"/>
        <v>8.652500816451714E-3</v>
      </c>
      <c r="AC193" s="5">
        <f t="shared" si="298"/>
        <v>4.0210458508649284E-4</v>
      </c>
      <c r="AD193" s="5">
        <f t="shared" si="299"/>
        <v>3.1516424469132422E-2</v>
      </c>
      <c r="AE193" s="5">
        <f t="shared" si="300"/>
        <v>2.3444462077501647E-2</v>
      </c>
      <c r="AF193" s="5">
        <f t="shared" si="301"/>
        <v>8.7199422422067491E-3</v>
      </c>
      <c r="AG193" s="5">
        <f t="shared" si="302"/>
        <v>2.1621991142602103E-3</v>
      </c>
      <c r="AH193" s="5">
        <f t="shared" si="303"/>
        <v>1.0731976241816158E-3</v>
      </c>
      <c r="AI193" s="5">
        <f t="shared" si="304"/>
        <v>1.8584348618428206E-3</v>
      </c>
      <c r="AJ193" s="5">
        <f t="shared" si="305"/>
        <v>1.6091072407779883E-3</v>
      </c>
      <c r="AK193" s="5">
        <f t="shared" si="306"/>
        <v>9.2881960890347582E-4</v>
      </c>
      <c r="AL193" s="5">
        <f t="shared" si="307"/>
        <v>2.071905719085685E-5</v>
      </c>
      <c r="AM193" s="5">
        <f t="shared" si="308"/>
        <v>1.091527238494144E-2</v>
      </c>
      <c r="AN193" s="5">
        <f t="shared" si="309"/>
        <v>8.1196612180736046E-3</v>
      </c>
      <c r="AO193" s="5">
        <f t="shared" si="310"/>
        <v>3.020029916396915E-3</v>
      </c>
      <c r="AP193" s="5">
        <f t="shared" si="311"/>
        <v>7.4884739243642371E-4</v>
      </c>
      <c r="AQ193" s="5">
        <f t="shared" si="312"/>
        <v>1.3926329358051551E-4</v>
      </c>
      <c r="AR193" s="5">
        <f t="shared" si="313"/>
        <v>1.5966621484257078E-4</v>
      </c>
      <c r="AS193" s="5">
        <f t="shared" si="314"/>
        <v>2.7649079091858296E-4</v>
      </c>
      <c r="AT193" s="5">
        <f t="shared" si="315"/>
        <v>2.3939678640894595E-4</v>
      </c>
      <c r="AU193" s="5">
        <f t="shared" si="316"/>
        <v>1.3818620902954787E-4</v>
      </c>
      <c r="AV193" s="5">
        <f t="shared" si="317"/>
        <v>5.9823573613071883E-5</v>
      </c>
      <c r="AW193" s="5">
        <f t="shared" si="318"/>
        <v>7.4137589448011396E-7</v>
      </c>
      <c r="AX193" s="5">
        <f t="shared" si="319"/>
        <v>3.1502931472592362E-3</v>
      </c>
      <c r="AY193" s="5">
        <f t="shared" si="320"/>
        <v>2.3434424896856196E-3</v>
      </c>
      <c r="AZ193" s="5">
        <f t="shared" si="321"/>
        <v>8.7162090093770273E-4</v>
      </c>
      <c r="BA193" s="5">
        <f t="shared" si="322"/>
        <v>2.161273420890513E-4</v>
      </c>
      <c r="BB193" s="5">
        <f t="shared" si="323"/>
        <v>4.0193243371251232E-5</v>
      </c>
      <c r="BC193" s="5">
        <f t="shared" si="324"/>
        <v>5.9797961593771728E-6</v>
      </c>
      <c r="BD193" s="5">
        <f t="shared" si="325"/>
        <v>1.9795437786209437E-5</v>
      </c>
      <c r="BE193" s="5">
        <f t="shared" si="326"/>
        <v>3.4279363705623156E-5</v>
      </c>
      <c r="BF193" s="5">
        <f t="shared" si="327"/>
        <v>2.9680444270876768E-5</v>
      </c>
      <c r="BG193" s="5">
        <f t="shared" si="328"/>
        <v>1.7132343911663963E-5</v>
      </c>
      <c r="BH193" s="5">
        <f t="shared" si="329"/>
        <v>7.4169343262375651E-6</v>
      </c>
      <c r="BI193" s="5">
        <f t="shared" si="330"/>
        <v>2.5687513668118119E-6</v>
      </c>
      <c r="BJ193" s="8">
        <f t="shared" si="331"/>
        <v>0.60810919348022585</v>
      </c>
      <c r="BK193" s="8">
        <f t="shared" si="332"/>
        <v>0.23512614489742184</v>
      </c>
      <c r="BL193" s="8">
        <f t="shared" si="333"/>
        <v>0.15124648445289746</v>
      </c>
      <c r="BM193" s="8">
        <f t="shared" si="334"/>
        <v>0.44781262124833832</v>
      </c>
      <c r="BN193" s="8">
        <f t="shared" si="335"/>
        <v>0.55009730497673159</v>
      </c>
    </row>
    <row r="194" spans="1:66" x14ac:dyDescent="0.25">
      <c r="A194" t="s">
        <v>196</v>
      </c>
      <c r="B194" t="s">
        <v>204</v>
      </c>
      <c r="C194" t="s">
        <v>197</v>
      </c>
      <c r="D194" s="11">
        <v>44473</v>
      </c>
      <c r="E194">
        <f>VLOOKUP(A194,home!$A$2:$E$405,3,FALSE)</f>
        <v>1.6</v>
      </c>
      <c r="F194">
        <f>VLOOKUP(B194,home!$B$2:$E$405,3,FALSE)</f>
        <v>0.87</v>
      </c>
      <c r="G194">
        <f>VLOOKUP(C194,away!$B$2:$E$405,4,FALSE)</f>
        <v>0.96</v>
      </c>
      <c r="H194">
        <f>VLOOKUP(A194,away!$A$2:$E$405,3,FALSE)</f>
        <v>1.4115384615384601</v>
      </c>
      <c r="I194">
        <f>VLOOKUP(C194,away!$B$2:$E$405,3,FALSE)</f>
        <v>0.42</v>
      </c>
      <c r="J194">
        <f>VLOOKUP(B194,home!$B$2:$E$405,4,FALSE)</f>
        <v>1.42</v>
      </c>
      <c r="K194" s="3">
        <f t="shared" si="280"/>
        <v>1.3363200000000002</v>
      </c>
      <c r="L194" s="3">
        <f t="shared" si="281"/>
        <v>0.84184153846153753</v>
      </c>
      <c r="M194" s="5">
        <f t="shared" si="282"/>
        <v>0.11324954430074871</v>
      </c>
      <c r="N194" s="5">
        <f t="shared" si="283"/>
        <v>0.15133763103997652</v>
      </c>
      <c r="O194" s="5">
        <f t="shared" si="284"/>
        <v>9.5338170604210334E-2</v>
      </c>
      <c r="P194" s="5">
        <f t="shared" si="285"/>
        <v>0.12740230414181838</v>
      </c>
      <c r="Q194" s="5">
        <f t="shared" si="286"/>
        <v>0.10111775155567075</v>
      </c>
      <c r="R194" s="5">
        <f t="shared" si="287"/>
        <v>4.0129816107778486E-2</v>
      </c>
      <c r="S194" s="5">
        <f t="shared" si="288"/>
        <v>3.5830932479383688E-2</v>
      </c>
      <c r="T194" s="5">
        <f t="shared" si="289"/>
        <v>8.512512353539739E-2</v>
      </c>
      <c r="U194" s="5">
        <f t="shared" si="290"/>
        <v>5.3626275861146551E-2</v>
      </c>
      <c r="V194" s="5">
        <f t="shared" si="291"/>
        <v>4.4787458681124839E-3</v>
      </c>
      <c r="W194" s="5">
        <f t="shared" si="292"/>
        <v>4.5041891252957982E-2</v>
      </c>
      <c r="X194" s="5">
        <f t="shared" si="293"/>
        <v>3.7918135027607415E-2</v>
      </c>
      <c r="Y194" s="5">
        <f t="shared" si="294"/>
        <v>1.5960530563616671E-2</v>
      </c>
      <c r="Z194" s="5">
        <f t="shared" si="295"/>
        <v>1.1260982043450277E-2</v>
      </c>
      <c r="AA194" s="5">
        <f t="shared" si="296"/>
        <v>1.5048275524303475E-2</v>
      </c>
      <c r="AB194" s="5">
        <f t="shared" si="297"/>
        <v>1.0054655774318614E-2</v>
      </c>
      <c r="AC194" s="5">
        <f t="shared" si="298"/>
        <v>3.1490333293741039E-4</v>
      </c>
      <c r="AD194" s="5">
        <f t="shared" si="299"/>
        <v>1.5047595029788204E-2</v>
      </c>
      <c r="AE194" s="5">
        <f t="shared" si="300"/>
        <v>1.2667690550023087E-2</v>
      </c>
      <c r="AF194" s="5">
        <f t="shared" si="301"/>
        <v>5.3320940506930582E-3</v>
      </c>
      <c r="AG194" s="5">
        <f t="shared" si="302"/>
        <v>1.4962594196190186E-3</v>
      </c>
      <c r="AH194" s="5">
        <f t="shared" si="303"/>
        <v>2.3699906120114821E-3</v>
      </c>
      <c r="AI194" s="5">
        <f t="shared" si="304"/>
        <v>3.1670658546431841E-3</v>
      </c>
      <c r="AJ194" s="5">
        <f t="shared" si="305"/>
        <v>2.1161067214383908E-3</v>
      </c>
      <c r="AK194" s="5">
        <f t="shared" si="306"/>
        <v>9.4259857799751682E-4</v>
      </c>
      <c r="AL194" s="5">
        <f t="shared" si="307"/>
        <v>1.4170268126332411E-5</v>
      </c>
      <c r="AM194" s="5">
        <f t="shared" si="308"/>
        <v>4.021680438041313E-3</v>
      </c>
      <c r="AN194" s="5">
        <f t="shared" si="309"/>
        <v>3.3856176471613693E-3</v>
      </c>
      <c r="AO194" s="5">
        <f t="shared" si="310"/>
        <v>1.425076784364429E-3</v>
      </c>
      <c r="AP194" s="5">
        <f t="shared" si="311"/>
        <v>3.9989627752505725E-4</v>
      </c>
      <c r="AQ194" s="5">
        <f t="shared" si="312"/>
        <v>8.4162324374184033E-5</v>
      </c>
      <c r="AR194" s="5">
        <f t="shared" si="313"/>
        <v>3.9903130859102946E-4</v>
      </c>
      <c r="AS194" s="5">
        <f t="shared" si="314"/>
        <v>5.3323351829636452E-4</v>
      </c>
      <c r="AT194" s="5">
        <f t="shared" si="315"/>
        <v>3.5628530758489903E-4</v>
      </c>
      <c r="AU194" s="5">
        <f t="shared" si="316"/>
        <v>1.5870372741061745E-4</v>
      </c>
      <c r="AV194" s="5">
        <f t="shared" si="317"/>
        <v>5.301974125333908E-5</v>
      </c>
      <c r="AW194" s="5">
        <f t="shared" si="318"/>
        <v>4.4280894627410025E-7</v>
      </c>
      <c r="AX194" s="5">
        <f t="shared" si="319"/>
        <v>8.9570866716056155E-4</v>
      </c>
      <c r="AY194" s="5">
        <f t="shared" si="320"/>
        <v>7.5404476237578039E-4</v>
      </c>
      <c r="AZ194" s="5">
        <f t="shared" si="321"/>
        <v>3.1739310141364573E-4</v>
      </c>
      <c r="BA194" s="5">
        <f t="shared" si="322"/>
        <v>8.9064898930380789E-5</v>
      </c>
      <c r="BB194" s="5">
        <f t="shared" si="323"/>
        <v>1.8744632884618273E-5</v>
      </c>
      <c r="BC194" s="5">
        <f t="shared" si="324"/>
        <v>3.1560021170967556E-6</v>
      </c>
      <c r="BD194" s="5">
        <f t="shared" si="325"/>
        <v>5.5986855119765445E-5</v>
      </c>
      <c r="BE194" s="5">
        <f t="shared" si="326"/>
        <v>7.4816354233644963E-5</v>
      </c>
      <c r="BF194" s="5">
        <f t="shared" si="327"/>
        <v>4.9989295244752236E-5</v>
      </c>
      <c r="BG194" s="5">
        <f t="shared" si="328"/>
        <v>2.2267231673822439E-5</v>
      </c>
      <c r="BH194" s="5">
        <f t="shared" si="329"/>
        <v>7.4390367575906002E-6</v>
      </c>
      <c r="BI194" s="5">
        <f t="shared" si="330"/>
        <v>1.9881867199806936E-6</v>
      </c>
      <c r="BJ194" s="8">
        <f t="shared" si="331"/>
        <v>0.48243924756169854</v>
      </c>
      <c r="BK194" s="8">
        <f t="shared" si="332"/>
        <v>0.2820446451535028</v>
      </c>
      <c r="BL194" s="8">
        <f t="shared" si="333"/>
        <v>0.22450571620073381</v>
      </c>
      <c r="BM194" s="8">
        <f t="shared" si="334"/>
        <v>0.37092177125575276</v>
      </c>
      <c r="BN194" s="8">
        <f t="shared" si="335"/>
        <v>0.62857521775020309</v>
      </c>
    </row>
    <row r="195" spans="1:66" x14ac:dyDescent="0.25">
      <c r="A195" t="s">
        <v>196</v>
      </c>
      <c r="B195" t="s">
        <v>203</v>
      </c>
      <c r="C195" t="s">
        <v>303</v>
      </c>
      <c r="D195" s="11">
        <v>44473</v>
      </c>
      <c r="E195">
        <f>VLOOKUP(A195,home!$A$2:$E$405,3,FALSE)</f>
        <v>1.6</v>
      </c>
      <c r="F195">
        <f>VLOOKUP(B195,home!$B$2:$E$405,3,FALSE)</f>
        <v>0.75</v>
      </c>
      <c r="G195">
        <f>VLOOKUP(C195,away!$B$2:$E$405,4,FALSE)</f>
        <v>0.83</v>
      </c>
      <c r="H195">
        <f>VLOOKUP(A195,away!$A$2:$E$405,3,FALSE)</f>
        <v>1.4115384615384601</v>
      </c>
      <c r="I195">
        <f>VLOOKUP(C195,away!$B$2:$E$405,3,FALSE)</f>
        <v>1</v>
      </c>
      <c r="J195">
        <f>VLOOKUP(B195,home!$B$2:$E$405,4,FALSE)</f>
        <v>0.8</v>
      </c>
      <c r="K195" s="3">
        <f t="shared" si="280"/>
        <v>0.99600000000000011</v>
      </c>
      <c r="L195" s="3">
        <f t="shared" si="281"/>
        <v>1.1292307692307681</v>
      </c>
      <c r="M195" s="5">
        <f t="shared" si="282"/>
        <v>0.11940540999242751</v>
      </c>
      <c r="N195" s="5">
        <f t="shared" si="283"/>
        <v>0.11892778835245781</v>
      </c>
      <c r="O195" s="5">
        <f t="shared" si="284"/>
        <v>0.13483626297606416</v>
      </c>
      <c r="P195" s="5">
        <f t="shared" si="285"/>
        <v>0.13429691792415993</v>
      </c>
      <c r="Q195" s="5">
        <f t="shared" si="286"/>
        <v>5.9226038599524002E-2</v>
      </c>
      <c r="R195" s="5">
        <f t="shared" si="287"/>
        <v>7.6130628480331558E-2</v>
      </c>
      <c r="S195" s="5">
        <f t="shared" si="288"/>
        <v>3.7761400771272303E-2</v>
      </c>
      <c r="T195" s="5">
        <f t="shared" si="289"/>
        <v>6.6879865126231647E-2</v>
      </c>
      <c r="U195" s="5">
        <f t="shared" si="290"/>
        <v>7.5826105966410234E-2</v>
      </c>
      <c r="V195" s="5">
        <f t="shared" si="291"/>
        <v>4.7189744775127168E-3</v>
      </c>
      <c r="W195" s="5">
        <f t="shared" si="292"/>
        <v>1.9663044815041969E-2</v>
      </c>
      <c r="X195" s="5">
        <f t="shared" si="293"/>
        <v>2.2204115221908911E-2</v>
      </c>
      <c r="Y195" s="5">
        <f t="shared" si="294"/>
        <v>1.2536785056062406E-2</v>
      </c>
      <c r="Z195" s="5">
        <f t="shared" si="295"/>
        <v>2.8656349386955545E-2</v>
      </c>
      <c r="AA195" s="5">
        <f t="shared" si="296"/>
        <v>2.8541723989407724E-2</v>
      </c>
      <c r="AB195" s="5">
        <f t="shared" si="297"/>
        <v>1.4213778546725049E-2</v>
      </c>
      <c r="AC195" s="5">
        <f t="shared" si="298"/>
        <v>3.3171849590657242E-4</v>
      </c>
      <c r="AD195" s="5">
        <f t="shared" si="299"/>
        <v>4.8960981589454495E-3</v>
      </c>
      <c r="AE195" s="5">
        <f t="shared" si="300"/>
        <v>5.5288246902553181E-3</v>
      </c>
      <c r="AF195" s="5">
        <f t="shared" si="301"/>
        <v>3.1216594789595388E-3</v>
      </c>
      <c r="AG195" s="5">
        <f t="shared" si="302"/>
        <v>1.1750246449006663E-3</v>
      </c>
      <c r="AH195" s="5">
        <f t="shared" si="303"/>
        <v>8.0899078653943659E-3</v>
      </c>
      <c r="AI195" s="5">
        <f t="shared" si="304"/>
        <v>8.0575482339327893E-3</v>
      </c>
      <c r="AJ195" s="5">
        <f t="shared" si="305"/>
        <v>4.01265902049853E-3</v>
      </c>
      <c r="AK195" s="5">
        <f t="shared" si="306"/>
        <v>1.332202794805512E-3</v>
      </c>
      <c r="AL195" s="5">
        <f t="shared" si="307"/>
        <v>1.492353541485797E-5</v>
      </c>
      <c r="AM195" s="5">
        <f t="shared" si="308"/>
        <v>9.753027532619341E-4</v>
      </c>
      <c r="AN195" s="5">
        <f t="shared" si="309"/>
        <v>1.1013418782988599E-3</v>
      </c>
      <c r="AO195" s="5">
        <f t="shared" si="310"/>
        <v>6.218345682087404E-4</v>
      </c>
      <c r="AP195" s="5">
        <f t="shared" si="311"/>
        <v>2.3406490926421286E-4</v>
      </c>
      <c r="AQ195" s="5">
        <f t="shared" si="312"/>
        <v>6.6078324384589258E-5</v>
      </c>
      <c r="AR195" s="5">
        <f t="shared" si="313"/>
        <v>1.8270745763690616E-3</v>
      </c>
      <c r="AS195" s="5">
        <f t="shared" si="314"/>
        <v>1.8197662780635856E-3</v>
      </c>
      <c r="AT195" s="5">
        <f t="shared" si="315"/>
        <v>9.0624360647566574E-4</v>
      </c>
      <c r="AU195" s="5">
        <f t="shared" si="316"/>
        <v>3.0087287734992105E-4</v>
      </c>
      <c r="AV195" s="5">
        <f t="shared" si="317"/>
        <v>7.4917346460130334E-5</v>
      </c>
      <c r="AW195" s="5">
        <f t="shared" si="318"/>
        <v>4.6624185874050091E-7</v>
      </c>
      <c r="AX195" s="5">
        <f t="shared" si="319"/>
        <v>1.6190025704148099E-4</v>
      </c>
      <c r="AY195" s="5">
        <f t="shared" si="320"/>
        <v>1.8282275179761068E-4</v>
      </c>
      <c r="AZ195" s="5">
        <f t="shared" si="321"/>
        <v>1.0322453832265087E-4</v>
      </c>
      <c r="BA195" s="5">
        <f t="shared" si="322"/>
        <v>3.8854774937859316E-5</v>
      </c>
      <c r="BB195" s="5">
        <f t="shared" si="323"/>
        <v>1.0969001847841813E-5</v>
      </c>
      <c r="BC195" s="5">
        <f t="shared" si="324"/>
        <v>2.4773068788664221E-6</v>
      </c>
      <c r="BD195" s="5">
        <f t="shared" si="325"/>
        <v>3.4386480488586947E-4</v>
      </c>
      <c r="BE195" s="5">
        <f t="shared" si="326"/>
        <v>3.4248934566632604E-4</v>
      </c>
      <c r="BF195" s="5">
        <f t="shared" si="327"/>
        <v>1.7055969414183039E-4</v>
      </c>
      <c r="BG195" s="5">
        <f t="shared" si="328"/>
        <v>5.6625818455087701E-5</v>
      </c>
      <c r="BH195" s="5">
        <f t="shared" si="329"/>
        <v>1.4099828795316836E-5</v>
      </c>
      <c r="BI195" s="5">
        <f t="shared" si="330"/>
        <v>2.8086858960271152E-6</v>
      </c>
      <c r="BJ195" s="8">
        <f t="shared" si="331"/>
        <v>0.31765811520853238</v>
      </c>
      <c r="BK195" s="8">
        <f t="shared" si="332"/>
        <v>0.29671216794849153</v>
      </c>
      <c r="BL195" s="8">
        <f t="shared" si="333"/>
        <v>0.35690014073612875</v>
      </c>
      <c r="BM195" s="8">
        <f t="shared" si="334"/>
        <v>0.35692137044520428</v>
      </c>
      <c r="BN195" s="8">
        <f t="shared" si="335"/>
        <v>0.64282304632496501</v>
      </c>
    </row>
    <row r="196" spans="1:66" x14ac:dyDescent="0.25">
      <c r="A196" t="s">
        <v>32</v>
      </c>
      <c r="B196" t="s">
        <v>313</v>
      </c>
      <c r="C196" t="s">
        <v>210</v>
      </c>
      <c r="D196" s="11">
        <v>44473</v>
      </c>
      <c r="E196">
        <f>VLOOKUP(A196,home!$A$2:$E$405,3,FALSE)</f>
        <v>1.26068376068376</v>
      </c>
      <c r="F196">
        <f>VLOOKUP(B196,home!$B$2:$E$405,3,FALSE)</f>
        <v>0.49</v>
      </c>
      <c r="G196">
        <f>VLOOKUP(C196,away!$B$2:$E$405,4,FALSE)</f>
        <v>1.1599999999999999</v>
      </c>
      <c r="H196">
        <f>VLOOKUP(A196,away!$A$2:$E$405,3,FALSE)</f>
        <v>1.1452991452991499</v>
      </c>
      <c r="I196">
        <f>VLOOKUP(C196,away!$B$2:$E$405,3,FALSE)</f>
        <v>0.55000000000000004</v>
      </c>
      <c r="J196">
        <f>VLOOKUP(B196,home!$B$2:$E$405,4,FALSE)</f>
        <v>1.34</v>
      </c>
      <c r="K196" s="3">
        <f t="shared" si="280"/>
        <v>0.71657264957264921</v>
      </c>
      <c r="L196" s="3">
        <f t="shared" si="281"/>
        <v>0.84408547008547352</v>
      </c>
      <c r="M196" s="5">
        <f t="shared" si="282"/>
        <v>0.20999782201866896</v>
      </c>
      <c r="N196" s="5">
        <f t="shared" si="283"/>
        <v>0.15047869572840319</v>
      </c>
      <c r="O196" s="5">
        <f t="shared" si="284"/>
        <v>0.17725611031555377</v>
      </c>
      <c r="P196" s="5">
        <f t="shared" si="285"/>
        <v>0.12701688062175814</v>
      </c>
      <c r="Q196" s="5">
        <f t="shared" si="286"/>
        <v>5.3914458851169189E-2</v>
      </c>
      <c r="R196" s="5">
        <f t="shared" si="287"/>
        <v>7.4809653600613382E-2</v>
      </c>
      <c r="S196" s="5">
        <f t="shared" si="288"/>
        <v>1.9206494390984329E-2</v>
      </c>
      <c r="T196" s="5">
        <f t="shared" si="289"/>
        <v>4.5508411343793055E-2</v>
      </c>
      <c r="U196" s="5">
        <f t="shared" si="290"/>
        <v>5.3606551694203593E-2</v>
      </c>
      <c r="V196" s="5">
        <f t="shared" si="291"/>
        <v>1.2907800565481039E-3</v>
      </c>
      <c r="W196" s="5">
        <f t="shared" si="292"/>
        <v>1.287787554308596E-2</v>
      </c>
      <c r="X196" s="5">
        <f t="shared" si="293"/>
        <v>1.0870027631487934E-2</v>
      </c>
      <c r="Y196" s="5">
        <f t="shared" si="294"/>
        <v>4.5876161915832901E-3</v>
      </c>
      <c r="Z196" s="5">
        <f t="shared" si="295"/>
        <v>2.1048580542135063E-2</v>
      </c>
      <c r="AA196" s="5">
        <f t="shared" si="296"/>
        <v>1.5082837128821028E-2</v>
      </c>
      <c r="AB196" s="5">
        <f t="shared" si="297"/>
        <v>5.4039742822360069E-3</v>
      </c>
      <c r="AC196" s="5">
        <f t="shared" si="298"/>
        <v>4.8795403797372875E-5</v>
      </c>
      <c r="AD196" s="5">
        <f t="shared" si="299"/>
        <v>2.3069833496939811E-3</v>
      </c>
      <c r="AE196" s="5">
        <f t="shared" si="300"/>
        <v>1.9472911252058041E-3</v>
      </c>
      <c r="AF196" s="5">
        <f t="shared" si="301"/>
        <v>8.2184007240630589E-4</v>
      </c>
      <c r="AG196" s="5">
        <f t="shared" si="302"/>
        <v>2.3123442128405216E-4</v>
      </c>
      <c r="AH196" s="5">
        <f t="shared" si="303"/>
        <v>4.4417002503850051E-3</v>
      </c>
      <c r="AI196" s="5">
        <f t="shared" si="304"/>
        <v>3.1828009170258818E-3</v>
      </c>
      <c r="AJ196" s="5">
        <f t="shared" si="305"/>
        <v>1.140354043087747E-3</v>
      </c>
      <c r="AK196" s="5">
        <f t="shared" si="306"/>
        <v>2.7238217270208998E-4</v>
      </c>
      <c r="AL196" s="5">
        <f t="shared" si="307"/>
        <v>1.1805531923031866E-6</v>
      </c>
      <c r="AM196" s="5">
        <f t="shared" si="308"/>
        <v>3.3062423428204039E-4</v>
      </c>
      <c r="AN196" s="5">
        <f t="shared" si="309"/>
        <v>2.7907511221560572E-4</v>
      </c>
      <c r="AO196" s="5">
        <f t="shared" si="310"/>
        <v>1.1778162364183292E-4</v>
      </c>
      <c r="AP196" s="5">
        <f t="shared" si="311"/>
        <v>3.3139252386382297E-5</v>
      </c>
      <c r="AQ196" s="5">
        <f t="shared" si="312"/>
        <v>6.9930903572101595E-6</v>
      </c>
      <c r="AR196" s="5">
        <f t="shared" si="313"/>
        <v>7.4983492876499883E-4</v>
      </c>
      <c r="AS196" s="5">
        <f t="shared" si="314"/>
        <v>5.3731120164725375E-4</v>
      </c>
      <c r="AT196" s="5">
        <f t="shared" si="315"/>
        <v>1.9251125570471833E-4</v>
      </c>
      <c r="AU196" s="5">
        <f t="shared" si="316"/>
        <v>4.5982766857629272E-5</v>
      </c>
      <c r="AV196" s="5">
        <f t="shared" si="317"/>
        <v>8.2374982704632002E-6</v>
      </c>
      <c r="AW196" s="5">
        <f t="shared" si="318"/>
        <v>1.9834886123654729E-8</v>
      </c>
      <c r="AX196" s="5">
        <f t="shared" si="319"/>
        <v>3.9486047262068317E-5</v>
      </c>
      <c r="AY196" s="5">
        <f t="shared" si="320"/>
        <v>3.3329598765020156E-5</v>
      </c>
      <c r="AZ196" s="5">
        <f t="shared" si="321"/>
        <v>1.4066515020666129E-5</v>
      </c>
      <c r="BA196" s="5">
        <f t="shared" si="322"/>
        <v>3.9577803145611153E-6</v>
      </c>
      <c r="BB196" s="5">
        <f t="shared" si="323"/>
        <v>8.3517621432783782E-7</v>
      </c>
      <c r="BC196" s="5">
        <f t="shared" si="324"/>
        <v>1.4099202149502389E-7</v>
      </c>
      <c r="BD196" s="5">
        <f t="shared" si="325"/>
        <v>1.0548746138885188E-4</v>
      </c>
      <c r="BE196" s="5">
        <f t="shared" si="326"/>
        <v>7.5589429704102105E-5</v>
      </c>
      <c r="BF196" s="5">
        <f t="shared" si="327"/>
        <v>2.708265896137698E-5</v>
      </c>
      <c r="BG196" s="5">
        <f t="shared" si="328"/>
        <v>6.4688975631421192E-6</v>
      </c>
      <c r="BH196" s="5">
        <f t="shared" si="329"/>
        <v>1.1588587666587004E-6</v>
      </c>
      <c r="BI196" s="5">
        <f t="shared" si="330"/>
        <v>1.6608129938102352E-7</v>
      </c>
      <c r="BJ196" s="8">
        <f t="shared" si="331"/>
        <v>0.28440386368059395</v>
      </c>
      <c r="BK196" s="8">
        <f t="shared" si="332"/>
        <v>0.35759528264371421</v>
      </c>
      <c r="BL196" s="8">
        <f t="shared" si="333"/>
        <v>0.33694619544355703</v>
      </c>
      <c r="BM196" s="8">
        <f t="shared" si="334"/>
        <v>0.20648699140995486</v>
      </c>
      <c r="BN196" s="8">
        <f t="shared" si="335"/>
        <v>0.7934736211361666</v>
      </c>
    </row>
    <row r="197" spans="1:66" x14ac:dyDescent="0.25">
      <c r="A197" t="s">
        <v>32</v>
      </c>
      <c r="B197" t="s">
        <v>212</v>
      </c>
      <c r="C197" t="s">
        <v>34</v>
      </c>
      <c r="D197" s="11">
        <v>44473</v>
      </c>
      <c r="E197">
        <f>VLOOKUP(A197,home!$A$2:$E$405,3,FALSE)</f>
        <v>1.26068376068376</v>
      </c>
      <c r="F197">
        <f>VLOOKUP(B197,home!$B$2:$E$405,3,FALSE)</f>
        <v>0.79</v>
      </c>
      <c r="G197">
        <f>VLOOKUP(C197,away!$B$2:$E$405,4,FALSE)</f>
        <v>1.1599999999999999</v>
      </c>
      <c r="H197">
        <f>VLOOKUP(A197,away!$A$2:$E$405,3,FALSE)</f>
        <v>1.1452991452991499</v>
      </c>
      <c r="I197">
        <f>VLOOKUP(C197,away!$B$2:$E$405,3,FALSE)</f>
        <v>0.67</v>
      </c>
      <c r="J197">
        <f>VLOOKUP(B197,home!$B$2:$E$405,4,FALSE)</f>
        <v>1.34</v>
      </c>
      <c r="K197" s="3">
        <f t="shared" si="280"/>
        <v>1.1552905982905977</v>
      </c>
      <c r="L197" s="3">
        <f t="shared" si="281"/>
        <v>1.0282495726495768</v>
      </c>
      <c r="M197" s="5">
        <f t="shared" si="282"/>
        <v>0.11264205182750203</v>
      </c>
      <c r="N197" s="5">
        <f t="shared" si="283"/>
        <v>0.13013430344847532</v>
      </c>
      <c r="O197" s="5">
        <f t="shared" si="284"/>
        <v>0.11582414165400046</v>
      </c>
      <c r="P197" s="5">
        <f t="shared" si="285"/>
        <v>0.13381054190794511</v>
      </c>
      <c r="Q197" s="5">
        <f t="shared" si="286"/>
        <v>7.5171468644559661E-2</v>
      </c>
      <c r="R197" s="5">
        <f t="shared" si="287"/>
        <v>5.9548062079114991E-2</v>
      </c>
      <c r="S197" s="5">
        <f t="shared" si="288"/>
        <v>3.9739291044515339E-2</v>
      </c>
      <c r="T197" s="5">
        <f t="shared" si="289"/>
        <v>7.7295030509209536E-2</v>
      </c>
      <c r="U197" s="5">
        <f t="shared" si="290"/>
        <v>6.8795316266426404E-2</v>
      </c>
      <c r="V197" s="5">
        <f t="shared" si="291"/>
        <v>5.2452643705659394E-3</v>
      </c>
      <c r="W197" s="5">
        <f t="shared" si="292"/>
        <v>2.8948296994918726E-2</v>
      </c>
      <c r="X197" s="5">
        <f t="shared" si="293"/>
        <v>2.976607401395821E-2</v>
      </c>
      <c r="Y197" s="5">
        <f t="shared" si="294"/>
        <v>1.5303476442154096E-2</v>
      </c>
      <c r="Z197" s="5">
        <f t="shared" si="295"/>
        <v>2.0410089794986822E-2</v>
      </c>
      <c r="AA197" s="5">
        <f t="shared" si="296"/>
        <v>2.3579584850415145E-2</v>
      </c>
      <c r="AB197" s="5">
        <f t="shared" si="297"/>
        <v>1.362063634464002E-2</v>
      </c>
      <c r="AC197" s="5">
        <f t="shared" si="298"/>
        <v>3.8943696896980088E-4</v>
      </c>
      <c r="AD197" s="5">
        <f t="shared" si="299"/>
        <v>8.360923838688401E-3</v>
      </c>
      <c r="AE197" s="5">
        <f t="shared" si="300"/>
        <v>8.5971163640870089E-3</v>
      </c>
      <c r="AF197" s="5">
        <f t="shared" si="301"/>
        <v>4.4199906136955739E-3</v>
      </c>
      <c r="AG197" s="5">
        <f t="shared" si="302"/>
        <v>1.5149511532158717E-3</v>
      </c>
      <c r="AH197" s="5">
        <f t="shared" si="303"/>
        <v>5.246666527358672E-3</v>
      </c>
      <c r="AI197" s="5">
        <f t="shared" si="304"/>
        <v>6.0614245114234515E-3</v>
      </c>
      <c r="AJ197" s="5">
        <f t="shared" si="305"/>
        <v>3.5013533751478481E-3</v>
      </c>
      <c r="AK197" s="5">
        <f t="shared" si="306"/>
        <v>1.3483602118671196E-3</v>
      </c>
      <c r="AL197" s="5">
        <f t="shared" si="307"/>
        <v>1.8504908606117412E-5</v>
      </c>
      <c r="AM197" s="5">
        <f t="shared" si="308"/>
        <v>1.9318593407720876E-3</v>
      </c>
      <c r="AN197" s="5">
        <f t="shared" si="309"/>
        <v>1.9864335415679924E-3</v>
      </c>
      <c r="AO197" s="5">
        <f t="shared" si="310"/>
        <v>1.0212747201070365E-3</v>
      </c>
      <c r="AP197" s="5">
        <f t="shared" si="311"/>
        <v>3.5004176483595883E-4</v>
      </c>
      <c r="AQ197" s="5">
        <f t="shared" si="312"/>
        <v>8.9982573775519576E-5</v>
      </c>
      <c r="AR197" s="5">
        <f t="shared" si="313"/>
        <v>1.0789765229182791E-3</v>
      </c>
      <c r="AS197" s="5">
        <f t="shared" si="314"/>
        <v>1.2465314327037675E-3</v>
      </c>
      <c r="AT197" s="5">
        <f t="shared" si="315"/>
        <v>7.20053022338186E-4</v>
      </c>
      <c r="AU197" s="5">
        <f t="shared" si="316"/>
        <v>2.7729016232601181E-4</v>
      </c>
      <c r="AV197" s="5">
        <f t="shared" si="317"/>
        <v>8.0087679383428889E-5</v>
      </c>
      <c r="AW197" s="5">
        <f t="shared" si="318"/>
        <v>6.1062449304592469E-7</v>
      </c>
      <c r="AX197" s="5">
        <f t="shared" si="319"/>
        <v>3.7197648893564348E-4</v>
      </c>
      <c r="AY197" s="5">
        <f t="shared" si="320"/>
        <v>3.8248466578376546E-4</v>
      </c>
      <c r="AZ197" s="5">
        <f t="shared" si="321"/>
        <v>1.9664484706858647E-4</v>
      </c>
      <c r="BA197" s="5">
        <f t="shared" si="322"/>
        <v>6.739999332067182E-5</v>
      </c>
      <c r="BB197" s="5">
        <f t="shared" si="323"/>
        <v>1.732600358214128E-5</v>
      </c>
      <c r="BC197" s="5">
        <f t="shared" si="324"/>
        <v>3.5630911558123635E-6</v>
      </c>
      <c r="BD197" s="5">
        <f t="shared" si="325"/>
        <v>1.8490952476494108E-4</v>
      </c>
      <c r="BE197" s="5">
        <f t="shared" si="326"/>
        <v>2.1362423549531887E-4</v>
      </c>
      <c r="BF197" s="5">
        <f t="shared" si="327"/>
        <v>1.2339903541737929E-4</v>
      </c>
      <c r="BG197" s="5">
        <f t="shared" si="328"/>
        <v>4.7520581818608895E-5</v>
      </c>
      <c r="BH197" s="5">
        <f t="shared" si="329"/>
        <v>1.3725020350084509E-5</v>
      </c>
      <c r="BI197" s="5">
        <f t="shared" si="330"/>
        <v>3.17127739435995E-6</v>
      </c>
      <c r="BJ197" s="8">
        <f t="shared" si="331"/>
        <v>0.38593061905386761</v>
      </c>
      <c r="BK197" s="8">
        <f t="shared" si="332"/>
        <v>0.29222757569388813</v>
      </c>
      <c r="BL197" s="8">
        <f t="shared" si="333"/>
        <v>0.30151483431530446</v>
      </c>
      <c r="BM197" s="8">
        <f t="shared" si="334"/>
        <v>0.37257067525515869</v>
      </c>
      <c r="BN197" s="8">
        <f t="shared" si="335"/>
        <v>0.62713056956159763</v>
      </c>
    </row>
    <row r="198" spans="1:66" x14ac:dyDescent="0.25">
      <c r="A198" t="s">
        <v>32</v>
      </c>
      <c r="B198" t="s">
        <v>211</v>
      </c>
      <c r="C198" t="s">
        <v>35</v>
      </c>
      <c r="D198" s="11">
        <v>44473</v>
      </c>
      <c r="E198">
        <f>VLOOKUP(A198,home!$A$2:$E$405,3,FALSE)</f>
        <v>1.26068376068376</v>
      </c>
      <c r="F198">
        <f>VLOOKUP(B198,home!$B$2:$E$405,3,FALSE)</f>
        <v>0.79</v>
      </c>
      <c r="G198">
        <f>VLOOKUP(C198,away!$B$2:$E$405,4,FALSE)</f>
        <v>0.73</v>
      </c>
      <c r="H198">
        <f>VLOOKUP(A198,away!$A$2:$E$405,3,FALSE)</f>
        <v>1.1452991452991499</v>
      </c>
      <c r="I198">
        <f>VLOOKUP(C198,away!$B$2:$E$405,3,FALSE)</f>
        <v>1.71</v>
      </c>
      <c r="J198">
        <f>VLOOKUP(B198,home!$B$2:$E$405,4,FALSE)</f>
        <v>0.81</v>
      </c>
      <c r="K198" s="3">
        <f t="shared" si="280"/>
        <v>0.72703632478632441</v>
      </c>
      <c r="L198" s="3">
        <f t="shared" si="281"/>
        <v>1.5863538461538527</v>
      </c>
      <c r="M198" s="5">
        <f t="shared" si="282"/>
        <v>9.8925308722700667E-2</v>
      </c>
      <c r="N198" s="5">
        <f t="shared" si="283"/>
        <v>7.1922292882104805E-2</v>
      </c>
      <c r="O198" s="5">
        <f t="shared" si="284"/>
        <v>0.15693054397421349</v>
      </c>
      <c r="P198" s="5">
        <f t="shared" si="285"/>
        <v>0.11409420593773083</v>
      </c>
      <c r="Q198" s="5">
        <f t="shared" si="286"/>
        <v>2.614505974360555E-2</v>
      </c>
      <c r="R198" s="5">
        <f t="shared" si="287"/>
        <v>0.12447368600625494</v>
      </c>
      <c r="S198" s="5">
        <f t="shared" si="288"/>
        <v>3.2897263593715163E-2</v>
      </c>
      <c r="T198" s="5">
        <f t="shared" si="289"/>
        <v>4.1475316082190933E-2</v>
      </c>
      <c r="U198" s="5">
        <f t="shared" si="290"/>
        <v>9.0496891206594529E-2</v>
      </c>
      <c r="V198" s="5">
        <f t="shared" si="291"/>
        <v>4.2157363365148571E-3</v>
      </c>
      <c r="W198" s="5">
        <f t="shared" si="292"/>
        <v>6.3361360491032874E-3</v>
      </c>
      <c r="X198" s="5">
        <f t="shared" si="293"/>
        <v>1.0051353791249077E-2</v>
      </c>
      <c r="Y198" s="5">
        <f t="shared" si="294"/>
        <v>7.9725018729005417E-3</v>
      </c>
      <c r="Z198" s="5">
        <f t="shared" si="295"/>
        <v>6.58197701803232E-2</v>
      </c>
      <c r="AA198" s="5">
        <f t="shared" si="296"/>
        <v>4.7853363810182681E-2</v>
      </c>
      <c r="AB198" s="5">
        <f t="shared" si="297"/>
        <v>1.7395566876609061E-2</v>
      </c>
      <c r="AC198" s="5">
        <f t="shared" si="298"/>
        <v>3.0388525947501455E-4</v>
      </c>
      <c r="AD198" s="5">
        <f t="shared" si="299"/>
        <v>1.1516502666215486E-3</v>
      </c>
      <c r="AE198" s="5">
        <f t="shared" si="300"/>
        <v>1.8269248298792037E-3</v>
      </c>
      <c r="AF198" s="5">
        <f t="shared" si="301"/>
        <v>1.449074615256424E-3</v>
      </c>
      <c r="AG198" s="5">
        <f t="shared" si="302"/>
        <v>7.6624836309198104E-4</v>
      </c>
      <c r="AH198" s="5">
        <f t="shared" si="303"/>
        <v>2.6103361394629591E-2</v>
      </c>
      <c r="AI198" s="5">
        <f t="shared" si="304"/>
        <v>1.8978091932920722E-2</v>
      </c>
      <c r="AJ198" s="5">
        <f t="shared" si="305"/>
        <v>6.8988811051838364E-3</v>
      </c>
      <c r="AK198" s="5">
        <f t="shared" si="306"/>
        <v>1.6719123879502243E-3</v>
      </c>
      <c r="AL198" s="5">
        <f t="shared" si="307"/>
        <v>1.4019282961520589E-5</v>
      </c>
      <c r="AM198" s="5">
        <f t="shared" si="308"/>
        <v>1.6745831545674433E-4</v>
      </c>
      <c r="AN198" s="5">
        <f t="shared" si="309"/>
        <v>2.6564814279525154E-4</v>
      </c>
      <c r="AO198" s="5">
        <f t="shared" si="310"/>
        <v>2.107059765234376E-4</v>
      </c>
      <c r="AP198" s="5">
        <f t="shared" si="311"/>
        <v>1.1141807875518623E-4</v>
      </c>
      <c r="AQ198" s="5">
        <f t="shared" si="312"/>
        <v>4.418712444109064E-5</v>
      </c>
      <c r="AR198" s="5">
        <f t="shared" si="313"/>
        <v>8.2818335491829168E-3</v>
      </c>
      <c r="AS198" s="5">
        <f t="shared" si="314"/>
        <v>6.0211938260900291E-3</v>
      </c>
      <c r="AT198" s="5">
        <f t="shared" si="315"/>
        <v>2.1888133150733007E-3</v>
      </c>
      <c r="AU198" s="5">
        <f t="shared" si="316"/>
        <v>5.3044892941142129E-4</v>
      </c>
      <c r="AV198" s="5">
        <f t="shared" si="317"/>
        <v>9.6413910031530018E-5</v>
      </c>
      <c r="AW198" s="5">
        <f t="shared" si="318"/>
        <v>4.4913766478176769E-7</v>
      </c>
      <c r="AX198" s="5">
        <f t="shared" si="319"/>
        <v>2.0291379704096709E-5</v>
      </c>
      <c r="AY198" s="5">
        <f t="shared" si="320"/>
        <v>3.2189308237362039E-5</v>
      </c>
      <c r="AZ198" s="5">
        <f t="shared" si="321"/>
        <v>2.5531816463685587E-5</v>
      </c>
      <c r="BA198" s="5">
        <f t="shared" si="322"/>
        <v>1.3500831748820633E-5</v>
      </c>
      <c r="BB198" s="5">
        <f t="shared" si="323"/>
        <v>5.3542740927544143E-6</v>
      </c>
      <c r="BC198" s="5">
        <f t="shared" si="324"/>
        <v>1.6987546600805766E-6</v>
      </c>
      <c r="BD198" s="5">
        <f t="shared" si="325"/>
        <v>2.1896530839920578E-3</v>
      </c>
      <c r="BE198" s="5">
        <f t="shared" si="326"/>
        <v>1.5919573307426266E-3</v>
      </c>
      <c r="BF198" s="5">
        <f t="shared" si="327"/>
        <v>5.7870540347988318E-4</v>
      </c>
      <c r="BG198" s="5">
        <f t="shared" si="328"/>
        <v>1.4024661656000044E-4</v>
      </c>
      <c r="BH198" s="5">
        <f t="shared" si="329"/>
        <v>2.5491096166874889E-5</v>
      </c>
      <c r="BI198" s="5">
        <f t="shared" si="330"/>
        <v>3.7065905743878972E-6</v>
      </c>
      <c r="BJ198" s="8">
        <f t="shared" si="331"/>
        <v>0.16999454249888193</v>
      </c>
      <c r="BK198" s="8">
        <f t="shared" si="332"/>
        <v>0.25048260844133541</v>
      </c>
      <c r="BL198" s="8">
        <f t="shared" si="333"/>
        <v>0.51245076234584419</v>
      </c>
      <c r="BM198" s="8">
        <f t="shared" si="334"/>
        <v>0.40622484602920184</v>
      </c>
      <c r="BN198" s="8">
        <f t="shared" si="335"/>
        <v>0.59249109726661031</v>
      </c>
    </row>
    <row r="199" spans="1:66" x14ac:dyDescent="0.25">
      <c r="A199" t="s">
        <v>32</v>
      </c>
      <c r="B199" t="s">
        <v>207</v>
      </c>
      <c r="C199" t="s">
        <v>36</v>
      </c>
      <c r="D199" s="11">
        <v>44473</v>
      </c>
      <c r="E199">
        <f>VLOOKUP(A199,home!$A$2:$E$405,3,FALSE)</f>
        <v>1.26068376068376</v>
      </c>
      <c r="F199">
        <f>VLOOKUP(B199,home!$B$2:$E$405,3,FALSE)</f>
        <v>1.28</v>
      </c>
      <c r="G199">
        <f>VLOOKUP(C199,away!$B$2:$E$405,4,FALSE)</f>
        <v>0.55000000000000004</v>
      </c>
      <c r="H199">
        <f>VLOOKUP(A199,away!$A$2:$E$405,3,FALSE)</f>
        <v>1.1452991452991499</v>
      </c>
      <c r="I199">
        <f>VLOOKUP(C199,away!$B$2:$E$405,3,FALSE)</f>
        <v>1.53</v>
      </c>
      <c r="J199">
        <f>VLOOKUP(B199,home!$B$2:$E$405,4,FALSE)</f>
        <v>0.94</v>
      </c>
      <c r="K199" s="3">
        <f t="shared" si="280"/>
        <v>0.88752136752136712</v>
      </c>
      <c r="L199" s="3">
        <f t="shared" si="281"/>
        <v>1.6471692307692374</v>
      </c>
      <c r="M199" s="5">
        <f t="shared" si="282"/>
        <v>7.928624677039213E-2</v>
      </c>
      <c r="N199" s="5">
        <f t="shared" si="283"/>
        <v>7.0368238159294993E-2</v>
      </c>
      <c r="O199" s="5">
        <f t="shared" si="284"/>
        <v>0.13059786610336674</v>
      </c>
      <c r="P199" s="5">
        <f t="shared" si="285"/>
        <v>0.11590839671943243</v>
      </c>
      <c r="Q199" s="5">
        <f t="shared" si="286"/>
        <v>3.1226657480603371E-2</v>
      </c>
      <c r="R199" s="5">
        <f t="shared" si="287"/>
        <v>0.10755839332479325</v>
      </c>
      <c r="S199" s="5">
        <f t="shared" si="288"/>
        <v>4.2361560098107334E-2</v>
      </c>
      <c r="T199" s="5">
        <f t="shared" si="289"/>
        <v>5.1435589381819906E-2</v>
      </c>
      <c r="U199" s="5">
        <f t="shared" si="290"/>
        <v>9.5460372332021579E-2</v>
      </c>
      <c r="V199" s="5">
        <f t="shared" si="291"/>
        <v>6.8809194721791093E-3</v>
      </c>
      <c r="W199" s="5">
        <f t="shared" si="292"/>
        <v>9.2381085834354788E-3</v>
      </c>
      <c r="X199" s="5">
        <f t="shared" si="293"/>
        <v>1.5216728209140105E-2</v>
      </c>
      <c r="Y199" s="5">
        <f t="shared" si="294"/>
        <v>1.2532263249536935E-2</v>
      </c>
      <c r="Z199" s="5">
        <f t="shared" si="295"/>
        <v>5.9055625331858236E-2</v>
      </c>
      <c r="AA199" s="5">
        <f t="shared" si="296"/>
        <v>5.2413129354360301E-2</v>
      </c>
      <c r="AB199" s="5">
        <f t="shared" si="297"/>
        <v>2.3258886120328084E-2</v>
      </c>
      <c r="AC199" s="5">
        <f t="shared" si="298"/>
        <v>6.2870010284182354E-4</v>
      </c>
      <c r="AD199" s="5">
        <f t="shared" si="299"/>
        <v>2.0497546908203835E-3</v>
      </c>
      <c r="AE199" s="5">
        <f t="shared" si="300"/>
        <v>3.3762928573442467E-3</v>
      </c>
      <c r="AF199" s="5">
        <f t="shared" si="301"/>
        <v>2.7806628543416974E-3</v>
      </c>
      <c r="AG199" s="5">
        <f t="shared" si="302"/>
        <v>1.5267407649382013E-3</v>
      </c>
      <c r="AH199" s="5">
        <f t="shared" si="303"/>
        <v>2.4318652237618303E-2</v>
      </c>
      <c r="AI199" s="5">
        <f t="shared" si="304"/>
        <v>2.158332349020755E-2</v>
      </c>
      <c r="AJ199" s="5">
        <f t="shared" si="305"/>
        <v>9.5778303898425253E-3</v>
      </c>
      <c r="AK199" s="5">
        <f t="shared" si="306"/>
        <v>2.8335097084935825E-3</v>
      </c>
      <c r="AL199" s="5">
        <f t="shared" si="307"/>
        <v>3.6763814107013879E-5</v>
      </c>
      <c r="AM199" s="5">
        <f t="shared" si="308"/>
        <v>3.6384021725604886E-4</v>
      </c>
      <c r="AN199" s="5">
        <f t="shared" si="309"/>
        <v>5.9930641078055809E-4</v>
      </c>
      <c r="AO199" s="5">
        <f t="shared" si="310"/>
        <v>4.9357953982024239E-4</v>
      </c>
      <c r="AP199" s="5">
        <f t="shared" si="311"/>
        <v>2.7100301030971415E-4</v>
      </c>
      <c r="AQ199" s="5">
        <f t="shared" si="312"/>
        <v>1.1159695500699991E-4</v>
      </c>
      <c r="AR199" s="5">
        <f t="shared" si="313"/>
        <v>8.0113871399164743E-3</v>
      </c>
      <c r="AS199" s="5">
        <f t="shared" si="314"/>
        <v>7.1102772701617627E-3</v>
      </c>
      <c r="AT199" s="5">
        <f t="shared" si="315"/>
        <v>3.1552615031350305E-3</v>
      </c>
      <c r="AU199" s="5">
        <f t="shared" si="316"/>
        <v>9.3345400138330895E-4</v>
      </c>
      <c r="AV199" s="5">
        <f t="shared" si="317"/>
        <v>2.0711509295650158E-4</v>
      </c>
      <c r="AW199" s="5">
        <f t="shared" si="318"/>
        <v>1.4929150612882341E-6</v>
      </c>
      <c r="AX199" s="5">
        <f t="shared" si="319"/>
        <v>5.3819327863059931E-5</v>
      </c>
      <c r="AY199" s="5">
        <f t="shared" si="320"/>
        <v>8.8649540876713803E-5</v>
      </c>
      <c r="AZ199" s="5">
        <f t="shared" si="321"/>
        <v>7.3010398026971388E-5</v>
      </c>
      <c r="BA199" s="5">
        <f t="shared" si="322"/>
        <v>4.0086827052080754E-5</v>
      </c>
      <c r="BB199" s="5">
        <f t="shared" si="323"/>
        <v>1.6507447019838829E-5</v>
      </c>
      <c r="BC199" s="5">
        <f t="shared" si="324"/>
        <v>5.4381117619263773E-6</v>
      </c>
      <c r="BD199" s="5">
        <f t="shared" si="325"/>
        <v>2.1993517321084611E-3</v>
      </c>
      <c r="BE199" s="5">
        <f t="shared" si="326"/>
        <v>1.9519716569413887E-3</v>
      </c>
      <c r="BF199" s="5">
        <f t="shared" si="327"/>
        <v>8.6620827716578515E-4</v>
      </c>
      <c r="BG199" s="5">
        <f t="shared" si="328"/>
        <v>2.5625945156950168E-4</v>
      </c>
      <c r="BH199" s="5">
        <f t="shared" si="329"/>
        <v>5.6858934724309913E-5</v>
      </c>
      <c r="BI199" s="5">
        <f t="shared" si="330"/>
        <v>1.0092703900465538E-5</v>
      </c>
      <c r="BJ199" s="8">
        <f t="shared" si="331"/>
        <v>0.2018678740170495</v>
      </c>
      <c r="BK199" s="8">
        <f t="shared" si="332"/>
        <v>0.24519123651793656</v>
      </c>
      <c r="BL199" s="8">
        <f t="shared" si="333"/>
        <v>0.49236020082499482</v>
      </c>
      <c r="BM199" s="8">
        <f t="shared" si="334"/>
        <v>0.46344198150814075</v>
      </c>
      <c r="BN199" s="8">
        <f t="shared" si="335"/>
        <v>0.53494579855788293</v>
      </c>
    </row>
    <row r="200" spans="1:66" x14ac:dyDescent="0.25">
      <c r="A200" t="s">
        <v>213</v>
      </c>
      <c r="B200" t="s">
        <v>214</v>
      </c>
      <c r="C200" t="s">
        <v>215</v>
      </c>
      <c r="D200" s="11">
        <v>44473</v>
      </c>
      <c r="E200">
        <f>VLOOKUP(A200,home!$A$2:$E$405,3,FALSE)</f>
        <v>1.2598039215686301</v>
      </c>
      <c r="F200">
        <f>VLOOKUP(B200,home!$B$2:$E$405,3,FALSE)</f>
        <v>1.63</v>
      </c>
      <c r="G200">
        <f>VLOOKUP(C200,away!$B$2:$E$405,4,FALSE)</f>
        <v>1.26</v>
      </c>
      <c r="H200">
        <f>VLOOKUP(A200,away!$A$2:$E$405,3,FALSE)</f>
        <v>1.1470588235294099</v>
      </c>
      <c r="I200">
        <f>VLOOKUP(C200,away!$B$2:$E$405,3,FALSE)</f>
        <v>0.98</v>
      </c>
      <c r="J200">
        <f>VLOOKUP(B200,home!$B$2:$E$405,4,FALSE)</f>
        <v>0.53</v>
      </c>
      <c r="K200" s="3">
        <f t="shared" si="280"/>
        <v>2.5873852941176523</v>
      </c>
      <c r="L200" s="3">
        <f t="shared" si="281"/>
        <v>0.59578235294117554</v>
      </c>
      <c r="M200" s="5">
        <f t="shared" si="282"/>
        <v>4.1454134857899429E-2</v>
      </c>
      <c r="N200" s="5">
        <f t="shared" si="283"/>
        <v>0.10725781891169893</v>
      </c>
      <c r="O200" s="5">
        <f t="shared" si="284"/>
        <v>2.4697642004780127E-2</v>
      </c>
      <c r="P200" s="5">
        <f t="shared" si="285"/>
        <v>6.3902315722550507E-2</v>
      </c>
      <c r="Q200" s="5">
        <f t="shared" si="286"/>
        <v>0.13875865166563206</v>
      </c>
      <c r="R200" s="5">
        <f t="shared" si="287"/>
        <v>7.3572096328533565E-3</v>
      </c>
      <c r="S200" s="5">
        <f t="shared" si="288"/>
        <v>2.4626650445741846E-2</v>
      </c>
      <c r="T200" s="5">
        <f t="shared" si="289"/>
        <v>8.2669955980295223E-2</v>
      </c>
      <c r="U200" s="5">
        <f t="shared" si="290"/>
        <v>1.9035936009785506E-2</v>
      </c>
      <c r="V200" s="5">
        <f t="shared" si="291"/>
        <v>4.2180485797862809E-3</v>
      </c>
      <c r="W200" s="5">
        <f t="shared" si="292"/>
        <v>0.11967403158375008</v>
      </c>
      <c r="X200" s="5">
        <f t="shared" si="293"/>
        <v>7.1299676122923178E-2</v>
      </c>
      <c r="Y200" s="5">
        <f t="shared" si="294"/>
        <v>2.1239544402229457E-2</v>
      </c>
      <c r="Z200" s="5">
        <f t="shared" si="295"/>
        <v>1.461098555380952E-3</v>
      </c>
      <c r="AA200" s="5">
        <f t="shared" si="296"/>
        <v>3.7804249154492213E-3</v>
      </c>
      <c r="AB200" s="5">
        <f t="shared" si="297"/>
        <v>4.8907079158746428E-3</v>
      </c>
      <c r="AC200" s="5">
        <f t="shared" si="298"/>
        <v>4.063874945806448E-4</v>
      </c>
      <c r="AD200" s="5">
        <f t="shared" si="299"/>
        <v>7.7410707351891622E-2</v>
      </c>
      <c r="AE200" s="5">
        <f t="shared" si="300"/>
        <v>4.6119933368950747E-2</v>
      </c>
      <c r="AF200" s="5">
        <f t="shared" si="301"/>
        <v>1.3738721210021856E-2</v>
      </c>
      <c r="AG200" s="5">
        <f t="shared" si="302"/>
        <v>2.7284292163032189E-3</v>
      </c>
      <c r="AH200" s="5">
        <f t="shared" si="303"/>
        <v>2.1762418380095401E-4</v>
      </c>
      <c r="AI200" s="5">
        <f t="shared" si="304"/>
        <v>5.6307761281094537E-4</v>
      </c>
      <c r="AJ200" s="5">
        <f t="shared" si="305"/>
        <v>7.2844936741695682E-4</v>
      </c>
      <c r="AK200" s="5">
        <f t="shared" si="306"/>
        <v>6.2825972692131344E-4</v>
      </c>
      <c r="AL200" s="5">
        <f t="shared" si="307"/>
        <v>2.505815361812094E-5</v>
      </c>
      <c r="AM200" s="5">
        <f t="shared" si="308"/>
        <v>4.0058265161905915E-2</v>
      </c>
      <c r="AN200" s="5">
        <f t="shared" si="309"/>
        <v>2.3866007472901823E-2</v>
      </c>
      <c r="AO200" s="5">
        <f t="shared" si="310"/>
        <v>7.1094730437585634E-3</v>
      </c>
      <c r="AP200" s="5">
        <f t="shared" si="311"/>
        <v>1.4118995260607795E-3</v>
      </c>
      <c r="AQ200" s="5">
        <f t="shared" si="312"/>
        <v>2.1029620543825544E-4</v>
      </c>
      <c r="AR200" s="5">
        <f t="shared" si="313"/>
        <v>2.5931329656367053E-5</v>
      </c>
      <c r="AS200" s="5">
        <f t="shared" si="314"/>
        <v>6.7094341009801063E-5</v>
      </c>
      <c r="AT200" s="5">
        <f t="shared" si="315"/>
        <v>8.679945562363712E-5</v>
      </c>
      <c r="AU200" s="5">
        <f t="shared" si="316"/>
        <v>7.4861211672672134E-5</v>
      </c>
      <c r="AV200" s="5">
        <f t="shared" si="317"/>
        <v>4.8423699545425175E-5</v>
      </c>
      <c r="AW200" s="5">
        <f t="shared" si="318"/>
        <v>1.0729890927905015E-6</v>
      </c>
      <c r="AX200" s="5">
        <f t="shared" si="319"/>
        <v>1.7274361031296797E-2</v>
      </c>
      <c r="AY200" s="5">
        <f t="shared" si="320"/>
        <v>1.0291759460781357E-2</v>
      </c>
      <c r="AZ200" s="5">
        <f t="shared" si="321"/>
        <v>3.0658243337244599E-3</v>
      </c>
      <c r="BA200" s="5">
        <f t="shared" si="322"/>
        <v>6.088546784168903E-4</v>
      </c>
      <c r="BB200" s="5">
        <f t="shared" si="323"/>
        <v>9.068621822661441E-5</v>
      </c>
      <c r="BC200" s="5">
        <f t="shared" si="324"/>
        <v>1.0805849694877854E-5</v>
      </c>
      <c r="BD200" s="5">
        <f t="shared" si="325"/>
        <v>2.5749047662606069E-6</v>
      </c>
      <c r="BE200" s="5">
        <f t="shared" si="326"/>
        <v>6.6622707259761446E-6</v>
      </c>
      <c r="BF200" s="5">
        <f t="shared" si="327"/>
        <v>8.6189306509106085E-6</v>
      </c>
      <c r="BG200" s="5">
        <f t="shared" si="328"/>
        <v>7.4334981390619971E-6</v>
      </c>
      <c r="BH200" s="5">
        <f t="shared" si="329"/>
        <v>4.808330942214988E-6</v>
      </c>
      <c r="BI200" s="5">
        <f t="shared" si="330"/>
        <v>2.4882009538275865E-6</v>
      </c>
      <c r="BJ200" s="8">
        <f t="shared" si="331"/>
        <v>0.78489570279590248</v>
      </c>
      <c r="BK200" s="8">
        <f t="shared" si="332"/>
        <v>0.14492435471495815</v>
      </c>
      <c r="BL200" s="8">
        <f t="shared" si="333"/>
        <v>6.2235027543379166E-2</v>
      </c>
      <c r="BM200" s="8">
        <f t="shared" si="334"/>
        <v>0.59979772434251788</v>
      </c>
      <c r="BN200" s="8">
        <f t="shared" si="335"/>
        <v>0.3834277727954144</v>
      </c>
    </row>
    <row r="201" spans="1:66" x14ac:dyDescent="0.25">
      <c r="A201" t="s">
        <v>213</v>
      </c>
      <c r="B201" t="s">
        <v>216</v>
      </c>
      <c r="C201" t="s">
        <v>217</v>
      </c>
      <c r="D201" s="11">
        <v>44473</v>
      </c>
      <c r="E201">
        <f>VLOOKUP(A201,home!$A$2:$E$405,3,FALSE)</f>
        <v>1.2598039215686301</v>
      </c>
      <c r="F201">
        <f>VLOOKUP(B201,home!$B$2:$E$405,3,FALSE)</f>
        <v>0.61</v>
      </c>
      <c r="G201">
        <f>VLOOKUP(C201,away!$B$2:$E$405,4,FALSE)</f>
        <v>1.07</v>
      </c>
      <c r="H201">
        <f>VLOOKUP(A201,away!$A$2:$E$405,3,FALSE)</f>
        <v>1.1470588235294099</v>
      </c>
      <c r="I201">
        <f>VLOOKUP(C201,away!$B$2:$E$405,3,FALSE)</f>
        <v>0.51</v>
      </c>
      <c r="J201">
        <f>VLOOKUP(B201,home!$B$2:$E$405,4,FALSE)</f>
        <v>1.33</v>
      </c>
      <c r="K201" s="3">
        <f t="shared" si="280"/>
        <v>0.82227401960784496</v>
      </c>
      <c r="L201" s="3">
        <f t="shared" si="281"/>
        <v>0.7780499999999988</v>
      </c>
      <c r="M201" s="5">
        <f t="shared" si="282"/>
        <v>0.20183111016135227</v>
      </c>
      <c r="N201" s="5">
        <f t="shared" si="283"/>
        <v>0.16596047823428889</v>
      </c>
      <c r="O201" s="5">
        <f t="shared" si="284"/>
        <v>0.15703469526103989</v>
      </c>
      <c r="P201" s="5">
        <f t="shared" si="285"/>
        <v>0.12912555009018825</v>
      </c>
      <c r="Q201" s="5">
        <f t="shared" si="286"/>
        <v>6.8232494766874485E-2</v>
      </c>
      <c r="R201" s="5">
        <f t="shared" si="287"/>
        <v>6.109042232392594E-2</v>
      </c>
      <c r="S201" s="5">
        <f t="shared" si="288"/>
        <v>2.0652673010573407E-2</v>
      </c>
      <c r="T201" s="5">
        <f t="shared" si="289"/>
        <v>5.3088292553366605E-2</v>
      </c>
      <c r="U201" s="5">
        <f t="shared" si="290"/>
        <v>5.02330671238354E-2</v>
      </c>
      <c r="V201" s="5">
        <f t="shared" si="291"/>
        <v>1.4681074252797769E-3</v>
      </c>
      <c r="W201" s="5">
        <f t="shared" si="292"/>
        <v>1.8701935913276378E-2</v>
      </c>
      <c r="X201" s="5">
        <f t="shared" si="293"/>
        <v>1.4551041237324664E-2</v>
      </c>
      <c r="Y201" s="5">
        <f t="shared" si="294"/>
        <v>5.6607188173502174E-3</v>
      </c>
      <c r="Z201" s="5">
        <f t="shared" si="295"/>
        <v>1.5843801029710169E-2</v>
      </c>
      <c r="AA201" s="5">
        <f t="shared" si="296"/>
        <v>1.3027945958566694E-2</v>
      </c>
      <c r="AB201" s="5">
        <f t="shared" si="297"/>
        <v>5.3562707452922053E-3</v>
      </c>
      <c r="AC201" s="5">
        <f t="shared" si="298"/>
        <v>5.8703220581675548E-5</v>
      </c>
      <c r="AD201" s="5">
        <f t="shared" si="299"/>
        <v>3.8445290044645196E-3</v>
      </c>
      <c r="AE201" s="5">
        <f t="shared" si="300"/>
        <v>2.9912357919236149E-3</v>
      </c>
      <c r="AF201" s="5">
        <f t="shared" si="301"/>
        <v>1.1636655039530823E-3</v>
      </c>
      <c r="AG201" s="5">
        <f t="shared" si="302"/>
        <v>3.0179664845023145E-4</v>
      </c>
      <c r="AH201" s="5">
        <f t="shared" si="303"/>
        <v>3.0818173477914941E-3</v>
      </c>
      <c r="AI201" s="5">
        <f t="shared" si="304"/>
        <v>2.5340983382656996E-3</v>
      </c>
      <c r="AJ201" s="5">
        <f t="shared" si="305"/>
        <v>1.0418616133436485E-3</v>
      </c>
      <c r="AK201" s="5">
        <f t="shared" si="306"/>
        <v>2.855652455597321E-4</v>
      </c>
      <c r="AL201" s="5">
        <f t="shared" si="307"/>
        <v>1.5022630839447268E-6</v>
      </c>
      <c r="AM201" s="5">
        <f t="shared" si="308"/>
        <v>6.3225126359999764E-4</v>
      </c>
      <c r="AN201" s="5">
        <f t="shared" si="309"/>
        <v>4.9192309564397734E-4</v>
      </c>
      <c r="AO201" s="5">
        <f t="shared" si="310"/>
        <v>1.9137038228289797E-4</v>
      </c>
      <c r="AP201" s="5">
        <f t="shared" si="311"/>
        <v>4.9631908645069518E-5</v>
      </c>
      <c r="AQ201" s="5">
        <f t="shared" si="312"/>
        <v>9.6540266303240694E-6</v>
      </c>
      <c r="AR201" s="5">
        <f t="shared" si="313"/>
        <v>4.7956159748983391E-4</v>
      </c>
      <c r="AS201" s="5">
        <f t="shared" si="314"/>
        <v>3.943310424175251E-4</v>
      </c>
      <c r="AT201" s="5">
        <f t="shared" si="315"/>
        <v>1.6212408565240496E-4</v>
      </c>
      <c r="AU201" s="5">
        <f t="shared" si="316"/>
        <v>4.4436807861549866E-5</v>
      </c>
      <c r="AV201" s="5">
        <f t="shared" si="317"/>
        <v>9.134808154714523E-6</v>
      </c>
      <c r="AW201" s="5">
        <f t="shared" si="318"/>
        <v>2.6697314036950818E-8</v>
      </c>
      <c r="AX201" s="5">
        <f t="shared" si="319"/>
        <v>8.6647297987084835E-5</v>
      </c>
      <c r="AY201" s="5">
        <f t="shared" si="320"/>
        <v>6.7415930198851245E-5</v>
      </c>
      <c r="AZ201" s="5">
        <f t="shared" si="321"/>
        <v>2.622648224560806E-5</v>
      </c>
      <c r="BA201" s="5">
        <f t="shared" si="322"/>
        <v>6.8018381703984409E-6</v>
      </c>
      <c r="BB201" s="5">
        <f t="shared" si="323"/>
        <v>1.3230425471196245E-6</v>
      </c>
      <c r="BC201" s="5">
        <f t="shared" si="324"/>
        <v>2.0587865075728455E-7</v>
      </c>
      <c r="BD201" s="5">
        <f t="shared" si="325"/>
        <v>6.2187150154494083E-5</v>
      </c>
      <c r="BE201" s="5">
        <f t="shared" si="326"/>
        <v>5.1134877925492458E-5</v>
      </c>
      <c r="BF201" s="5">
        <f t="shared" si="327"/>
        <v>2.1023440806975569E-5</v>
      </c>
      <c r="BG201" s="5">
        <f t="shared" si="328"/>
        <v>5.7623430594464663E-6</v>
      </c>
      <c r="BH201" s="5">
        <f t="shared" si="329"/>
        <v>1.1845562474626031E-6</v>
      </c>
      <c r="BI201" s="5">
        <f t="shared" si="330"/>
        <v>1.9480596541053202E-7</v>
      </c>
      <c r="BJ201" s="8">
        <f t="shared" si="331"/>
        <v>0.33605963961787483</v>
      </c>
      <c r="BK201" s="8">
        <f t="shared" si="332"/>
        <v>0.35320506210125813</v>
      </c>
      <c r="BL201" s="8">
        <f t="shared" si="333"/>
        <v>0.29491681947335607</v>
      </c>
      <c r="BM201" s="8">
        <f t="shared" si="334"/>
        <v>0.21668318215164459</v>
      </c>
      <c r="BN201" s="8">
        <f t="shared" si="335"/>
        <v>0.78327475083766962</v>
      </c>
    </row>
    <row r="202" spans="1:66" x14ac:dyDescent="0.25">
      <c r="A202" t="s">
        <v>213</v>
      </c>
      <c r="B202" t="s">
        <v>219</v>
      </c>
      <c r="C202" t="s">
        <v>220</v>
      </c>
      <c r="D202" s="11">
        <v>44473</v>
      </c>
      <c r="E202">
        <f>VLOOKUP(A202,home!$A$2:$E$405,3,FALSE)</f>
        <v>1.2598039215686301</v>
      </c>
      <c r="F202">
        <f>VLOOKUP(B202,home!$B$2:$E$405,3,FALSE)</f>
        <v>1.1200000000000001</v>
      </c>
      <c r="G202">
        <f>VLOOKUP(C202,away!$B$2:$E$405,4,FALSE)</f>
        <v>1.4</v>
      </c>
      <c r="H202">
        <f>VLOOKUP(A202,away!$A$2:$E$405,3,FALSE)</f>
        <v>1.1470588235294099</v>
      </c>
      <c r="I202">
        <f>VLOOKUP(C202,away!$B$2:$E$405,3,FALSE)</f>
        <v>0.56000000000000005</v>
      </c>
      <c r="J202">
        <f>VLOOKUP(B202,home!$B$2:$E$405,4,FALSE)</f>
        <v>1.23</v>
      </c>
      <c r="K202" s="3">
        <f t="shared" si="280"/>
        <v>1.9753725490196119</v>
      </c>
      <c r="L202" s="3">
        <f t="shared" si="281"/>
        <v>0.79009411764705761</v>
      </c>
      <c r="M202" s="5">
        <f t="shared" si="282"/>
        <v>6.2946717357983392E-2</v>
      </c>
      <c r="N202" s="5">
        <f t="shared" si="283"/>
        <v>0.12434321751985672</v>
      </c>
      <c r="O202" s="5">
        <f t="shared" si="284"/>
        <v>4.9733831109734616E-2</v>
      </c>
      <c r="P202" s="5">
        <f t="shared" si="285"/>
        <v>9.8242844731747353E-2</v>
      </c>
      <c r="Q202" s="5">
        <f t="shared" si="286"/>
        <v>0.12281208927274972</v>
      </c>
      <c r="R202" s="5">
        <f t="shared" si="287"/>
        <v>1.9647203703926776E-2</v>
      </c>
      <c r="S202" s="5">
        <f t="shared" si="288"/>
        <v>3.8332644441553709E-2</v>
      </c>
      <c r="T202" s="5">
        <f t="shared" si="289"/>
        <v>9.7033109310344867E-2</v>
      </c>
      <c r="U202" s="5">
        <f t="shared" si="290"/>
        <v>3.8810546861733401E-2</v>
      </c>
      <c r="V202" s="5">
        <f t="shared" si="291"/>
        <v>6.6474352243939116E-3</v>
      </c>
      <c r="W202" s="5">
        <f t="shared" si="292"/>
        <v>8.0866543279045244E-2</v>
      </c>
      <c r="X202" s="5">
        <f t="shared" si="293"/>
        <v>6.3892180159224848E-2</v>
      </c>
      <c r="Y202" s="5">
        <f t="shared" si="294"/>
        <v>2.5240417853724797E-2</v>
      </c>
      <c r="Z202" s="5">
        <f t="shared" si="295"/>
        <v>5.1743800248953437E-3</v>
      </c>
      <c r="AA202" s="5">
        <f t="shared" si="296"/>
        <v>1.0221328259373679E-2</v>
      </c>
      <c r="AB202" s="5">
        <f t="shared" si="297"/>
        <v>1.0095465629042588E-2</v>
      </c>
      <c r="AC202" s="5">
        <f t="shared" si="298"/>
        <v>6.4842831964180699E-4</v>
      </c>
      <c r="AD202" s="5">
        <f t="shared" si="299"/>
        <v>3.9935387431883095E-2</v>
      </c>
      <c r="AE202" s="5">
        <f t="shared" si="300"/>
        <v>3.1552714695887066E-2</v>
      </c>
      <c r="AF202" s="5">
        <f t="shared" si="301"/>
        <v>1.246480713850812E-2</v>
      </c>
      <c r="AG202" s="5">
        <f t="shared" si="302"/>
        <v>3.2827902659134395E-3</v>
      </c>
      <c r="AH202" s="5">
        <f t="shared" si="303"/>
        <v>1.0220618050350615E-3</v>
      </c>
      <c r="AI202" s="5">
        <f t="shared" si="304"/>
        <v>2.0189528330676948E-3</v>
      </c>
      <c r="AJ202" s="5">
        <f t="shared" si="305"/>
        <v>1.99409200210365E-3</v>
      </c>
      <c r="AK202" s="5">
        <f t="shared" si="306"/>
        <v>1.3130248670583692E-3</v>
      </c>
      <c r="AL202" s="5">
        <f t="shared" si="307"/>
        <v>4.0480867247739638E-5</v>
      </c>
      <c r="AM202" s="5">
        <f t="shared" si="308"/>
        <v>1.5777453613480926E-2</v>
      </c>
      <c r="AN202" s="5">
        <f t="shared" si="309"/>
        <v>1.2465673291460594E-2</v>
      </c>
      <c r="AO202" s="5">
        <f t="shared" si="310"/>
        <v>4.9245275700465253E-3</v>
      </c>
      <c r="AP202" s="5">
        <f t="shared" si="311"/>
        <v>1.2969467550948395E-3</v>
      </c>
      <c r="AQ202" s="5">
        <f t="shared" si="312"/>
        <v>2.5617750052546787E-4</v>
      </c>
      <c r="AR202" s="5">
        <f t="shared" si="313"/>
        <v>1.6150500400598719E-4</v>
      </c>
      <c r="AS202" s="5">
        <f t="shared" si="314"/>
        <v>3.1903255144272955E-4</v>
      </c>
      <c r="AT202" s="5">
        <f t="shared" si="315"/>
        <v>3.151040721818276E-4</v>
      </c>
      <c r="AU202" s="5">
        <f t="shared" si="316"/>
        <v>2.0748264475742547E-4</v>
      </c>
      <c r="AV202" s="5">
        <f t="shared" si="317"/>
        <v>1.0246388021295156E-4</v>
      </c>
      <c r="AW202" s="5">
        <f t="shared" si="318"/>
        <v>1.7549920360107792E-6</v>
      </c>
      <c r="AX202" s="5">
        <f t="shared" si="319"/>
        <v>5.1943914602500868E-3</v>
      </c>
      <c r="AY202" s="5">
        <f t="shared" si="320"/>
        <v>4.1040581374997033E-3</v>
      </c>
      <c r="AZ202" s="5">
        <f t="shared" si="321"/>
        <v>1.6212960964600274E-3</v>
      </c>
      <c r="BA202" s="5">
        <f t="shared" si="322"/>
        <v>4.2699216959240144E-4</v>
      </c>
      <c r="BB202" s="5">
        <f t="shared" si="323"/>
        <v>8.4341000369077772E-5</v>
      </c>
      <c r="BC202" s="5">
        <f t="shared" si="324"/>
        <v>1.3327465653615335E-5</v>
      </c>
      <c r="BD202" s="5">
        <f t="shared" si="325"/>
        <v>2.1267358939282493E-5</v>
      </c>
      <c r="BE202" s="5">
        <f t="shared" si="326"/>
        <v>4.201095703880549E-5</v>
      </c>
      <c r="BF202" s="5">
        <f t="shared" si="327"/>
        <v>4.1493645646249312E-5</v>
      </c>
      <c r="BG202" s="5">
        <f t="shared" si="328"/>
        <v>2.7321802856116002E-5</v>
      </c>
      <c r="BH202" s="5">
        <f t="shared" si="329"/>
        <v>1.3492684837924295E-5</v>
      </c>
      <c r="BI202" s="5">
        <f t="shared" si="330"/>
        <v>5.3306158482817546E-6</v>
      </c>
      <c r="BJ202" s="8">
        <f t="shared" si="331"/>
        <v>0.64758844198757126</v>
      </c>
      <c r="BK202" s="8">
        <f t="shared" si="332"/>
        <v>0.21096260908006759</v>
      </c>
      <c r="BL202" s="8">
        <f t="shared" si="333"/>
        <v>0.13611301228884343</v>
      </c>
      <c r="BM202" s="8">
        <f t="shared" si="334"/>
        <v>0.51801023653991518</v>
      </c>
      <c r="BN202" s="8">
        <f t="shared" si="335"/>
        <v>0.47772590369599854</v>
      </c>
    </row>
    <row r="203" spans="1:66" x14ac:dyDescent="0.25">
      <c r="A203" t="s">
        <v>213</v>
      </c>
      <c r="B203" t="s">
        <v>314</v>
      </c>
      <c r="C203" t="s">
        <v>223</v>
      </c>
      <c r="D203" s="11">
        <v>44473</v>
      </c>
      <c r="E203">
        <f>VLOOKUP(A203,home!$A$2:$E$405,3,FALSE)</f>
        <v>1.2598039215686301</v>
      </c>
      <c r="F203">
        <f>VLOOKUP(B203,home!$B$2:$E$405,3,FALSE)</f>
        <v>0.79</v>
      </c>
      <c r="G203">
        <f>VLOOKUP(C203,away!$B$2:$E$405,4,FALSE)</f>
        <v>0.84</v>
      </c>
      <c r="H203">
        <f>VLOOKUP(A203,away!$A$2:$E$405,3,FALSE)</f>
        <v>1.1470588235294099</v>
      </c>
      <c r="I203">
        <f>VLOOKUP(C203,away!$B$2:$E$405,3,FALSE)</f>
        <v>0.75</v>
      </c>
      <c r="J203">
        <f>VLOOKUP(B203,home!$B$2:$E$405,4,FALSE)</f>
        <v>1.49</v>
      </c>
      <c r="K203" s="3">
        <f t="shared" si="280"/>
        <v>0.83600588235294293</v>
      </c>
      <c r="L203" s="3">
        <f t="shared" si="281"/>
        <v>1.2818382352941156</v>
      </c>
      <c r="M203" s="5">
        <f t="shared" si="282"/>
        <v>0.12029068172494889</v>
      </c>
      <c r="N203" s="5">
        <f t="shared" si="283"/>
        <v>0.10056371751430292</v>
      </c>
      <c r="O203" s="5">
        <f t="shared" si="284"/>
        <v>0.15419319518463462</v>
      </c>
      <c r="P203" s="5">
        <f t="shared" si="285"/>
        <v>0.12890641819315002</v>
      </c>
      <c r="Q203" s="5">
        <f t="shared" si="286"/>
        <v>4.2035929696618457E-2</v>
      </c>
      <c r="R203" s="5">
        <f t="shared" si="287"/>
        <v>9.8825366604916573E-2</v>
      </c>
      <c r="S203" s="5">
        <f t="shared" si="288"/>
        <v>3.4534812699338231E-2</v>
      </c>
      <c r="T203" s="5">
        <f t="shared" si="289"/>
        <v>5.3883261941260911E-2</v>
      </c>
      <c r="U203" s="5">
        <f t="shared" si="290"/>
        <v>8.2618587807396338E-2</v>
      </c>
      <c r="V203" s="5">
        <f t="shared" si="291"/>
        <v>4.1120382949826192E-3</v>
      </c>
      <c r="W203" s="5">
        <f t="shared" si="292"/>
        <v>1.1714094832182595E-2</v>
      </c>
      <c r="X203" s="5">
        <f t="shared" si="293"/>
        <v>1.5015574647752857E-2</v>
      </c>
      <c r="Y203" s="5">
        <f t="shared" si="294"/>
        <v>9.6237688542012926E-3</v>
      </c>
      <c r="Z203" s="5">
        <f t="shared" si="295"/>
        <v>4.2226044510380104E-2</v>
      </c>
      <c r="AA203" s="5">
        <f t="shared" si="296"/>
        <v>3.530122159917496E-2</v>
      </c>
      <c r="AB203" s="5">
        <f t="shared" si="297"/>
        <v>1.4756014455577513E-2</v>
      </c>
      <c r="AC203" s="5">
        <f t="shared" si="298"/>
        <v>2.7541001123184799E-4</v>
      </c>
      <c r="AD203" s="5">
        <f t="shared" si="299"/>
        <v>2.4482630465362146E-3</v>
      </c>
      <c r="AE203" s="5">
        <f t="shared" si="300"/>
        <v>3.1382771831077769E-3</v>
      </c>
      <c r="AF203" s="5">
        <f t="shared" si="301"/>
        <v>2.0113818431293303E-3</v>
      </c>
      <c r="AG203" s="5">
        <f t="shared" si="302"/>
        <v>8.5942205076650893E-4</v>
      </c>
      <c r="AH203" s="5">
        <f t="shared" si="303"/>
        <v>1.3531739594659106E-2</v>
      </c>
      <c r="AI203" s="5">
        <f t="shared" si="304"/>
        <v>1.131261389960324E-2</v>
      </c>
      <c r="AJ203" s="5">
        <f t="shared" si="305"/>
        <v>4.7287058824279872E-3</v>
      </c>
      <c r="AK203" s="5">
        <f t="shared" si="306"/>
        <v>1.3177419778755868E-3</v>
      </c>
      <c r="AL203" s="5">
        <f t="shared" si="307"/>
        <v>1.1805442474292471E-5</v>
      </c>
      <c r="AM203" s="5">
        <f t="shared" si="308"/>
        <v>4.0935246169032262E-4</v>
      </c>
      <c r="AN203" s="5">
        <f t="shared" si="309"/>
        <v>5.2472363710642528E-4</v>
      </c>
      <c r="AO203" s="5">
        <f t="shared" si="310"/>
        <v>3.3630541050280499E-4</v>
      </c>
      <c r="AP203" s="5">
        <f t="shared" si="311"/>
        <v>1.4369637797292625E-4</v>
      </c>
      <c r="AQ203" s="5">
        <f t="shared" si="312"/>
        <v>4.6048877889743021E-5</v>
      </c>
      <c r="AR203" s="5">
        <f t="shared" si="313"/>
        <v>3.4691002404954648E-3</v>
      </c>
      <c r="AS203" s="5">
        <f t="shared" si="314"/>
        <v>2.9001882075262173E-3</v>
      </c>
      <c r="AT203" s="5">
        <f t="shared" si="315"/>
        <v>1.2122872007112777E-3</v>
      </c>
      <c r="AU203" s="5">
        <f t="shared" si="316"/>
        <v>3.3782641029860358E-4</v>
      </c>
      <c r="AV203" s="5">
        <f t="shared" si="317"/>
        <v>7.0606216555952852E-5</v>
      </c>
      <c r="AW203" s="5">
        <f t="shared" si="318"/>
        <v>3.514166412753937E-7</v>
      </c>
      <c r="AX203" s="5">
        <f t="shared" si="319"/>
        <v>5.703684432146121E-5</v>
      </c>
      <c r="AY203" s="5">
        <f t="shared" si="320"/>
        <v>7.3112007871767041E-5</v>
      </c>
      <c r="AZ203" s="5">
        <f t="shared" si="321"/>
        <v>4.6858883574577678E-5</v>
      </c>
      <c r="BA203" s="5">
        <f t="shared" si="322"/>
        <v>2.0021836209696359E-5</v>
      </c>
      <c r="BB203" s="5">
        <f t="shared" si="323"/>
        <v>6.4161887985962535E-6</v>
      </c>
      <c r="BC203" s="5">
        <f t="shared" si="324"/>
        <v>1.644903225381297E-6</v>
      </c>
      <c r="BD203" s="5">
        <f t="shared" si="325"/>
        <v>7.4113755505585024E-4</v>
      </c>
      <c r="BE203" s="5">
        <f t="shared" si="326"/>
        <v>6.1959535565936895E-4</v>
      </c>
      <c r="BF203" s="5">
        <f t="shared" si="327"/>
        <v>2.5899268100489808E-4</v>
      </c>
      <c r="BG203" s="5">
        <f t="shared" si="328"/>
        <v>7.217313493548469E-5</v>
      </c>
      <c r="BH203" s="5">
        <f t="shared" si="329"/>
        <v>1.5084291338479473E-5</v>
      </c>
      <c r="BI203" s="5">
        <f t="shared" si="330"/>
        <v>2.5221112580188782E-6</v>
      </c>
      <c r="BJ203" s="8">
        <f t="shared" si="331"/>
        <v>0.24295890903902262</v>
      </c>
      <c r="BK203" s="8">
        <f t="shared" si="332"/>
        <v>0.28820427837399765</v>
      </c>
      <c r="BL203" s="8">
        <f t="shared" si="333"/>
        <v>0.42628470041110544</v>
      </c>
      <c r="BM203" s="8">
        <f t="shared" si="334"/>
        <v>0.35478586282470376</v>
      </c>
      <c r="BN203" s="8">
        <f t="shared" si="335"/>
        <v>0.64481530891857153</v>
      </c>
    </row>
    <row r="204" spans="1:66" x14ac:dyDescent="0.25">
      <c r="A204" t="s">
        <v>213</v>
      </c>
      <c r="B204" t="s">
        <v>222</v>
      </c>
      <c r="C204" t="s">
        <v>221</v>
      </c>
      <c r="D204" s="11">
        <v>44473</v>
      </c>
      <c r="E204">
        <f>VLOOKUP(A204,home!$A$2:$E$405,3,FALSE)</f>
        <v>1.2598039215686301</v>
      </c>
      <c r="F204">
        <f>VLOOKUP(B204,home!$B$2:$E$405,3,FALSE)</f>
        <v>0.37</v>
      </c>
      <c r="G204">
        <f>VLOOKUP(C204,away!$B$2:$E$405,4,FALSE)</f>
        <v>0.7</v>
      </c>
      <c r="H204">
        <f>VLOOKUP(A204,away!$A$2:$E$405,3,FALSE)</f>
        <v>1.1470588235294099</v>
      </c>
      <c r="I204">
        <f>VLOOKUP(C204,away!$B$2:$E$405,3,FALSE)</f>
        <v>0.51</v>
      </c>
      <c r="J204">
        <f>VLOOKUP(B204,home!$B$2:$E$405,4,FALSE)</f>
        <v>0.72</v>
      </c>
      <c r="K204" s="3">
        <f t="shared" si="280"/>
        <v>0.32628921568627517</v>
      </c>
      <c r="L204" s="3">
        <f t="shared" si="281"/>
        <v>0.4211999999999993</v>
      </c>
      <c r="M204" s="5">
        <f t="shared" si="282"/>
        <v>0.47355405342717571</v>
      </c>
      <c r="N204" s="5">
        <f t="shared" si="283"/>
        <v>0.15451558067780963</v>
      </c>
      <c r="O204" s="5">
        <f t="shared" si="284"/>
        <v>0.19946096730352605</v>
      </c>
      <c r="P204" s="5">
        <f t="shared" si="285"/>
        <v>6.5081962581493305E-2</v>
      </c>
      <c r="Q204" s="5">
        <f t="shared" si="286"/>
        <v>2.5208383815335935E-2</v>
      </c>
      <c r="R204" s="5">
        <f t="shared" si="287"/>
        <v>4.2006479714122517E-2</v>
      </c>
      <c r="S204" s="5">
        <f t="shared" si="288"/>
        <v>2.2361026279918979E-3</v>
      </c>
      <c r="T204" s="5">
        <f t="shared" si="289"/>
        <v>1.0617771263019476E-2</v>
      </c>
      <c r="U204" s="5">
        <f t="shared" si="290"/>
        <v>1.3706261319662466E-2</v>
      </c>
      <c r="V204" s="5">
        <f t="shared" si="291"/>
        <v>3.414603688149392E-5</v>
      </c>
      <c r="W204" s="5">
        <f t="shared" si="292"/>
        <v>2.7417412612748518E-3</v>
      </c>
      <c r="X204" s="5">
        <f t="shared" si="293"/>
        <v>1.1548214192489655E-3</v>
      </c>
      <c r="Y204" s="5">
        <f t="shared" si="294"/>
        <v>2.4320539089383171E-4</v>
      </c>
      <c r="Z204" s="5">
        <f t="shared" si="295"/>
        <v>5.8977097518627918E-3</v>
      </c>
      <c r="AA204" s="5">
        <f t="shared" si="296"/>
        <v>1.9243590892806073E-3</v>
      </c>
      <c r="AB204" s="5">
        <f t="shared" si="297"/>
        <v>3.1394880897006198E-4</v>
      </c>
      <c r="AC204" s="5">
        <f t="shared" si="298"/>
        <v>2.9329955558196726E-7</v>
      </c>
      <c r="AD204" s="5">
        <f t="shared" si="299"/>
        <v>2.2365015143901754E-4</v>
      </c>
      <c r="AE204" s="5">
        <f t="shared" si="300"/>
        <v>9.4201443786114019E-5</v>
      </c>
      <c r="AF204" s="5">
        <f t="shared" si="301"/>
        <v>1.983882406135558E-5</v>
      </c>
      <c r="AG204" s="5">
        <f t="shared" si="302"/>
        <v>2.785370898214319E-6</v>
      </c>
      <c r="AH204" s="5">
        <f t="shared" si="303"/>
        <v>6.2102883687115086E-4</v>
      </c>
      <c r="AI204" s="5">
        <f t="shared" si="304"/>
        <v>2.0263501210124758E-4</v>
      </c>
      <c r="AJ204" s="5">
        <f t="shared" si="305"/>
        <v>3.3058809584547466E-5</v>
      </c>
      <c r="AK204" s="5">
        <f t="shared" si="306"/>
        <v>3.5955776836213033E-6</v>
      </c>
      <c r="AL204" s="5">
        <f t="shared" si="307"/>
        <v>1.6123617199268427E-9</v>
      </c>
      <c r="AM204" s="5">
        <f t="shared" si="308"/>
        <v>1.4594926500230749E-5</v>
      </c>
      <c r="AN204" s="5">
        <f t="shared" si="309"/>
        <v>6.1473830418971803E-6</v>
      </c>
      <c r="AO204" s="5">
        <f t="shared" si="310"/>
        <v>1.294638868623544E-6</v>
      </c>
      <c r="AP204" s="5">
        <f t="shared" si="311"/>
        <v>1.8176729715474528E-7</v>
      </c>
      <c r="AQ204" s="5">
        <f t="shared" si="312"/>
        <v>1.9140096390394645E-8</v>
      </c>
      <c r="AR204" s="5">
        <f t="shared" si="313"/>
        <v>5.2315469218025684E-5</v>
      </c>
      <c r="AS204" s="5">
        <f t="shared" si="314"/>
        <v>1.7069973419409076E-5</v>
      </c>
      <c r="AT204" s="5">
        <f t="shared" si="315"/>
        <v>2.784874119402275E-6</v>
      </c>
      <c r="AU204" s="5">
        <f t="shared" si="316"/>
        <v>3.028914640682582E-7</v>
      </c>
      <c r="AV204" s="5">
        <f t="shared" si="317"/>
        <v>2.470755456222489E-8</v>
      </c>
      <c r="AW204" s="5">
        <f t="shared" si="318"/>
        <v>6.1553260196707672E-12</v>
      </c>
      <c r="AX204" s="5">
        <f t="shared" si="319"/>
        <v>7.9369452012651988E-7</v>
      </c>
      <c r="AY204" s="5">
        <f t="shared" si="320"/>
        <v>3.3430413187728952E-7</v>
      </c>
      <c r="AZ204" s="5">
        <f t="shared" si="321"/>
        <v>7.0404450173357063E-8</v>
      </c>
      <c r="BA204" s="5">
        <f t="shared" si="322"/>
        <v>9.8847848043393164E-9</v>
      </c>
      <c r="BB204" s="5">
        <f t="shared" si="323"/>
        <v>1.0408678398969282E-9</v>
      </c>
      <c r="BC204" s="5">
        <f t="shared" si="324"/>
        <v>8.768270683291711E-11</v>
      </c>
      <c r="BD204" s="5">
        <f t="shared" si="325"/>
        <v>3.6725459391053949E-6</v>
      </c>
      <c r="BE204" s="5">
        <f t="shared" si="326"/>
        <v>1.1983121340425145E-6</v>
      </c>
      <c r="BF204" s="5">
        <f t="shared" si="327"/>
        <v>1.954981631820393E-7</v>
      </c>
      <c r="BG204" s="5">
        <f t="shared" si="328"/>
        <v>2.1262980777591681E-8</v>
      </c>
      <c r="BH204" s="5">
        <f t="shared" si="329"/>
        <v>1.7344703302681835E-9</v>
      </c>
      <c r="BI204" s="5">
        <f t="shared" si="330"/>
        <v>1.1318779273886412E-10</v>
      </c>
      <c r="BJ204" s="8">
        <f t="shared" si="331"/>
        <v>0.19484542689000922</v>
      </c>
      <c r="BK204" s="8">
        <f t="shared" si="332"/>
        <v>0.54090689388959157</v>
      </c>
      <c r="BL204" s="8">
        <f t="shared" si="333"/>
        <v>0.25834992185445299</v>
      </c>
      <c r="BM204" s="8">
        <f t="shared" si="334"/>
        <v>4.0172190568476845E-2</v>
      </c>
      <c r="BN204" s="8">
        <f t="shared" si="335"/>
        <v>0.95982742751946326</v>
      </c>
    </row>
    <row r="205" spans="1:66" x14ac:dyDescent="0.25">
      <c r="A205" t="s">
        <v>37</v>
      </c>
      <c r="B205" t="s">
        <v>227</v>
      </c>
      <c r="C205" t="s">
        <v>39</v>
      </c>
      <c r="D205" s="11">
        <v>44473</v>
      </c>
      <c r="E205">
        <f>VLOOKUP(A205,home!$A$2:$E$405,3,FALSE)</f>
        <v>1.55833333333333</v>
      </c>
      <c r="F205">
        <f>VLOOKUP(B205,home!$B$2:$E$405,3,FALSE)</f>
        <v>0.59</v>
      </c>
      <c r="G205">
        <f>VLOOKUP(C205,away!$B$2:$E$405,4,FALSE)</f>
        <v>1.07</v>
      </c>
      <c r="H205">
        <f>VLOOKUP(A205,away!$A$2:$E$405,3,FALSE)</f>
        <v>1.2833333333333301</v>
      </c>
      <c r="I205">
        <f>VLOOKUP(C205,away!$B$2:$E$405,3,FALSE)</f>
        <v>0.75</v>
      </c>
      <c r="J205">
        <f>VLOOKUP(B205,home!$B$2:$E$405,4,FALSE)</f>
        <v>0.78</v>
      </c>
      <c r="K205" s="3">
        <f t="shared" si="280"/>
        <v>0.9837758333333313</v>
      </c>
      <c r="L205" s="3">
        <f t="shared" si="281"/>
        <v>0.75074999999999814</v>
      </c>
      <c r="M205" s="5">
        <f t="shared" si="282"/>
        <v>0.17648386321482823</v>
      </c>
      <c r="N205" s="5">
        <f t="shared" si="283"/>
        <v>0.17362055960405329</v>
      </c>
      <c r="O205" s="5">
        <f t="shared" si="284"/>
        <v>0.13249526030853195</v>
      </c>
      <c r="P205" s="5">
        <f t="shared" si="285"/>
        <v>0.13034563512274266</v>
      </c>
      <c r="Q205" s="5">
        <f t="shared" si="286"/>
        <v>8.5401855354138426E-2</v>
      </c>
      <c r="R205" s="5">
        <f t="shared" si="287"/>
        <v>4.9735408338315058E-2</v>
      </c>
      <c r="S205" s="5">
        <f t="shared" si="288"/>
        <v>2.4067334381259832E-2</v>
      </c>
      <c r="T205" s="5">
        <f t="shared" si="289"/>
        <v>6.4115442907119263E-2</v>
      </c>
      <c r="U205" s="5">
        <f t="shared" si="290"/>
        <v>4.8928492784199404E-2</v>
      </c>
      <c r="V205" s="5">
        <f t="shared" si="291"/>
        <v>1.9750448999144004E-3</v>
      </c>
      <c r="W205" s="5">
        <f t="shared" si="292"/>
        <v>2.8005427139743383E-2</v>
      </c>
      <c r="X205" s="5">
        <f t="shared" si="293"/>
        <v>2.1025074425162292E-2</v>
      </c>
      <c r="Y205" s="5">
        <f t="shared" si="294"/>
        <v>7.8922873123452742E-3</v>
      </c>
      <c r="Z205" s="5">
        <f t="shared" si="295"/>
        <v>1.2446285936663314E-2</v>
      </c>
      <c r="AA205" s="5">
        <f t="shared" si="296"/>
        <v>1.2244355319245873E-2</v>
      </c>
      <c r="AB205" s="5">
        <f t="shared" si="297"/>
        <v>6.0228504289102586E-3</v>
      </c>
      <c r="AC205" s="5">
        <f t="shared" si="298"/>
        <v>9.1169270799670971E-5</v>
      </c>
      <c r="AD205" s="5">
        <f t="shared" si="299"/>
        <v>6.8877656055642347E-3</v>
      </c>
      <c r="AE205" s="5">
        <f t="shared" si="300"/>
        <v>5.1709900283773364E-3</v>
      </c>
      <c r="AF205" s="5">
        <f t="shared" si="301"/>
        <v>1.9410603819021378E-3</v>
      </c>
      <c r="AG205" s="5">
        <f t="shared" si="302"/>
        <v>4.8575036057100883E-4</v>
      </c>
      <c r="AH205" s="5">
        <f t="shared" si="303"/>
        <v>2.3360122917374894E-3</v>
      </c>
      <c r="AI205" s="5">
        <f t="shared" si="304"/>
        <v>2.2981124389809533E-3</v>
      </c>
      <c r="AJ205" s="5">
        <f t="shared" si="305"/>
        <v>1.1304137398760912E-3</v>
      </c>
      <c r="AK205" s="5">
        <f t="shared" si="306"/>
        <v>3.7069123965268304E-4</v>
      </c>
      <c r="AL205" s="5">
        <f t="shared" si="307"/>
        <v>2.6933944644208082E-6</v>
      </c>
      <c r="AM205" s="5">
        <f t="shared" si="308"/>
        <v>1.3552034696837226E-3</v>
      </c>
      <c r="AN205" s="5">
        <f t="shared" si="309"/>
        <v>1.0174190048650522E-3</v>
      </c>
      <c r="AO205" s="5">
        <f t="shared" si="310"/>
        <v>3.8191365895121803E-4</v>
      </c>
      <c r="AP205" s="5">
        <f t="shared" si="311"/>
        <v>9.5573893152542079E-5</v>
      </c>
      <c r="AQ205" s="5">
        <f t="shared" si="312"/>
        <v>1.7938025071067692E-5</v>
      </c>
      <c r="AR205" s="5">
        <f t="shared" si="313"/>
        <v>3.5075224560438331E-4</v>
      </c>
      <c r="AS205" s="5">
        <f t="shared" si="314"/>
        <v>3.4506158271298943E-4</v>
      </c>
      <c r="AT205" s="5">
        <f t="shared" si="315"/>
        <v>1.697316230423947E-4</v>
      </c>
      <c r="AU205" s="5">
        <f t="shared" si="316"/>
        <v>5.5659289633850239E-5</v>
      </c>
      <c r="AV205" s="5">
        <f t="shared" si="317"/>
        <v>1.3689066010570567E-5</v>
      </c>
      <c r="AW205" s="5">
        <f t="shared" si="318"/>
        <v>5.5257210002389265E-8</v>
      </c>
      <c r="AX205" s="5">
        <f t="shared" si="319"/>
        <v>2.2220273712072097E-4</v>
      </c>
      <c r="AY205" s="5">
        <f t="shared" si="320"/>
        <v>1.6681870489338084E-4</v>
      </c>
      <c r="AZ205" s="5">
        <f t="shared" si="321"/>
        <v>6.2619571349352668E-5</v>
      </c>
      <c r="BA205" s="5">
        <f t="shared" si="322"/>
        <v>1.5670547730175469E-5</v>
      </c>
      <c r="BB205" s="5">
        <f t="shared" si="323"/>
        <v>2.9411659271073005E-6</v>
      </c>
      <c r="BC205" s="5">
        <f t="shared" si="324"/>
        <v>4.4161606395516022E-7</v>
      </c>
      <c r="BD205" s="5">
        <f t="shared" si="325"/>
        <v>4.3887874731248333E-5</v>
      </c>
      <c r="BE205" s="5">
        <f t="shared" si="326"/>
        <v>4.3175830536962676E-5</v>
      </c>
      <c r="BF205" s="5">
        <f t="shared" si="327"/>
        <v>2.1237669333179576E-5</v>
      </c>
      <c r="BG205" s="5">
        <f t="shared" si="328"/>
        <v>6.9643686154354909E-6</v>
      </c>
      <c r="BH205" s="5">
        <f t="shared" si="329"/>
        <v>1.7128443845726373E-6</v>
      </c>
      <c r="BI205" s="5">
        <f t="shared" si="330"/>
        <v>3.3701098236065269E-7</v>
      </c>
      <c r="BJ205" s="8">
        <f t="shared" si="331"/>
        <v>0.39788495551378494</v>
      </c>
      <c r="BK205" s="8">
        <f t="shared" si="332"/>
        <v>0.33313255898890259</v>
      </c>
      <c r="BL205" s="8">
        <f t="shared" si="333"/>
        <v>0.25661380629503766</v>
      </c>
      <c r="BM205" s="8">
        <f t="shared" si="334"/>
        <v>0.25182826134409553</v>
      </c>
      <c r="BN205" s="8">
        <f t="shared" si="335"/>
        <v>0.74808258194260968</v>
      </c>
    </row>
    <row r="206" spans="1:66" x14ac:dyDescent="0.25">
      <c r="A206" t="s">
        <v>37</v>
      </c>
      <c r="B206" t="s">
        <v>226</v>
      </c>
      <c r="C206" t="s">
        <v>38</v>
      </c>
      <c r="D206" s="11">
        <v>44473</v>
      </c>
      <c r="E206">
        <f>VLOOKUP(A206,home!$A$2:$E$405,3,FALSE)</f>
        <v>1.55833333333333</v>
      </c>
      <c r="F206">
        <f>VLOOKUP(B206,home!$B$2:$E$405,3,FALSE)</f>
        <v>1.23</v>
      </c>
      <c r="G206">
        <f>VLOOKUP(C206,away!$B$2:$E$405,4,FALSE)</f>
        <v>0.8</v>
      </c>
      <c r="H206">
        <f>VLOOKUP(A206,away!$A$2:$E$405,3,FALSE)</f>
        <v>1.2833333333333301</v>
      </c>
      <c r="I206">
        <f>VLOOKUP(C206,away!$B$2:$E$405,3,FALSE)</f>
        <v>0.43</v>
      </c>
      <c r="J206">
        <f>VLOOKUP(B206,home!$B$2:$E$405,4,FALSE)</f>
        <v>1.04</v>
      </c>
      <c r="K206" s="3">
        <f t="shared" si="280"/>
        <v>1.5333999999999968</v>
      </c>
      <c r="L206" s="3">
        <f t="shared" si="281"/>
        <v>0.57390666666666523</v>
      </c>
      <c r="M206" s="5">
        <f t="shared" si="282"/>
        <v>0.12156494081748954</v>
      </c>
      <c r="N206" s="5">
        <f t="shared" si="283"/>
        <v>0.18640768024953805</v>
      </c>
      <c r="O206" s="5">
        <f t="shared" si="284"/>
        <v>6.9766929968095845E-2</v>
      </c>
      <c r="P206" s="5">
        <f t="shared" si="285"/>
        <v>0.10698061041307794</v>
      </c>
      <c r="Q206" s="5">
        <f t="shared" si="286"/>
        <v>0.14291876844732057</v>
      </c>
      <c r="R206" s="5">
        <f t="shared" si="287"/>
        <v>2.0019853110778276E-2</v>
      </c>
      <c r="S206" s="5">
        <f t="shared" si="288"/>
        <v>2.353649606414359E-2</v>
      </c>
      <c r="T206" s="5">
        <f t="shared" si="289"/>
        <v>8.2022034003706709E-2</v>
      </c>
      <c r="U206" s="5">
        <f t="shared" si="290"/>
        <v>3.0698442760067342E-2</v>
      </c>
      <c r="V206" s="5">
        <f t="shared" si="291"/>
        <v>2.3014207687353516E-3</v>
      </c>
      <c r="W206" s="5">
        <f t="shared" si="292"/>
        <v>7.3050546512373637E-2</v>
      </c>
      <c r="X206" s="5">
        <f t="shared" si="293"/>
        <v>4.1924195647094535E-2</v>
      </c>
      <c r="Y206" s="5">
        <f t="shared" si="294"/>
        <v>1.203028768825257E-2</v>
      </c>
      <c r="Z206" s="5">
        <f t="shared" si="295"/>
        <v>3.8298423886543439E-3</v>
      </c>
      <c r="AA206" s="5">
        <f t="shared" si="296"/>
        <v>5.8726803187625579E-3</v>
      </c>
      <c r="AB206" s="5">
        <f t="shared" si="297"/>
        <v>4.502584000395245E-3</v>
      </c>
      <c r="AC206" s="5">
        <f t="shared" si="298"/>
        <v>1.2658223919298218E-4</v>
      </c>
      <c r="AD206" s="5">
        <f t="shared" si="299"/>
        <v>2.8003927005518368E-2</v>
      </c>
      <c r="AE206" s="5">
        <f t="shared" si="300"/>
        <v>1.6071640401313654E-2</v>
      </c>
      <c r="AF206" s="5">
        <f t="shared" si="301"/>
        <v>4.6118107852916122E-3</v>
      </c>
      <c r="AG206" s="5">
        <f t="shared" si="302"/>
        <v>8.8224965169469505E-4</v>
      </c>
      <c r="AH206" s="5">
        <f t="shared" si="303"/>
        <v>5.4949301978282823E-4</v>
      </c>
      <c r="AI206" s="5">
        <f t="shared" si="304"/>
        <v>8.4259259653498696E-4</v>
      </c>
      <c r="AJ206" s="5">
        <f t="shared" si="305"/>
        <v>6.4601574376337337E-4</v>
      </c>
      <c r="AK206" s="5">
        <f t="shared" si="306"/>
        <v>3.302001804955849E-4</v>
      </c>
      <c r="AL206" s="5">
        <f t="shared" si="307"/>
        <v>4.4558390355819447E-6</v>
      </c>
      <c r="AM206" s="5">
        <f t="shared" si="308"/>
        <v>8.5882443340523518E-3</v>
      </c>
      <c r="AN206" s="5">
        <f t="shared" si="309"/>
        <v>4.9288506782748584E-3</v>
      </c>
      <c r="AO206" s="5">
        <f t="shared" si="310"/>
        <v>1.4143501316332277E-3</v>
      </c>
      <c r="AP206" s="5">
        <f t="shared" si="311"/>
        <v>2.7056832318172834E-4</v>
      </c>
      <c r="AQ206" s="5">
        <f t="shared" si="312"/>
        <v>3.8820241115703674E-5</v>
      </c>
      <c r="AR206" s="5">
        <f t="shared" si="313"/>
        <v>6.3071541468032581E-5</v>
      </c>
      <c r="AS206" s="5">
        <f t="shared" si="314"/>
        <v>9.6713901687080952E-5</v>
      </c>
      <c r="AT206" s="5">
        <f t="shared" si="315"/>
        <v>7.4150548423484834E-5</v>
      </c>
      <c r="AU206" s="5">
        <f t="shared" si="316"/>
        <v>3.790081698419047E-5</v>
      </c>
      <c r="AV206" s="5">
        <f t="shared" si="317"/>
        <v>1.4529278190889383E-5</v>
      </c>
      <c r="AW206" s="5">
        <f t="shared" si="318"/>
        <v>1.0892403515250168E-7</v>
      </c>
      <c r="AX206" s="5">
        <f t="shared" si="319"/>
        <v>2.1948689769726399E-3</v>
      </c>
      <c r="AY206" s="5">
        <f t="shared" si="320"/>
        <v>1.259649938344441E-3</v>
      </c>
      <c r="AZ206" s="5">
        <f t="shared" si="321"/>
        <v>3.6146074864106426E-4</v>
      </c>
      <c r="BA206" s="5">
        <f t="shared" si="322"/>
        <v>6.9148244461143517E-5</v>
      </c>
      <c r="BB206" s="5">
        <f t="shared" si="323"/>
        <v>9.9211596211366416E-6</v>
      </c>
      <c r="BC206" s="5">
        <f t="shared" si="324"/>
        <v>1.1387639295268891E-6</v>
      </c>
      <c r="BD206" s="5">
        <f t="shared" si="325"/>
        <v>6.0328630209078198E-6</v>
      </c>
      <c r="BE206" s="5">
        <f t="shared" si="326"/>
        <v>9.250792156260031E-6</v>
      </c>
      <c r="BF206" s="5">
        <f t="shared" si="327"/>
        <v>7.0925823462045531E-6</v>
      </c>
      <c r="BG206" s="5">
        <f t="shared" si="328"/>
        <v>3.6252552565566799E-6</v>
      </c>
      <c r="BH206" s="5">
        <f t="shared" si="329"/>
        <v>1.3897416026010001E-6</v>
      </c>
      <c r="BI206" s="5">
        <f t="shared" si="330"/>
        <v>4.2620595468567358E-7</v>
      </c>
      <c r="BJ206" s="8">
        <f t="shared" si="331"/>
        <v>0.60706016193233225</v>
      </c>
      <c r="BK206" s="8">
        <f t="shared" si="332"/>
        <v>0.25577415608001941</v>
      </c>
      <c r="BL206" s="8">
        <f t="shared" si="333"/>
        <v>0.13354297522576702</v>
      </c>
      <c r="BM206" s="8">
        <f t="shared" si="334"/>
        <v>0.35128881160616326</v>
      </c>
      <c r="BN206" s="8">
        <f t="shared" si="335"/>
        <v>0.6476587830063002</v>
      </c>
    </row>
    <row r="207" spans="1:66" x14ac:dyDescent="0.25">
      <c r="A207" t="s">
        <v>37</v>
      </c>
      <c r="B207" t="s">
        <v>228</v>
      </c>
      <c r="C207" t="s">
        <v>231</v>
      </c>
      <c r="D207" s="11">
        <v>44473</v>
      </c>
      <c r="E207">
        <f>VLOOKUP(A207,home!$A$2:$E$405,3,FALSE)</f>
        <v>1.55833333333333</v>
      </c>
      <c r="F207">
        <f>VLOOKUP(B207,home!$B$2:$E$405,3,FALSE)</f>
        <v>0.91</v>
      </c>
      <c r="G207">
        <f>VLOOKUP(C207,away!$B$2:$E$405,4,FALSE)</f>
        <v>0.74</v>
      </c>
      <c r="H207">
        <f>VLOOKUP(A207,away!$A$2:$E$405,3,FALSE)</f>
        <v>1.2833333333333301</v>
      </c>
      <c r="I207">
        <f>VLOOKUP(C207,away!$B$2:$E$405,3,FALSE)</f>
        <v>0.99</v>
      </c>
      <c r="J207">
        <f>VLOOKUP(B207,home!$B$2:$E$405,4,FALSE)</f>
        <v>1.43</v>
      </c>
      <c r="K207" s="3">
        <f t="shared" si="280"/>
        <v>1.0493816666666644</v>
      </c>
      <c r="L207" s="3">
        <f t="shared" si="281"/>
        <v>1.8168149999999954</v>
      </c>
      <c r="M207" s="5">
        <f t="shared" si="282"/>
        <v>5.691498210241501E-2</v>
      </c>
      <c r="N207" s="5">
        <f t="shared" si="283"/>
        <v>5.9725538776935636E-2</v>
      </c>
      <c r="O207" s="5">
        <f t="shared" si="284"/>
        <v>0.10340399320839885</v>
      </c>
      <c r="P207" s="5">
        <f t="shared" si="285"/>
        <v>0.10851025473301804</v>
      </c>
      <c r="Q207" s="5">
        <f t="shared" si="286"/>
        <v>3.1337442712152608E-2</v>
      </c>
      <c r="R207" s="5">
        <f t="shared" si="287"/>
        <v>9.3932962960458347E-2</v>
      </c>
      <c r="S207" s="5">
        <f t="shared" si="288"/>
        <v>5.1719577812732245E-2</v>
      </c>
      <c r="T207" s="5">
        <f t="shared" si="289"/>
        <v>5.6934335981079394E-2</v>
      </c>
      <c r="U207" s="5">
        <f t="shared" si="290"/>
        <v>9.8571529226383833E-2</v>
      </c>
      <c r="V207" s="5">
        <f t="shared" si="291"/>
        <v>1.0956116485472407E-2</v>
      </c>
      <c r="W207" s="5">
        <f t="shared" si="292"/>
        <v>1.0961645954116606E-2</v>
      </c>
      <c r="X207" s="5">
        <f t="shared" si="293"/>
        <v>1.9915282794128311E-2</v>
      </c>
      <c r="Y207" s="5">
        <f t="shared" si="294"/>
        <v>1.8091192254807067E-2</v>
      </c>
      <c r="Z207" s="5">
        <f t="shared" si="295"/>
        <v>5.6886272033668236E-2</v>
      </c>
      <c r="AA207" s="5">
        <f t="shared" si="296"/>
        <v>5.9695410957144035E-2</v>
      </c>
      <c r="AB207" s="5">
        <f t="shared" si="297"/>
        <v>3.1321634921279637E-2</v>
      </c>
      <c r="AC207" s="5">
        <f t="shared" si="298"/>
        <v>1.3055119087360483E-3</v>
      </c>
      <c r="AD207" s="5">
        <f t="shared" si="299"/>
        <v>2.8757375751851957E-3</v>
      </c>
      <c r="AE207" s="5">
        <f t="shared" si="300"/>
        <v>5.224683162660078E-3</v>
      </c>
      <c r="AF207" s="5">
        <f t="shared" si="301"/>
        <v>4.7461413700841228E-3</v>
      </c>
      <c r="AG207" s="5">
        <f t="shared" si="302"/>
        <v>2.874286944429788E-3</v>
      </c>
      <c r="AH207" s="5">
        <f t="shared" si="303"/>
        <v>2.5837958081212177E-2</v>
      </c>
      <c r="AI207" s="5">
        <f t="shared" si="304"/>
        <v>2.7113879514525843E-2</v>
      </c>
      <c r="AJ207" s="5">
        <f t="shared" si="305"/>
        <v>1.422640403737613E-2</v>
      </c>
      <c r="AK207" s="5">
        <f t="shared" si="306"/>
        <v>4.9763091931383759E-3</v>
      </c>
      <c r="AL207" s="5">
        <f t="shared" si="307"/>
        <v>9.9560027634921182E-5</v>
      </c>
      <c r="AM207" s="5">
        <f t="shared" si="308"/>
        <v>6.0354925790875879E-4</v>
      </c>
      <c r="AN207" s="5">
        <f t="shared" si="309"/>
        <v>1.0965373450074988E-3</v>
      </c>
      <c r="AO207" s="5">
        <f t="shared" si="310"/>
        <v>9.961027482348968E-4</v>
      </c>
      <c r="AP207" s="5">
        <f t="shared" si="311"/>
        <v>6.032448048447932E-4</v>
      </c>
      <c r="AQ207" s="5">
        <f t="shared" si="312"/>
        <v>2.7399605252852258E-4</v>
      </c>
      <c r="AR207" s="5">
        <f t="shared" si="313"/>
        <v>9.3885579622634656E-3</v>
      </c>
      <c r="AS207" s="5">
        <f t="shared" si="314"/>
        <v>9.8521806020366171E-3</v>
      </c>
      <c r="AT207" s="5">
        <f t="shared" si="315"/>
        <v>5.1693488502330834E-3</v>
      </c>
      <c r="AU207" s="5">
        <f t="shared" si="316"/>
        <v>1.808206637346333E-3</v>
      </c>
      <c r="AV207" s="5">
        <f t="shared" si="317"/>
        <v>4.7437472369405494E-4</v>
      </c>
      <c r="AW207" s="5">
        <f t="shared" si="318"/>
        <v>5.2726226034492087E-6</v>
      </c>
      <c r="AX207" s="5">
        <f t="shared" si="319"/>
        <v>1.0555892102995357E-4</v>
      </c>
      <c r="AY207" s="5">
        <f t="shared" si="320"/>
        <v>1.9178103111103459E-4</v>
      </c>
      <c r="AZ207" s="5">
        <f t="shared" si="321"/>
        <v>1.7421532701899673E-4</v>
      </c>
      <c r="BA207" s="5">
        <f t="shared" si="322"/>
        <v>1.0550567311933925E-4</v>
      </c>
      <c r="BB207" s="5">
        <f t="shared" si="323"/>
        <v>4.7921072377077968E-5</v>
      </c>
      <c r="BC207" s="5">
        <f t="shared" si="324"/>
        <v>1.7412744622152117E-5</v>
      </c>
      <c r="BD207" s="5">
        <f t="shared" si="325"/>
        <v>2.842878822368279E-3</v>
      </c>
      <c r="BE207" s="5">
        <f t="shared" si="326"/>
        <v>2.9832649167481884E-3</v>
      </c>
      <c r="BF207" s="5">
        <f t="shared" si="327"/>
        <v>1.5652917552227009E-3</v>
      </c>
      <c r="BG207" s="5">
        <f t="shared" si="328"/>
        <v>5.4752949030506223E-4</v>
      </c>
      <c r="BH207" s="5">
        <f t="shared" si="329"/>
        <v>1.4364185227136886E-4</v>
      </c>
      <c r="BI207" s="5">
        <f t="shared" si="330"/>
        <v>3.0147025267923178E-5</v>
      </c>
      <c r="BJ207" s="8">
        <f t="shared" si="331"/>
        <v>0.2169021125033819</v>
      </c>
      <c r="BK207" s="8">
        <f t="shared" si="332"/>
        <v>0.22969778410111966</v>
      </c>
      <c r="BL207" s="8">
        <f t="shared" si="333"/>
        <v>0.49388550473767429</v>
      </c>
      <c r="BM207" s="8">
        <f t="shared" si="334"/>
        <v>0.54335999047395789</v>
      </c>
      <c r="BN207" s="8">
        <f t="shared" si="335"/>
        <v>0.45382517449337845</v>
      </c>
    </row>
    <row r="208" spans="1:66" x14ac:dyDescent="0.25">
      <c r="A208" t="s">
        <v>37</v>
      </c>
      <c r="B208" t="s">
        <v>230</v>
      </c>
      <c r="C208" t="s">
        <v>229</v>
      </c>
      <c r="D208" s="11">
        <v>44473</v>
      </c>
      <c r="E208">
        <f>VLOOKUP(A208,home!$A$2:$E$405,3,FALSE)</f>
        <v>1.55833333333333</v>
      </c>
      <c r="F208">
        <f>VLOOKUP(B208,home!$B$2:$E$405,3,FALSE)</f>
        <v>1.28</v>
      </c>
      <c r="G208">
        <f>VLOOKUP(C208,away!$B$2:$E$405,4,FALSE)</f>
        <v>1.02</v>
      </c>
      <c r="H208">
        <f>VLOOKUP(A208,away!$A$2:$E$405,3,FALSE)</f>
        <v>1.2833333333333301</v>
      </c>
      <c r="I208">
        <f>VLOOKUP(C208,away!$B$2:$E$405,3,FALSE)</f>
        <v>0.48</v>
      </c>
      <c r="J208">
        <f>VLOOKUP(B208,home!$B$2:$E$405,4,FALSE)</f>
        <v>0.91</v>
      </c>
      <c r="K208" s="3">
        <f t="shared" si="280"/>
        <v>2.0345599999999955</v>
      </c>
      <c r="L208" s="3">
        <f t="shared" si="281"/>
        <v>0.56055999999999861</v>
      </c>
      <c r="M208" s="5">
        <f t="shared" si="282"/>
        <v>7.4636919106735908E-2</v>
      </c>
      <c r="N208" s="5">
        <f t="shared" si="283"/>
        <v>0.15185329013780025</v>
      </c>
      <c r="O208" s="5">
        <f t="shared" si="284"/>
        <v>4.1838471374471775E-2</v>
      </c>
      <c r="P208" s="5">
        <f t="shared" si="285"/>
        <v>8.51228803196451E-2</v>
      </c>
      <c r="Q208" s="5">
        <f t="shared" si="286"/>
        <v>0.15447731499138115</v>
      </c>
      <c r="R208" s="5">
        <f t="shared" si="287"/>
        <v>1.1726486756836919E-2</v>
      </c>
      <c r="S208" s="5">
        <f t="shared" si="288"/>
        <v>2.427051129867273E-2</v>
      </c>
      <c r="T208" s="5">
        <f t="shared" si="289"/>
        <v>8.6593803691568397E-2</v>
      </c>
      <c r="U208" s="5">
        <f t="shared" si="290"/>
        <v>2.3858240895990066E-2</v>
      </c>
      <c r="V208" s="5">
        <f t="shared" si="291"/>
        <v>3.0755941240450347E-3</v>
      </c>
      <c r="W208" s="5">
        <f t="shared" si="292"/>
        <v>0.10476445532962125</v>
      </c>
      <c r="X208" s="5">
        <f t="shared" si="293"/>
        <v>5.8726763079572343E-2</v>
      </c>
      <c r="Y208" s="5">
        <f t="shared" si="294"/>
        <v>1.6459937155942492E-2</v>
      </c>
      <c r="Z208" s="5">
        <f t="shared" si="295"/>
        <v>2.1911331388041631E-3</v>
      </c>
      <c r="AA208" s="5">
        <f t="shared" si="296"/>
        <v>4.4579918388853879E-3</v>
      </c>
      <c r="AB208" s="5">
        <f t="shared" si="297"/>
        <v>4.5350259378613188E-3</v>
      </c>
      <c r="AC208" s="5">
        <f t="shared" si="298"/>
        <v>2.1923083916293174E-4</v>
      </c>
      <c r="AD208" s="5">
        <f t="shared" si="299"/>
        <v>5.3287392558858435E-2</v>
      </c>
      <c r="AE208" s="5">
        <f t="shared" si="300"/>
        <v>2.9870780772793606E-2</v>
      </c>
      <c r="AF208" s="5">
        <f t="shared" si="301"/>
        <v>8.3721824349985707E-3</v>
      </c>
      <c r="AG208" s="5">
        <f t="shared" si="302"/>
        <v>1.5643701952542629E-3</v>
      </c>
      <c r="AH208" s="5">
        <f t="shared" si="303"/>
        <v>3.0706539807201451E-4</v>
      </c>
      <c r="AI208" s="5">
        <f t="shared" si="304"/>
        <v>6.2474297630139635E-4</v>
      </c>
      <c r="AJ208" s="5">
        <f t="shared" si="305"/>
        <v>6.3553853493188324E-4</v>
      </c>
      <c r="AK208" s="5">
        <f t="shared" si="306"/>
        <v>4.3101376054366987E-4</v>
      </c>
      <c r="AL208" s="5">
        <f t="shared" si="307"/>
        <v>1.0001249091085499E-5</v>
      </c>
      <c r="AM208" s="5">
        <f t="shared" si="308"/>
        <v>2.1683279480910155E-2</v>
      </c>
      <c r="AN208" s="5">
        <f t="shared" si="309"/>
        <v>1.2154779145818966E-2</v>
      </c>
      <c r="AO208" s="5">
        <f t="shared" si="310"/>
        <v>3.4067414989901305E-3</v>
      </c>
      <c r="AP208" s="5">
        <f t="shared" si="311"/>
        <v>6.3656100489130124E-4</v>
      </c>
      <c r="AQ208" s="5">
        <f t="shared" si="312"/>
        <v>8.9207659225466683E-5</v>
      </c>
      <c r="AR208" s="5">
        <f t="shared" si="313"/>
        <v>3.4425715908649619E-5</v>
      </c>
      <c r="AS208" s="5">
        <f t="shared" si="314"/>
        <v>7.0041184559101999E-5</v>
      </c>
      <c r="AT208" s="5">
        <f t="shared" si="315"/>
        <v>7.1251496228283155E-5</v>
      </c>
      <c r="AU208" s="5">
        <f t="shared" si="316"/>
        <v>4.8321814722071817E-5</v>
      </c>
      <c r="AV208" s="5">
        <f t="shared" si="317"/>
        <v>2.4578407840234553E-5</v>
      </c>
      <c r="AW208" s="5">
        <f t="shared" si="318"/>
        <v>3.1684316987726009E-7</v>
      </c>
      <c r="AX208" s="5">
        <f t="shared" si="319"/>
        <v>7.3526555167800793E-3</v>
      </c>
      <c r="AY208" s="5">
        <f t="shared" si="320"/>
        <v>4.1216045764862303E-3</v>
      </c>
      <c r="AZ208" s="5">
        <f t="shared" si="321"/>
        <v>1.1552033306975577E-3</v>
      </c>
      <c r="BA208" s="5">
        <f t="shared" si="322"/>
        <v>2.1585359301860718E-4</v>
      </c>
      <c r="BB208" s="5">
        <f t="shared" si="323"/>
        <v>3.0249722525627522E-5</v>
      </c>
      <c r="BC208" s="5">
        <f t="shared" si="324"/>
        <v>3.3913568917931454E-6</v>
      </c>
      <c r="BD208" s="5">
        <f t="shared" si="325"/>
        <v>3.2162798849587633E-6</v>
      </c>
      <c r="BE208" s="5">
        <f t="shared" si="326"/>
        <v>6.5437144027416858E-6</v>
      </c>
      <c r="BF208" s="5">
        <f t="shared" si="327"/>
        <v>6.6567897876210495E-6</v>
      </c>
      <c r="BG208" s="5">
        <f t="shared" si="328"/>
        <v>4.5145460767674174E-6</v>
      </c>
      <c r="BH208" s="5">
        <f t="shared" si="329"/>
        <v>2.2962787164869739E-6</v>
      </c>
      <c r="BI208" s="5">
        <f t="shared" si="330"/>
        <v>9.3438336508314551E-7</v>
      </c>
      <c r="BJ208" s="8">
        <f t="shared" si="331"/>
        <v>0.71681981723402666</v>
      </c>
      <c r="BK208" s="8">
        <f t="shared" si="332"/>
        <v>0.19145674151383901</v>
      </c>
      <c r="BL208" s="8">
        <f t="shared" si="333"/>
        <v>8.8687358085386428E-2</v>
      </c>
      <c r="BM208" s="8">
        <f t="shared" si="334"/>
        <v>0.47537839955186889</v>
      </c>
      <c r="BN208" s="8">
        <f t="shared" si="335"/>
        <v>0.51965536268687118</v>
      </c>
    </row>
    <row r="209" spans="1:66" x14ac:dyDescent="0.25">
      <c r="A209" t="s">
        <v>337</v>
      </c>
      <c r="B209" t="s">
        <v>368</v>
      </c>
      <c r="C209" t="s">
        <v>373</v>
      </c>
      <c r="D209" s="11">
        <v>44473</v>
      </c>
      <c r="E209">
        <f>VLOOKUP(A209,home!$A$2:$E$405,3,FALSE)</f>
        <v>1.31325301204819</v>
      </c>
      <c r="F209">
        <f>VLOOKUP(B209,home!$B$2:$E$405,3,FALSE)</f>
        <v>1.33</v>
      </c>
      <c r="G209">
        <f>VLOOKUP(C209,away!$B$2:$E$405,4,FALSE)</f>
        <v>0.76</v>
      </c>
      <c r="H209">
        <f>VLOOKUP(A209,away!$A$2:$E$405,3,FALSE)</f>
        <v>1.0963855421686699</v>
      </c>
      <c r="I209">
        <f>VLOOKUP(C209,away!$B$2:$E$405,3,FALSE)</f>
        <v>0.42</v>
      </c>
      <c r="J209">
        <f>VLOOKUP(B209,home!$B$2:$E$405,4,FALSE)</f>
        <v>0.68</v>
      </c>
      <c r="K209" s="3">
        <f t="shared" si="280"/>
        <v>1.3274361445783105</v>
      </c>
      <c r="L209" s="3">
        <f t="shared" si="281"/>
        <v>0.31312771084337215</v>
      </c>
      <c r="M209" s="5">
        <f t="shared" si="282"/>
        <v>0.19387069642287527</v>
      </c>
      <c r="N209" s="5">
        <f t="shared" si="283"/>
        <v>0.25735096980629357</v>
      </c>
      <c r="O209" s="5">
        <f t="shared" si="284"/>
        <v>6.0706287370505277E-2</v>
      </c>
      <c r="P209" s="5">
        <f t="shared" si="285"/>
        <v>8.0583720058766503E-2</v>
      </c>
      <c r="Q209" s="5">
        <f t="shared" si="286"/>
        <v>0.17080848958157779</v>
      </c>
      <c r="R209" s="5">
        <f t="shared" si="287"/>
        <v>9.5044103990631137E-3</v>
      </c>
      <c r="S209" s="5">
        <f t="shared" si="288"/>
        <v>8.3737976629863643E-3</v>
      </c>
      <c r="T209" s="5">
        <f t="shared" si="289"/>
        <v>5.3484871335293449E-2</v>
      </c>
      <c r="U209" s="5">
        <f t="shared" si="290"/>
        <v>1.2616497896622341E-2</v>
      </c>
      <c r="V209" s="5">
        <f t="shared" si="291"/>
        <v>3.8673644006230652E-4</v>
      </c>
      <c r="W209" s="5">
        <f t="shared" si="292"/>
        <v>7.5579120957138049E-2</v>
      </c>
      <c r="X209" s="5">
        <f t="shared" si="293"/>
        <v>2.3665917132862972E-2</v>
      </c>
      <c r="Y209" s="5">
        <f t="shared" si="294"/>
        <v>3.7052272284111613E-3</v>
      </c>
      <c r="Z209" s="5">
        <f t="shared" si="295"/>
        <v>9.9203142372485836E-4</v>
      </c>
      <c r="AA209" s="5">
        <f t="shared" si="296"/>
        <v>1.3168583684098581E-3</v>
      </c>
      <c r="AB209" s="5">
        <f t="shared" si="297"/>
        <v>8.7402269775883337E-4</v>
      </c>
      <c r="AC209" s="5">
        <f t="shared" si="298"/>
        <v>1.0046857776061132E-5</v>
      </c>
      <c r="AD209" s="5">
        <f t="shared" si="299"/>
        <v>2.5081614233490274E-2</v>
      </c>
      <c r="AE209" s="5">
        <f t="shared" si="300"/>
        <v>7.8537484491893496E-3</v>
      </c>
      <c r="AF209" s="5">
        <f t="shared" si="301"/>
        <v>1.2296131367171726E-3</v>
      </c>
      <c r="AG209" s="5">
        <f t="shared" si="302"/>
        <v>1.2834198224106225E-4</v>
      </c>
      <c r="AH209" s="5">
        <f t="shared" si="303"/>
        <v>7.7658132198914028E-5</v>
      </c>
      <c r="AI209" s="5">
        <f t="shared" si="304"/>
        <v>1.0308621160127919E-4</v>
      </c>
      <c r="AJ209" s="5">
        <f t="shared" si="305"/>
        <v>6.8420181643592988E-5</v>
      </c>
      <c r="AK209" s="5">
        <f t="shared" si="306"/>
        <v>3.0274474044106254E-5</v>
      </c>
      <c r="AL209" s="5">
        <f t="shared" si="307"/>
        <v>1.670418870792942E-7</v>
      </c>
      <c r="AM209" s="5">
        <f t="shared" si="308"/>
        <v>6.6588482595809559E-3</v>
      </c>
      <c r="AN209" s="5">
        <f t="shared" si="309"/>
        <v>2.0850699123759579E-3</v>
      </c>
      <c r="AO209" s="5">
        <f t="shared" si="310"/>
        <v>3.2644658430533706E-4</v>
      </c>
      <c r="AP209" s="5">
        <f t="shared" si="311"/>
        <v>3.4073157218722704E-5</v>
      </c>
      <c r="AQ209" s="5">
        <f t="shared" si="312"/>
        <v>2.6673124302762397E-6</v>
      </c>
      <c r="AR209" s="5">
        <f t="shared" si="313"/>
        <v>4.8633826327635871E-6</v>
      </c>
      <c r="AS209" s="5">
        <f t="shared" si="314"/>
        <v>6.4558298916448091E-6</v>
      </c>
      <c r="AT209" s="5">
        <f t="shared" si="315"/>
        <v>4.2848509707091996E-6</v>
      </c>
      <c r="AU209" s="5">
        <f t="shared" si="316"/>
        <v>1.8959553508836167E-6</v>
      </c>
      <c r="AV209" s="5">
        <f t="shared" si="317"/>
        <v>6.2918991531739139E-7</v>
      </c>
      <c r="AW209" s="5">
        <f t="shared" si="318"/>
        <v>1.9286704596375788E-9</v>
      </c>
      <c r="AX209" s="5">
        <f t="shared" si="319"/>
        <v>1.4731993101716886E-3</v>
      </c>
      <c r="AY209" s="5">
        <f t="shared" si="320"/>
        <v>4.6129952761009589E-4</v>
      </c>
      <c r="AZ209" s="5">
        <f t="shared" si="321"/>
        <v>7.2222832546839128E-5</v>
      </c>
      <c r="BA209" s="5">
        <f t="shared" si="322"/>
        <v>7.538323408671978E-6</v>
      </c>
      <c r="BB209" s="5">
        <f t="shared" si="323"/>
        <v>5.9011448813861547E-7</v>
      </c>
      <c r="BC209" s="5">
        <f t="shared" si="324"/>
        <v>3.6956239761270613E-8</v>
      </c>
      <c r="BD209" s="5">
        <f t="shared" si="325"/>
        <v>2.5380997845877898E-7</v>
      </c>
      <c r="BE209" s="5">
        <f t="shared" si="326"/>
        <v>3.3691653926082555E-7</v>
      </c>
      <c r="BF209" s="5">
        <f t="shared" si="327"/>
        <v>2.2361759596052866E-7</v>
      </c>
      <c r="BG209" s="5">
        <f t="shared" si="328"/>
        <v>9.8946026480571508E-8</v>
      </c>
      <c r="BH209" s="5">
        <f t="shared" si="329"/>
        <v>3.283613297817831E-8</v>
      </c>
      <c r="BI209" s="5">
        <f t="shared" si="330"/>
        <v>8.71757395268274E-9</v>
      </c>
      <c r="BJ209" s="8">
        <f t="shared" si="331"/>
        <v>0.63000990613359142</v>
      </c>
      <c r="BK209" s="8">
        <f t="shared" si="332"/>
        <v>0.28368646401196368</v>
      </c>
      <c r="BL209" s="8">
        <f t="shared" si="333"/>
        <v>8.5316599784455743E-2</v>
      </c>
      <c r="BM209" s="8">
        <f t="shared" si="334"/>
        <v>0.2267191301157144</v>
      </c>
      <c r="BN209" s="8">
        <f t="shared" si="335"/>
        <v>0.77282457363908152</v>
      </c>
    </row>
    <row r="210" spans="1:66" x14ac:dyDescent="0.25">
      <c r="A210" t="s">
        <v>337</v>
      </c>
      <c r="B210" t="s">
        <v>382</v>
      </c>
      <c r="C210" t="s">
        <v>367</v>
      </c>
      <c r="D210" s="11">
        <v>44473</v>
      </c>
      <c r="E210">
        <f>VLOOKUP(A210,home!$A$2:$E$405,3,FALSE)</f>
        <v>1.31325301204819</v>
      </c>
      <c r="F210">
        <f>VLOOKUP(B210,home!$B$2:$E$405,3,FALSE)</f>
        <v>0.93</v>
      </c>
      <c r="G210">
        <f>VLOOKUP(C210,away!$B$2:$E$405,4,FALSE)</f>
        <v>1.43</v>
      </c>
      <c r="H210">
        <f>VLOOKUP(A210,away!$A$2:$E$405,3,FALSE)</f>
        <v>1.0963855421686699</v>
      </c>
      <c r="I210">
        <f>VLOOKUP(C210,away!$B$2:$E$405,3,FALSE)</f>
        <v>0.76</v>
      </c>
      <c r="J210">
        <f>VLOOKUP(B210,home!$B$2:$E$405,4,FALSE)</f>
        <v>0.51</v>
      </c>
      <c r="K210" s="3">
        <f t="shared" si="280"/>
        <v>1.7464951807228881</v>
      </c>
      <c r="L210" s="3">
        <f t="shared" si="281"/>
        <v>0.42495903614457647</v>
      </c>
      <c r="M210" s="5">
        <f t="shared" si="282"/>
        <v>0.11401169856430651</v>
      </c>
      <c r="N210" s="5">
        <f t="shared" si="283"/>
        <v>0.19912088208859191</v>
      </c>
      <c r="O210" s="5">
        <f t="shared" si="284"/>
        <v>4.8450301531093698E-2</v>
      </c>
      <c r="P210" s="5">
        <f t="shared" si="285"/>
        <v>8.4618218128625897E-2</v>
      </c>
      <c r="Q210" s="5">
        <f t="shared" si="286"/>
        <v>0.1738818304745082</v>
      </c>
      <c r="R210" s="5">
        <f t="shared" si="287"/>
        <v>1.0294696719783834E-2</v>
      </c>
      <c r="S210" s="5">
        <f t="shared" si="288"/>
        <v>1.5700675740799287E-2</v>
      </c>
      <c r="T210" s="5">
        <f t="shared" si="289"/>
        <v>7.3892655081501654E-2</v>
      </c>
      <c r="U210" s="5">
        <f t="shared" si="290"/>
        <v>1.7979638208106188E-2</v>
      </c>
      <c r="V210" s="5">
        <f t="shared" si="291"/>
        <v>1.2947630436483709E-3</v>
      </c>
      <c r="W210" s="5">
        <f t="shared" si="292"/>
        <v>0.10122792631300091</v>
      </c>
      <c r="X210" s="5">
        <f t="shared" si="293"/>
        <v>4.3017721996887082E-2</v>
      </c>
      <c r="Y210" s="5">
        <f t="shared" si="294"/>
        <v>9.1403848384662371E-3</v>
      </c>
      <c r="Z210" s="5">
        <f t="shared" si="295"/>
        <v>1.4582747984800237E-3</v>
      </c>
      <c r="AA210" s="5">
        <f t="shared" si="296"/>
        <v>2.5468699077150019E-3</v>
      </c>
      <c r="AB210" s="5">
        <f t="shared" si="297"/>
        <v>2.2240480098761999E-3</v>
      </c>
      <c r="AC210" s="5">
        <f t="shared" si="298"/>
        <v>6.0059923143832849E-5</v>
      </c>
      <c r="AD210" s="5">
        <f t="shared" si="299"/>
        <v>4.4198521365056927E-2</v>
      </c>
      <c r="AE210" s="5">
        <f t="shared" si="300"/>
        <v>1.8782561038310067E-2</v>
      </c>
      <c r="AF210" s="5">
        <f t="shared" si="301"/>
        <v>3.9909095175834587E-3</v>
      </c>
      <c r="AG210" s="5">
        <f t="shared" si="302"/>
        <v>5.6532435397749453E-4</v>
      </c>
      <c r="AH210" s="5">
        <f t="shared" si="303"/>
        <v>1.5492676319899933E-4</v>
      </c>
      <c r="AI210" s="5">
        <f t="shared" si="304"/>
        <v>2.7057884529204838E-4</v>
      </c>
      <c r="AJ210" s="5">
        <f t="shared" si="305"/>
        <v>2.3628232465406333E-4</v>
      </c>
      <c r="AK210" s="5">
        <f t="shared" si="306"/>
        <v>1.3755531376610745E-4</v>
      </c>
      <c r="AL210" s="5">
        <f t="shared" si="307"/>
        <v>1.7830323524236731E-6</v>
      </c>
      <c r="AM210" s="5">
        <f t="shared" si="308"/>
        <v>1.5438500911829895E-2</v>
      </c>
      <c r="AN210" s="5">
        <f t="shared" si="309"/>
        <v>6.5607304670083988E-3</v>
      </c>
      <c r="AO210" s="5">
        <f t="shared" si="310"/>
        <v>1.3940208478321226E-3</v>
      </c>
      <c r="AP210" s="5">
        <f t="shared" si="311"/>
        <v>1.974672519533947E-4</v>
      </c>
      <c r="AQ210" s="5">
        <f t="shared" si="312"/>
        <v>2.0978873265058211E-5</v>
      </c>
      <c r="AR210" s="5">
        <f t="shared" si="313"/>
        <v>1.3167505592409167E-5</v>
      </c>
      <c r="AS210" s="5">
        <f t="shared" si="314"/>
        <v>2.2996985059284282E-5</v>
      </c>
      <c r="AT210" s="5">
        <f t="shared" si="315"/>
        <v>2.0082061788598142E-5</v>
      </c>
      <c r="AU210" s="5">
        <f t="shared" si="316"/>
        <v>1.1691074710921971E-5</v>
      </c>
      <c r="AV210" s="5">
        <f t="shared" si="317"/>
        <v>5.1046014100241125E-6</v>
      </c>
      <c r="AW210" s="5">
        <f t="shared" si="318"/>
        <v>3.675963432498194E-8</v>
      </c>
      <c r="AX210" s="5">
        <f t="shared" si="319"/>
        <v>4.493877906682802E-3</v>
      </c>
      <c r="AY210" s="5">
        <f t="shared" si="320"/>
        <v>1.9097140237753307E-3</v>
      </c>
      <c r="AZ210" s="5">
        <f t="shared" si="321"/>
        <v>4.057751154276725E-4</v>
      </c>
      <c r="BA210" s="5">
        <f t="shared" si="322"/>
        <v>5.7479267314532661E-5</v>
      </c>
      <c r="BB210" s="5">
        <f t="shared" si="323"/>
        <v>6.1065835090700644E-6</v>
      </c>
      <c r="BC210" s="5">
        <f t="shared" si="324"/>
        <v>5.1900956843015627E-7</v>
      </c>
      <c r="BD210" s="5">
        <f t="shared" si="325"/>
        <v>9.3260841416308603E-7</v>
      </c>
      <c r="BE210" s="5">
        <f t="shared" si="326"/>
        <v>1.6287961008374445E-6</v>
      </c>
      <c r="BF210" s="5">
        <f t="shared" si="327"/>
        <v>1.4223422702464147E-6</v>
      </c>
      <c r="BG210" s="5">
        <f t="shared" si="328"/>
        <v>8.2803797344127161E-7</v>
      </c>
      <c r="BH210" s="5">
        <f t="shared" si="329"/>
        <v>3.6154108251768187E-7</v>
      </c>
      <c r="BI210" s="5">
        <f t="shared" si="330"/>
        <v>1.262859516500934E-7</v>
      </c>
      <c r="BJ210" s="8">
        <f t="shared" si="331"/>
        <v>0.69830388732605086</v>
      </c>
      <c r="BK210" s="8">
        <f t="shared" si="332"/>
        <v>0.21759691245665164</v>
      </c>
      <c r="BL210" s="8">
        <f t="shared" si="333"/>
        <v>8.2373239463840245E-2</v>
      </c>
      <c r="BM210" s="8">
        <f t="shared" si="334"/>
        <v>0.36744500927397156</v>
      </c>
      <c r="BN210" s="8">
        <f t="shared" si="335"/>
        <v>0.63037762750690995</v>
      </c>
    </row>
    <row r="211" spans="1:66" x14ac:dyDescent="0.25">
      <c r="A211" t="s">
        <v>337</v>
      </c>
      <c r="B211" t="s">
        <v>383</v>
      </c>
      <c r="C211" t="s">
        <v>374</v>
      </c>
      <c r="D211" s="11">
        <v>44473</v>
      </c>
      <c r="E211">
        <f>VLOOKUP(A211,home!$A$2:$E$405,3,FALSE)</f>
        <v>1.31325301204819</v>
      </c>
      <c r="F211">
        <f>VLOOKUP(B211,home!$B$2:$E$405,3,FALSE)</f>
        <v>0.48</v>
      </c>
      <c r="G211">
        <f>VLOOKUP(C211,away!$B$2:$E$405,4,FALSE)</f>
        <v>1.52</v>
      </c>
      <c r="H211">
        <f>VLOOKUP(A211,away!$A$2:$E$405,3,FALSE)</f>
        <v>1.0963855421686699</v>
      </c>
      <c r="I211">
        <f>VLOOKUP(C211,away!$B$2:$E$405,3,FALSE)</f>
        <v>0.76</v>
      </c>
      <c r="J211">
        <f>VLOOKUP(B211,home!$B$2:$E$405,4,FALSE)</f>
        <v>1.6</v>
      </c>
      <c r="K211" s="3">
        <f t="shared" si="280"/>
        <v>0.95814939759035933</v>
      </c>
      <c r="L211" s="3">
        <f t="shared" si="281"/>
        <v>1.3332048192771027</v>
      </c>
      <c r="M211" s="5">
        <f t="shared" si="282"/>
        <v>0.10112941791768143</v>
      </c>
      <c r="N211" s="5">
        <f t="shared" si="283"/>
        <v>9.6897090856490176E-2</v>
      </c>
      <c r="O211" s="5">
        <f t="shared" si="284"/>
        <v>0.13482622733854108</v>
      </c>
      <c r="P211" s="5">
        <f t="shared" si="285"/>
        <v>0.129183668503804</v>
      </c>
      <c r="Q211" s="5">
        <f t="shared" si="286"/>
        <v>4.6420944616202178E-2</v>
      </c>
      <c r="R211" s="5">
        <f t="shared" si="287"/>
        <v>8.9875488026346609E-2</v>
      </c>
      <c r="S211" s="5">
        <f t="shared" si="288"/>
        <v>4.1255107939227327E-2</v>
      </c>
      <c r="T211" s="5">
        <f t="shared" si="289"/>
        <v>6.1888627077716224E-2</v>
      </c>
      <c r="U211" s="5">
        <f t="shared" si="290"/>
        <v>8.6114144710583568E-2</v>
      </c>
      <c r="V211" s="5">
        <f t="shared" si="291"/>
        <v>5.8555180500911939E-3</v>
      </c>
      <c r="W211" s="5">
        <f t="shared" si="292"/>
        <v>1.4826066706529851E-2</v>
      </c>
      <c r="X211" s="5">
        <f t="shared" si="293"/>
        <v>1.97661835840694E-2</v>
      </c>
      <c r="Y211" s="5">
        <f t="shared" si="294"/>
        <v>1.3176185606498639E-2</v>
      </c>
      <c r="Z211" s="5">
        <f t="shared" si="295"/>
        <v>3.994081125720228E-2</v>
      </c>
      <c r="AA211" s="5">
        <f t="shared" si="296"/>
        <v>3.8269264245358613E-2</v>
      </c>
      <c r="AB211" s="5">
        <f t="shared" si="297"/>
        <v>1.8333836241458314E-2</v>
      </c>
      <c r="AC211" s="5">
        <f t="shared" si="298"/>
        <v>4.6749336041167764E-4</v>
      </c>
      <c r="AD211" s="5">
        <f t="shared" si="299"/>
        <v>3.5513967208740146E-3</v>
      </c>
      <c r="AE211" s="5">
        <f t="shared" si="300"/>
        <v>4.7347392234341366E-3</v>
      </c>
      <c r="AF211" s="5">
        <f t="shared" si="301"/>
        <v>3.1561885753513584E-3</v>
      </c>
      <c r="AG211" s="5">
        <f t="shared" si="302"/>
        <v>1.4026152730685882E-3</v>
      </c>
      <c r="AH211" s="5">
        <f t="shared" si="303"/>
        <v>1.3312320513484806E-2</v>
      </c>
      <c r="AI211" s="5">
        <f t="shared" si="304"/>
        <v>1.2755191880525251E-2</v>
      </c>
      <c r="AJ211" s="5">
        <f t="shared" si="305"/>
        <v>6.1106897082373549E-3</v>
      </c>
      <c r="AK211" s="5">
        <f t="shared" si="306"/>
        <v>1.95165122093641E-3</v>
      </c>
      <c r="AL211" s="5">
        <f t="shared" si="307"/>
        <v>2.3887216417407087E-5</v>
      </c>
      <c r="AM211" s="5">
        <f t="shared" si="308"/>
        <v>6.8055372574196314E-4</v>
      </c>
      <c r="AN211" s="5">
        <f t="shared" si="309"/>
        <v>9.0731750693617298E-4</v>
      </c>
      <c r="AO211" s="5">
        <f t="shared" si="310"/>
        <v>6.048200364308959E-4</v>
      </c>
      <c r="AP211" s="5">
        <f t="shared" si="311"/>
        <v>2.6878299578834112E-4</v>
      </c>
      <c r="AQ211" s="5">
        <f t="shared" si="312"/>
        <v>8.9585696331188365E-5</v>
      </c>
      <c r="AR211" s="5">
        <f t="shared" si="313"/>
        <v>3.549609972867877E-3</v>
      </c>
      <c r="AS211" s="5">
        <f t="shared" si="314"/>
        <v>3.4010566571840884E-3</v>
      </c>
      <c r="AT211" s="5">
        <f t="shared" si="315"/>
        <v>1.6293601936258075E-3</v>
      </c>
      <c r="AU211" s="5">
        <f t="shared" si="316"/>
        <v>5.2039016266009288E-4</v>
      </c>
      <c r="AV211" s="5">
        <f t="shared" si="317"/>
        <v>1.2465288021617929E-4</v>
      </c>
      <c r="AW211" s="5">
        <f t="shared" si="318"/>
        <v>8.4760429608259944E-7</v>
      </c>
      <c r="AX211" s="5">
        <f t="shared" si="319"/>
        <v>1.0867869039125604E-4</v>
      </c>
      <c r="AY211" s="5">
        <f t="shared" si="320"/>
        <v>1.4489095378234673E-4</v>
      </c>
      <c r="AZ211" s="5">
        <f t="shared" si="321"/>
        <v>9.6584658926140291E-5</v>
      </c>
      <c r="BA211" s="5">
        <f t="shared" si="322"/>
        <v>4.292237758285516E-5</v>
      </c>
      <c r="BB211" s="5">
        <f t="shared" si="323"/>
        <v>1.430608016207349E-5</v>
      </c>
      <c r="BC211" s="5">
        <f t="shared" si="324"/>
        <v>3.814587003408188E-6</v>
      </c>
      <c r="BD211" s="5">
        <f t="shared" si="325"/>
        <v>7.8872618706358631E-4</v>
      </c>
      <c r="BE211" s="5">
        <f t="shared" si="326"/>
        <v>7.5571752099871643E-4</v>
      </c>
      <c r="BF211" s="5">
        <f t="shared" si="327"/>
        <v>3.6204514374669984E-4</v>
      </c>
      <c r="BG211" s="5">
        <f t="shared" si="328"/>
        <v>1.1563111212713851E-4</v>
      </c>
      <c r="BH211" s="5">
        <f t="shared" si="329"/>
        <v>2.7697970106830265E-5</v>
      </c>
      <c r="BI211" s="5">
        <f t="shared" si="330"/>
        <v>5.3077586744670413E-6</v>
      </c>
      <c r="BJ211" s="8">
        <f t="shared" si="331"/>
        <v>0.26878229554931121</v>
      </c>
      <c r="BK211" s="8">
        <f t="shared" si="332"/>
        <v>0.2780599839414154</v>
      </c>
      <c r="BL211" s="8">
        <f t="shared" si="333"/>
        <v>0.41282900944474349</v>
      </c>
      <c r="BM211" s="8">
        <f t="shared" si="334"/>
        <v>0.40113521958412057</v>
      </c>
      <c r="BN211" s="8">
        <f t="shared" si="335"/>
        <v>0.5983328372590655</v>
      </c>
    </row>
    <row r="212" spans="1:66" x14ac:dyDescent="0.25">
      <c r="A212" t="s">
        <v>337</v>
      </c>
      <c r="B212" t="s">
        <v>403</v>
      </c>
      <c r="C212" t="s">
        <v>338</v>
      </c>
      <c r="D212" s="11">
        <v>44473</v>
      </c>
      <c r="E212">
        <f>VLOOKUP(A212,home!$A$2:$E$405,3,FALSE)</f>
        <v>1.31325301204819</v>
      </c>
      <c r="F212">
        <f>VLOOKUP(B212,home!$B$2:$E$405,3,FALSE)</f>
        <v>1.43</v>
      </c>
      <c r="G212">
        <f>VLOOKUP(C212,away!$B$2:$E$405,4,FALSE)</f>
        <v>1.02</v>
      </c>
      <c r="H212">
        <f>VLOOKUP(A212,away!$A$2:$E$405,3,FALSE)</f>
        <v>1.0963855421686699</v>
      </c>
      <c r="I212">
        <f>VLOOKUP(C212,away!$B$2:$E$405,3,FALSE)</f>
        <v>1.02</v>
      </c>
      <c r="J212">
        <f>VLOOKUP(B212,home!$B$2:$E$405,4,FALSE)</f>
        <v>1.1399999999999999</v>
      </c>
      <c r="K212" s="3">
        <f t="shared" si="280"/>
        <v>1.91551084337349</v>
      </c>
      <c r="L212" s="3">
        <f t="shared" si="281"/>
        <v>1.2748771084337294</v>
      </c>
      <c r="M212" s="5">
        <f t="shared" si="282"/>
        <v>4.1155901335248941E-2</v>
      </c>
      <c r="N212" s="5">
        <f t="shared" si="283"/>
        <v>7.883457527647883E-2</v>
      </c>
      <c r="O212" s="5">
        <f t="shared" si="284"/>
        <v>5.2468716489266036E-2</v>
      </c>
      <c r="P212" s="5">
        <f t="shared" si="285"/>
        <v>0.10050439537307851</v>
      </c>
      <c r="Q212" s="5">
        <f t="shared" si="286"/>
        <v>7.5504241887419457E-2</v>
      </c>
      <c r="R212" s="5">
        <f t="shared" si="287"/>
        <v>3.3445582780532314E-2</v>
      </c>
      <c r="S212" s="5">
        <f t="shared" si="288"/>
        <v>6.1358961665217732E-2</v>
      </c>
      <c r="T212" s="5">
        <f t="shared" si="289"/>
        <v>9.6258629571914195E-2</v>
      </c>
      <c r="U212" s="5">
        <f t="shared" si="290"/>
        <v>6.4065376479055317E-2</v>
      </c>
      <c r="V212" s="5">
        <f t="shared" si="291"/>
        <v>1.6649010612512272E-2</v>
      </c>
      <c r="W212" s="5">
        <f t="shared" si="292"/>
        <v>4.8209731352015603E-2</v>
      </c>
      <c r="X212" s="5">
        <f t="shared" si="293"/>
        <v>6.1461482904424554E-2</v>
      </c>
      <c r="Y212" s="5">
        <f t="shared" si="294"/>
        <v>3.9177918802620941E-2</v>
      </c>
      <c r="Z212" s="5">
        <f t="shared" si="295"/>
        <v>1.4213002621708654E-2</v>
      </c>
      <c r="AA212" s="5">
        <f t="shared" si="296"/>
        <v>2.7225160638778768E-2</v>
      </c>
      <c r="AB212" s="5">
        <f t="shared" si="297"/>
        <v>2.6075045208082941E-2</v>
      </c>
      <c r="AC212" s="5">
        <f t="shared" si="298"/>
        <v>2.5410978299626285E-3</v>
      </c>
      <c r="AD212" s="5">
        <f t="shared" si="299"/>
        <v>2.3086565790227196E-2</v>
      </c>
      <c r="AE212" s="5">
        <f t="shared" si="300"/>
        <v>2.9432534238309906E-2</v>
      </c>
      <c r="AF212" s="5">
        <f t="shared" si="301"/>
        <v>1.8761432071806639E-2</v>
      </c>
      <c r="AG212" s="5">
        <f t="shared" si="302"/>
        <v>7.9728400899268925E-3</v>
      </c>
      <c r="AH212" s="5">
        <f t="shared" si="303"/>
        <v>4.5299579211312366E-3</v>
      </c>
      <c r="AI212" s="5">
        <f t="shared" si="304"/>
        <v>8.6771835179525157E-3</v>
      </c>
      <c r="AJ212" s="5">
        <f t="shared" si="305"/>
        <v>8.3106195592898887E-3</v>
      </c>
      <c r="AK212" s="5">
        <f t="shared" si="306"/>
        <v>5.3063606269905311E-3</v>
      </c>
      <c r="AL212" s="5">
        <f t="shared" si="307"/>
        <v>2.4821859582552691E-4</v>
      </c>
      <c r="AM212" s="5">
        <f t="shared" si="308"/>
        <v>8.8445134214871317E-3</v>
      </c>
      <c r="AN212" s="5">
        <f t="shared" si="309"/>
        <v>1.1275667696288825E-2</v>
      </c>
      <c r="AO212" s="5">
        <f t="shared" si="310"/>
        <v>7.1875453141521549E-3</v>
      </c>
      <c r="AP212" s="5">
        <f t="shared" si="311"/>
        <v>3.0544123289475665E-3</v>
      </c>
      <c r="AQ212" s="5">
        <f t="shared" si="312"/>
        <v>9.7350008947325181E-4</v>
      </c>
      <c r="AR212" s="5">
        <f t="shared" si="313"/>
        <v>1.1550279311636504E-3</v>
      </c>
      <c r="AS212" s="5">
        <f t="shared" si="314"/>
        <v>2.2124685265432213E-3</v>
      </c>
      <c r="AT212" s="5">
        <f t="shared" si="315"/>
        <v>2.1190037266080549E-3</v>
      </c>
      <c r="AU212" s="5">
        <f t="shared" si="316"/>
        <v>1.3529915384888542E-3</v>
      </c>
      <c r="AV212" s="5">
        <f t="shared" si="317"/>
        <v>6.4791749074199524E-4</v>
      </c>
      <c r="AW212" s="5">
        <f t="shared" si="318"/>
        <v>1.6837776927639588E-5</v>
      </c>
      <c r="AX212" s="5">
        <f t="shared" si="319"/>
        <v>2.8236268938701616E-3</v>
      </c>
      <c r="AY212" s="5">
        <f t="shared" si="320"/>
        <v>3.5997772897529046E-3</v>
      </c>
      <c r="AZ212" s="5">
        <f t="shared" si="321"/>
        <v>2.2946368310827955E-3</v>
      </c>
      <c r="BA212" s="5">
        <f t="shared" si="322"/>
        <v>9.751266560387899E-4</v>
      </c>
      <c r="BB212" s="5">
        <f t="shared" si="323"/>
        <v>3.1079166290184614E-4</v>
      </c>
      <c r="BC212" s="5">
        <f t="shared" si="324"/>
        <v>7.9244235305123099E-5</v>
      </c>
      <c r="BD212" s="5">
        <f t="shared" si="325"/>
        <v>2.4541977817368492E-4</v>
      </c>
      <c r="BE212" s="5">
        <f t="shared" si="326"/>
        <v>4.7010424627001002E-4</v>
      </c>
      <c r="BF212" s="5">
        <f t="shared" si="327"/>
        <v>4.5024489062306302E-4</v>
      </c>
      <c r="BG212" s="5">
        <f t="shared" si="328"/>
        <v>2.8748299005399602E-4</v>
      </c>
      <c r="BH212" s="5">
        <f t="shared" si="329"/>
        <v>1.3766919618346564E-4</v>
      </c>
      <c r="BI212" s="5">
        <f t="shared" si="330"/>
        <v>5.2741367617588133E-5</v>
      </c>
      <c r="BJ212" s="8">
        <f t="shared" si="331"/>
        <v>0.52011879440444486</v>
      </c>
      <c r="BK212" s="8">
        <f t="shared" si="332"/>
        <v>0.22605736270159851</v>
      </c>
      <c r="BL212" s="8">
        <f t="shared" si="333"/>
        <v>0.23923507490354715</v>
      </c>
      <c r="BM212" s="8">
        <f t="shared" si="334"/>
        <v>0.61412788197644996</v>
      </c>
      <c r="BN212" s="8">
        <f t="shared" si="335"/>
        <v>0.38191341314202409</v>
      </c>
    </row>
    <row r="213" spans="1:66" x14ac:dyDescent="0.25">
      <c r="A213" t="s">
        <v>337</v>
      </c>
      <c r="B213" t="s">
        <v>408</v>
      </c>
      <c r="C213" t="s">
        <v>407</v>
      </c>
      <c r="D213" s="11">
        <v>44473</v>
      </c>
      <c r="E213">
        <f>VLOOKUP(A213,home!$A$2:$E$405,3,FALSE)</f>
        <v>1.31325301204819</v>
      </c>
      <c r="F213">
        <f>VLOOKUP(B213,home!$B$2:$E$405,3,FALSE)</f>
        <v>0.48</v>
      </c>
      <c r="G213">
        <f>VLOOKUP(C213,away!$B$2:$E$405,4,FALSE)</f>
        <v>0.56999999999999995</v>
      </c>
      <c r="H213">
        <f>VLOOKUP(A213,away!$A$2:$E$405,3,FALSE)</f>
        <v>1.0963855421686699</v>
      </c>
      <c r="I213">
        <f>VLOOKUP(C213,away!$B$2:$E$405,3,FALSE)</f>
        <v>1.1399999999999999</v>
      </c>
      <c r="J213">
        <f>VLOOKUP(B213,home!$B$2:$E$405,4,FALSE)</f>
        <v>1.1399999999999999</v>
      </c>
      <c r="K213" s="3">
        <f t="shared" si="280"/>
        <v>0.35930602409638474</v>
      </c>
      <c r="L213" s="3">
        <f t="shared" si="281"/>
        <v>1.4248626506024031</v>
      </c>
      <c r="M213" s="5">
        <f t="shared" si="282"/>
        <v>0.16793661294095691</v>
      </c>
      <c r="N213" s="5">
        <f t="shared" si="283"/>
        <v>6.0340636696028703E-2</v>
      </c>
      <c r="O213" s="5">
        <f t="shared" si="284"/>
        <v>0.23928660744824171</v>
      </c>
      <c r="P213" s="5">
        <f t="shared" si="285"/>
        <v>8.5977119541740088E-2</v>
      </c>
      <c r="Q213" s="5">
        <f t="shared" si="286"/>
        <v>1.0840377131347244E-2</v>
      </c>
      <c r="R213" s="5">
        <f t="shared" si="287"/>
        <v>0.17047527487117925</v>
      </c>
      <c r="S213" s="5">
        <f t="shared" si="288"/>
        <v>1.1004248798464166E-2</v>
      </c>
      <c r="T213" s="5">
        <f t="shared" si="289"/>
        <v>1.5446048492901107E-2</v>
      </c>
      <c r="U213" s="5">
        <f t="shared" si="290"/>
        <v>6.1252793220701741E-2</v>
      </c>
      <c r="V213" s="5">
        <f t="shared" si="291"/>
        <v>6.2597269942375874E-4</v>
      </c>
      <c r="W213" s="5">
        <f t="shared" si="292"/>
        <v>1.2983376022565837E-3</v>
      </c>
      <c r="X213" s="5">
        <f t="shared" si="293"/>
        <v>1.8499527573280846E-3</v>
      </c>
      <c r="Y213" s="5">
        <f t="shared" si="294"/>
        <v>1.3179642946478597E-3</v>
      </c>
      <c r="Z213" s="5">
        <f t="shared" si="295"/>
        <v>8.0967950671707242E-2</v>
      </c>
      <c r="AA213" s="5">
        <f t="shared" si="296"/>
        <v>2.9092272435083333E-2</v>
      </c>
      <c r="AB213" s="5">
        <f t="shared" si="297"/>
        <v>5.2265143702893207E-3</v>
      </c>
      <c r="AC213" s="5">
        <f t="shared" si="298"/>
        <v>2.0029629284571193E-5</v>
      </c>
      <c r="AD213" s="5">
        <f t="shared" si="299"/>
        <v>1.1662513045041158E-4</v>
      </c>
      <c r="AE213" s="5">
        <f t="shared" si="300"/>
        <v>1.6617479250042447E-4</v>
      </c>
      <c r="AF213" s="5">
        <f t="shared" si="301"/>
        <v>1.1838812765272961E-4</v>
      </c>
      <c r="AG213" s="5">
        <f t="shared" si="302"/>
        <v>5.6228940455707997E-5</v>
      </c>
      <c r="AH213" s="5">
        <f t="shared" si="303"/>
        <v>2.884205220198335E-2</v>
      </c>
      <c r="AI213" s="5">
        <f t="shared" si="304"/>
        <v>1.0363123103475015E-2</v>
      </c>
      <c r="AJ213" s="5">
        <f t="shared" si="305"/>
        <v>1.8617662797654976E-3</v>
      </c>
      <c r="AK213" s="5">
        <f t="shared" si="306"/>
        <v>2.2298127992641953E-4</v>
      </c>
      <c r="AL213" s="5">
        <f t="shared" si="307"/>
        <v>4.1017614949320594E-7</v>
      </c>
      <c r="AM213" s="5">
        <f t="shared" si="308"/>
        <v>8.380822386371922E-6</v>
      </c>
      <c r="AN213" s="5">
        <f t="shared" si="309"/>
        <v>1.1941520799673853E-5</v>
      </c>
      <c r="AO213" s="5">
        <f t="shared" si="310"/>
        <v>8.5075134894235093E-6</v>
      </c>
      <c r="AP213" s="5">
        <f t="shared" si="311"/>
        <v>4.0406794068585604E-6</v>
      </c>
      <c r="AQ213" s="5">
        <f t="shared" si="312"/>
        <v>1.4393532924727584E-6</v>
      </c>
      <c r="AR213" s="5">
        <f t="shared" si="313"/>
        <v>8.21919258986617E-3</v>
      </c>
      <c r="AS213" s="5">
        <f t="shared" si="314"/>
        <v>2.9532054107472808E-3</v>
      </c>
      <c r="AT213" s="5">
        <f t="shared" si="315"/>
        <v>5.3055224723776813E-4</v>
      </c>
      <c r="AU213" s="5">
        <f t="shared" si="316"/>
        <v>6.3543539510134875E-5</v>
      </c>
      <c r="AV213" s="5">
        <f t="shared" si="317"/>
        <v>5.7078941345995224E-6</v>
      </c>
      <c r="AW213" s="5">
        <f t="shared" si="318"/>
        <v>5.8331803524230623E-9</v>
      </c>
      <c r="AX213" s="5">
        <f t="shared" si="319"/>
        <v>5.0187999505087849E-7</v>
      </c>
      <c r="AY213" s="5">
        <f t="shared" si="320"/>
        <v>7.151100600325157E-7</v>
      </c>
      <c r="AZ213" s="5">
        <f t="shared" si="321"/>
        <v>5.0946680780518701E-7</v>
      </c>
      <c r="BA213" s="5">
        <f t="shared" si="322"/>
        <v>2.4197340872108134E-7</v>
      </c>
      <c r="BB213" s="5">
        <f t="shared" si="323"/>
        <v>8.6194718131404636E-8</v>
      </c>
      <c r="BC213" s="5">
        <f t="shared" si="324"/>
        <v>2.456312690892803E-8</v>
      </c>
      <c r="BD213" s="5">
        <f t="shared" si="325"/>
        <v>1.9518700899013883E-3</v>
      </c>
      <c r="BE213" s="5">
        <f t="shared" si="326"/>
        <v>7.0131868155512086E-4</v>
      </c>
      <c r="BF213" s="5">
        <f t="shared" si="327"/>
        <v>1.2599401354704452E-4</v>
      </c>
      <c r="BG213" s="5">
        <f t="shared" si="328"/>
        <v>1.5090136022511537E-5</v>
      </c>
      <c r="BH213" s="5">
        <f t="shared" si="329"/>
        <v>1.355494194330563E-6</v>
      </c>
      <c r="BI213" s="5">
        <f t="shared" si="330"/>
        <v>9.7407445930129387E-8</v>
      </c>
      <c r="BJ213" s="8">
        <f t="shared" si="331"/>
        <v>9.1587123043060312E-2</v>
      </c>
      <c r="BK213" s="8">
        <f t="shared" si="332"/>
        <v>0.26556510889607904</v>
      </c>
      <c r="BL213" s="8">
        <f t="shared" si="333"/>
        <v>0.56119131271480771</v>
      </c>
      <c r="BM213" s="8">
        <f t="shared" si="334"/>
        <v>0.26445415741928097</v>
      </c>
      <c r="BN213" s="8">
        <f t="shared" si="335"/>
        <v>0.73485662862949397</v>
      </c>
    </row>
    <row r="214" spans="1:66" x14ac:dyDescent="0.25">
      <c r="A214" t="s">
        <v>344</v>
      </c>
      <c r="B214" t="s">
        <v>350</v>
      </c>
      <c r="C214" t="s">
        <v>422</v>
      </c>
      <c r="D214" s="11">
        <v>44473</v>
      </c>
      <c r="E214">
        <f>VLOOKUP(A214,home!$A$2:$E$405,3,FALSE)</f>
        <v>1.3456790123456801</v>
      </c>
      <c r="F214">
        <f>VLOOKUP(B214,home!$B$2:$E$405,3,FALSE)</f>
        <v>0.53</v>
      </c>
      <c r="G214">
        <f>VLOOKUP(C214,away!$B$2:$E$405,4,FALSE)</f>
        <v>0.84</v>
      </c>
      <c r="H214">
        <f>VLOOKUP(A214,away!$A$2:$E$405,3,FALSE)</f>
        <v>1.30864197530864</v>
      </c>
      <c r="I214">
        <f>VLOOKUP(C214,away!$B$2:$E$405,3,FALSE)</f>
        <v>1.49</v>
      </c>
      <c r="J214">
        <f>VLOOKUP(B214,home!$B$2:$E$405,4,FALSE)</f>
        <v>1.64</v>
      </c>
      <c r="K214" s="3">
        <f t="shared" si="280"/>
        <v>0.59909629629629679</v>
      </c>
      <c r="L214" s="3">
        <f t="shared" si="281"/>
        <v>3.1977975308641926</v>
      </c>
      <c r="M214" s="5">
        <f t="shared" si="282"/>
        <v>2.2440367371998039E-2</v>
      </c>
      <c r="N214" s="5">
        <f t="shared" si="283"/>
        <v>1.3443940980092288E-2</v>
      </c>
      <c r="O214" s="5">
        <f t="shared" si="284"/>
        <v>7.1759751373860717E-2</v>
      </c>
      <c r="P214" s="5">
        <f t="shared" si="285"/>
        <v>4.2991001271223052E-2</v>
      </c>
      <c r="Q214" s="5">
        <f t="shared" si="286"/>
        <v>4.0271076243996486E-3</v>
      </c>
      <c r="R214" s="5">
        <f t="shared" si="287"/>
        <v>0.1147365778793801</v>
      </c>
      <c r="S214" s="5">
        <f t="shared" si="288"/>
        <v>2.0590418147616769E-2</v>
      </c>
      <c r="T214" s="5">
        <f t="shared" si="289"/>
        <v>1.287787481782956E-2</v>
      </c>
      <c r="U214" s="5">
        <f t="shared" si="290"/>
        <v>6.8738258857248227E-2</v>
      </c>
      <c r="V214" s="5">
        <f t="shared" si="291"/>
        <v>4.3829877256713369E-3</v>
      </c>
      <c r="W214" s="5">
        <f t="shared" si="292"/>
        <v>8.0420842085480245E-4</v>
      </c>
      <c r="X214" s="5">
        <f t="shared" si="293"/>
        <v>2.571695702509679E-3</v>
      </c>
      <c r="Y214" s="5">
        <f t="shared" si="294"/>
        <v>4.1118810838097538E-3</v>
      </c>
      <c r="Z214" s="5">
        <f t="shared" si="295"/>
        <v>0.12230144848082961</v>
      </c>
      <c r="AA214" s="5">
        <f t="shared" si="296"/>
        <v>7.3270344816537367E-2</v>
      </c>
      <c r="AB214" s="5">
        <f t="shared" si="297"/>
        <v>2.1947996103970052E-2</v>
      </c>
      <c r="AC214" s="5">
        <f t="shared" si="298"/>
        <v>5.2480488555086151E-4</v>
      </c>
      <c r="AD214" s="5">
        <f t="shared" si="299"/>
        <v>1.2044957159610142E-4</v>
      </c>
      <c r="AE214" s="5">
        <f t="shared" si="300"/>
        <v>3.8517334264366295E-4</v>
      </c>
      <c r="AF214" s="5">
        <f t="shared" si="301"/>
        <v>6.158531820303066E-4</v>
      </c>
      <c r="AG214" s="5">
        <f t="shared" si="302"/>
        <v>6.5645792829045681E-4</v>
      </c>
      <c r="AH214" s="5">
        <f t="shared" si="303"/>
        <v>9.7773817493277806E-2</v>
      </c>
      <c r="AI214" s="5">
        <f t="shared" si="304"/>
        <v>5.8575931934972798E-2</v>
      </c>
      <c r="AJ214" s="5">
        <f t="shared" si="305"/>
        <v>1.7546311937173091E-2</v>
      </c>
      <c r="AK214" s="5">
        <f t="shared" si="306"/>
        <v>3.5039768317399662E-3</v>
      </c>
      <c r="AL214" s="5">
        <f t="shared" si="307"/>
        <v>4.021660987603037E-5</v>
      </c>
      <c r="AM214" s="5">
        <f t="shared" si="308"/>
        <v>1.443217844674E-5</v>
      </c>
      <c r="AN214" s="5">
        <f t="shared" si="309"/>
        <v>4.6151184601976587E-5</v>
      </c>
      <c r="AO214" s="5">
        <f t="shared" si="310"/>
        <v>7.3791072083329145E-5</v>
      </c>
      <c r="AP214" s="5">
        <f t="shared" si="311"/>
        <v>7.8656302702630526E-5</v>
      </c>
      <c r="AQ214" s="5">
        <f t="shared" si="312"/>
        <v>6.2881732642344616E-5</v>
      </c>
      <c r="AR214" s="5">
        <f t="shared" si="313"/>
        <v>6.253217443263398E-2</v>
      </c>
      <c r="AS214" s="5">
        <f t="shared" si="314"/>
        <v>3.7462794101944995E-2</v>
      </c>
      <c r="AT214" s="5">
        <f t="shared" si="315"/>
        <v>1.1221910597693001E-2</v>
      </c>
      <c r="AU214" s="5">
        <f t="shared" si="316"/>
        <v>2.2410016921486794E-3</v>
      </c>
      <c r="AV214" s="5">
        <f t="shared" si="317"/>
        <v>3.3564395344000197E-4</v>
      </c>
      <c r="AW214" s="5">
        <f t="shared" si="318"/>
        <v>2.1401812507041781E-6</v>
      </c>
      <c r="AX214" s="5">
        <f t="shared" si="319"/>
        <v>1.4410441091548625E-6</v>
      </c>
      <c r="AY214" s="5">
        <f t="shared" si="320"/>
        <v>4.6081672941218088E-6</v>
      </c>
      <c r="AZ214" s="5">
        <f t="shared" si="321"/>
        <v>7.3679929974759253E-6</v>
      </c>
      <c r="BA214" s="5">
        <f t="shared" si="322"/>
        <v>7.8537832715843901E-6</v>
      </c>
      <c r="BB214" s="5">
        <f t="shared" si="323"/>
        <v>6.278702188453767E-6</v>
      </c>
      <c r="BC214" s="5">
        <f t="shared" si="324"/>
        <v>4.0156036710538107E-6</v>
      </c>
      <c r="BD214" s="5">
        <f t="shared" si="325"/>
        <v>3.3327538833374332E-2</v>
      </c>
      <c r="BE214" s="5">
        <f t="shared" si="326"/>
        <v>1.9966405079745567E-2</v>
      </c>
      <c r="BF214" s="5">
        <f t="shared" si="327"/>
        <v>5.9808996668135675E-3</v>
      </c>
      <c r="BG214" s="5">
        <f t="shared" si="328"/>
        <v>1.1943782796359213E-3</v>
      </c>
      <c r="BH214" s="5">
        <f t="shared" si="329"/>
        <v>1.788869009266558E-4</v>
      </c>
      <c r="BI214" s="5">
        <f t="shared" si="330"/>
        <v>2.1434095960216412E-5</v>
      </c>
      <c r="BJ214" s="8">
        <f t="shared" si="331"/>
        <v>3.9922120418065116E-2</v>
      </c>
      <c r="BK214" s="8">
        <f t="shared" si="332"/>
        <v>9.0974404179230209E-2</v>
      </c>
      <c r="BL214" s="8">
        <f t="shared" si="333"/>
        <v>0.70231603486247696</v>
      </c>
      <c r="BM214" s="8">
        <f t="shared" si="334"/>
        <v>0.68611279345360454</v>
      </c>
      <c r="BN214" s="8">
        <f t="shared" si="335"/>
        <v>0.26939874650095386</v>
      </c>
    </row>
    <row r="215" spans="1:66" x14ac:dyDescent="0.25">
      <c r="A215" t="s">
        <v>344</v>
      </c>
      <c r="B215" t="s">
        <v>358</v>
      </c>
      <c r="C215" t="s">
        <v>345</v>
      </c>
      <c r="D215" s="11">
        <v>44473</v>
      </c>
      <c r="E215">
        <f>VLOOKUP(A215,home!$A$2:$E$405,3,FALSE)</f>
        <v>1.3456790123456801</v>
      </c>
      <c r="F215">
        <f>VLOOKUP(B215,home!$B$2:$E$405,3,FALSE)</f>
        <v>0.56000000000000005</v>
      </c>
      <c r="G215">
        <f>VLOOKUP(C215,away!$B$2:$E$405,4,FALSE)</f>
        <v>1.67</v>
      </c>
      <c r="H215">
        <f>VLOOKUP(A215,away!$A$2:$E$405,3,FALSE)</f>
        <v>1.30864197530864</v>
      </c>
      <c r="I215">
        <f>VLOOKUP(C215,away!$B$2:$E$405,3,FALSE)</f>
        <v>1.02</v>
      </c>
      <c r="J215">
        <f>VLOOKUP(B215,home!$B$2:$E$405,4,FALSE)</f>
        <v>2.2000000000000002</v>
      </c>
      <c r="K215" s="3">
        <f t="shared" si="280"/>
        <v>1.2584790123456802</v>
      </c>
      <c r="L215" s="3">
        <f t="shared" si="281"/>
        <v>2.9365925925925884</v>
      </c>
      <c r="M215" s="5">
        <f t="shared" si="282"/>
        <v>1.5069663361140382E-2</v>
      </c>
      <c r="N215" s="5">
        <f t="shared" si="283"/>
        <v>1.8964855063109829E-2</v>
      </c>
      <c r="O215" s="5">
        <f t="shared" si="284"/>
        <v>4.4253461799188772E-2</v>
      </c>
      <c r="P215" s="5">
        <f t="shared" si="285"/>
        <v>5.5692052897920376E-2</v>
      </c>
      <c r="Q215" s="5">
        <f t="shared" si="286"/>
        <v>1.1933436034550717E-2</v>
      </c>
      <c r="R215" s="5">
        <f t="shared" si="287"/>
        <v>6.4977194058038409E-2</v>
      </c>
      <c r="S215" s="5">
        <f t="shared" si="288"/>
        <v>5.145444661993516E-2</v>
      </c>
      <c r="T215" s="5">
        <f t="shared" si="289"/>
        <v>3.5043639863239107E-2</v>
      </c>
      <c r="U215" s="5">
        <f t="shared" si="290"/>
        <v>8.1772435003153787E-2</v>
      </c>
      <c r="V215" s="5">
        <f t="shared" si="291"/>
        <v>2.1128568733069397E-2</v>
      </c>
      <c r="W215" s="5">
        <f t="shared" si="292"/>
        <v>5.0059929315505788E-3</v>
      </c>
      <c r="X215" s="5">
        <f t="shared" si="293"/>
        <v>1.4700561761362285E-2</v>
      </c>
      <c r="Y215" s="5">
        <f t="shared" si="294"/>
        <v>2.1584780387683172E-2</v>
      </c>
      <c r="Z215" s="5">
        <f t="shared" si="295"/>
        <v>6.3603848919428926E-2</v>
      </c>
      <c r="AA215" s="5">
        <f t="shared" si="296"/>
        <v>8.0044108969506783E-2</v>
      </c>
      <c r="AB215" s="5">
        <f t="shared" si="297"/>
        <v>5.0366915600017451E-2</v>
      </c>
      <c r="AC215" s="5">
        <f t="shared" si="298"/>
        <v>4.8802241767960854E-3</v>
      </c>
      <c r="AD215" s="5">
        <f t="shared" si="299"/>
        <v>1.5749842600768066E-3</v>
      </c>
      <c r="AE215" s="5">
        <f t="shared" si="300"/>
        <v>4.6250871115914687E-3</v>
      </c>
      <c r="AF215" s="5">
        <f t="shared" si="301"/>
        <v>6.7909982759974796E-3</v>
      </c>
      <c r="AG215" s="5">
        <f t="shared" si="302"/>
        <v>6.6474650778677461E-3</v>
      </c>
      <c r="AH215" s="5">
        <f t="shared" si="303"/>
        <v>4.6694647899293278E-2</v>
      </c>
      <c r="AI215" s="5">
        <f t="shared" si="304"/>
        <v>5.8764234370131903E-2</v>
      </c>
      <c r="AJ215" s="5">
        <f t="shared" si="305"/>
        <v>3.6976777815686833E-2</v>
      </c>
      <c r="AK215" s="5">
        <f t="shared" si="306"/>
        <v>1.5511499608403742E-2</v>
      </c>
      <c r="AL215" s="5">
        <f t="shared" si="307"/>
        <v>7.2142209548938462E-4</v>
      </c>
      <c r="AM215" s="5">
        <f t="shared" si="308"/>
        <v>3.9641692721629021E-4</v>
      </c>
      <c r="AN215" s="5">
        <f t="shared" si="309"/>
        <v>1.1641150120416731E-3</v>
      </c>
      <c r="AO215" s="5">
        <f t="shared" si="310"/>
        <v>1.7092657606437047E-3</v>
      </c>
      <c r="AP215" s="5">
        <f t="shared" si="311"/>
        <v>1.67313905715948E-3</v>
      </c>
      <c r="AQ215" s="5">
        <f t="shared" si="312"/>
        <v>1.2283319404079692E-3</v>
      </c>
      <c r="AR215" s="5">
        <f t="shared" si="313"/>
        <v>2.7424631426956742E-2</v>
      </c>
      <c r="AS215" s="5">
        <f t="shared" si="314"/>
        <v>3.4513323072140827E-2</v>
      </c>
      <c r="AT215" s="5">
        <f t="shared" si="315"/>
        <v>2.1717146366297582E-2</v>
      </c>
      <c r="AU215" s="5">
        <f t="shared" si="316"/>
        <v>9.1101909700082532E-3</v>
      </c>
      <c r="AV215" s="5">
        <f t="shared" si="317"/>
        <v>2.8662460335541289E-3</v>
      </c>
      <c r="AW215" s="5">
        <f t="shared" si="318"/>
        <v>7.405879050012425E-5</v>
      </c>
      <c r="AX215" s="5">
        <f t="shared" si="319"/>
        <v>8.3147063840044384E-5</v>
      </c>
      <c r="AY215" s="5">
        <f t="shared" si="320"/>
        <v>2.4416905176849739E-4</v>
      </c>
      <c r="AZ215" s="5">
        <f t="shared" si="321"/>
        <v>3.5851251438186285E-4</v>
      </c>
      <c r="BA215" s="5">
        <f t="shared" si="322"/>
        <v>3.5093506469517416E-4</v>
      </c>
      <c r="BB215" s="5">
        <f t="shared" si="323"/>
        <v>2.5763832786621234E-4</v>
      </c>
      <c r="BC215" s="5">
        <f t="shared" si="324"/>
        <v>1.5131576103597194E-4</v>
      </c>
      <c r="BD215" s="5">
        <f t="shared" si="325"/>
        <v>1.3422494917163848E-2</v>
      </c>
      <c r="BE215" s="5">
        <f t="shared" si="326"/>
        <v>1.6891928146567273E-2</v>
      </c>
      <c r="BF215" s="5">
        <f t="shared" si="327"/>
        <v>1.0629068525253089E-2</v>
      </c>
      <c r="BG215" s="5">
        <f t="shared" si="328"/>
        <v>4.4588198866050213E-3</v>
      </c>
      <c r="BH215" s="5">
        <f t="shared" si="329"/>
        <v>1.4028328117804906E-3</v>
      </c>
      <c r="BI215" s="5">
        <f t="shared" si="330"/>
        <v>3.5308713029112503E-4</v>
      </c>
      <c r="BJ215" s="8">
        <f t="shared" si="331"/>
        <v>0.13448878724808608</v>
      </c>
      <c r="BK215" s="8">
        <f t="shared" si="332"/>
        <v>0.1491905469361193</v>
      </c>
      <c r="BL215" s="8">
        <f t="shared" si="333"/>
        <v>0.62215104441003932</v>
      </c>
      <c r="BM215" s="8">
        <f t="shared" si="334"/>
        <v>0.7583734540384568</v>
      </c>
      <c r="BN215" s="8">
        <f t="shared" si="335"/>
        <v>0.2108906632139485</v>
      </c>
    </row>
    <row r="216" spans="1:66" x14ac:dyDescent="0.25">
      <c r="A216" t="s">
        <v>344</v>
      </c>
      <c r="B216" t="s">
        <v>370</v>
      </c>
      <c r="C216" t="s">
        <v>379</v>
      </c>
      <c r="D216" s="11">
        <v>44473</v>
      </c>
      <c r="E216">
        <f>VLOOKUP(A216,home!$A$2:$E$405,3,FALSE)</f>
        <v>1.3456790123456801</v>
      </c>
      <c r="F216">
        <f>VLOOKUP(B216,home!$B$2:$E$405,3,FALSE)</f>
        <v>0.56000000000000005</v>
      </c>
      <c r="G216">
        <f>VLOOKUP(C216,away!$B$2:$E$405,4,FALSE)</f>
        <v>0.93</v>
      </c>
      <c r="H216">
        <f>VLOOKUP(A216,away!$A$2:$E$405,3,FALSE)</f>
        <v>1.30864197530864</v>
      </c>
      <c r="I216">
        <f>VLOOKUP(C216,away!$B$2:$E$405,3,FALSE)</f>
        <v>1.1100000000000001</v>
      </c>
      <c r="J216">
        <f>VLOOKUP(B216,home!$B$2:$E$405,4,FALSE)</f>
        <v>1.1499999999999999</v>
      </c>
      <c r="K216" s="3">
        <f t="shared" si="280"/>
        <v>0.70082962962963036</v>
      </c>
      <c r="L216" s="3">
        <f t="shared" si="281"/>
        <v>1.6704814814814788</v>
      </c>
      <c r="M216" s="5">
        <f t="shared" si="282"/>
        <v>9.3358242971318811E-2</v>
      </c>
      <c r="N216" s="5">
        <f t="shared" si="283"/>
        <v>6.5428222844462411E-2</v>
      </c>
      <c r="O216" s="5">
        <f t="shared" si="284"/>
        <v>0.1559532160272365</v>
      </c>
      <c r="P216" s="5">
        <f t="shared" si="285"/>
        <v>0.1092966346279179</v>
      </c>
      <c r="Q216" s="5">
        <f t="shared" si="286"/>
        <v>2.2927018591704752E-2</v>
      </c>
      <c r="R216" s="5">
        <f t="shared" si="287"/>
        <v>0.13025847967548959</v>
      </c>
      <c r="S216" s="5">
        <f t="shared" si="288"/>
        <v>3.198901875396936E-2</v>
      </c>
      <c r="T216" s="5">
        <f t="shared" si="289"/>
        <v>3.8299159983024363E-2</v>
      </c>
      <c r="U216" s="5">
        <f t="shared" si="290"/>
        <v>9.1289002067092104E-2</v>
      </c>
      <c r="V216" s="5">
        <f t="shared" si="291"/>
        <v>4.1611419309598155E-3</v>
      </c>
      <c r="W216" s="5">
        <f t="shared" si="292"/>
        <v>5.3559779827120312E-3</v>
      </c>
      <c r="X216" s="5">
        <f t="shared" si="293"/>
        <v>8.9470620353429772E-3</v>
      </c>
      <c r="Y216" s="5">
        <f t="shared" si="294"/>
        <v>7.4729507218532169E-3</v>
      </c>
      <c r="Z216" s="5">
        <f t="shared" si="295"/>
        <v>7.2531459367945639E-2</v>
      </c>
      <c r="AA216" s="5">
        <f t="shared" si="296"/>
        <v>5.0832195805333928E-2</v>
      </c>
      <c r="AB216" s="5">
        <f t="shared" si="297"/>
        <v>1.7812354479756511E-2</v>
      </c>
      <c r="AC216" s="5">
        <f t="shared" si="298"/>
        <v>3.0447151396874062E-4</v>
      </c>
      <c r="AD216" s="5">
        <f t="shared" si="299"/>
        <v>9.3840701648213178E-4</v>
      </c>
      <c r="AE216" s="5">
        <f t="shared" si="300"/>
        <v>1.567591543125686E-3</v>
      </c>
      <c r="AF216" s="5">
        <f t="shared" si="301"/>
        <v>1.3093163216592169E-3</v>
      </c>
      <c r="AG216" s="5">
        <f t="shared" si="302"/>
        <v>7.2906288957772295E-4</v>
      </c>
      <c r="AH216" s="5">
        <f t="shared" si="303"/>
        <v>3.0290614924744882E-2</v>
      </c>
      <c r="AI216" s="5">
        <f t="shared" si="304"/>
        <v>2.122856043896271E-2</v>
      </c>
      <c r="AJ216" s="5">
        <f t="shared" si="305"/>
        <v>7.438802075004229E-3</v>
      </c>
      <c r="AK216" s="5">
        <f t="shared" si="306"/>
        <v>1.7377776343711136E-3</v>
      </c>
      <c r="AL216" s="5">
        <f t="shared" si="307"/>
        <v>1.4258071170886931E-5</v>
      </c>
      <c r="AM216" s="5">
        <f t="shared" si="308"/>
        <v>1.315326883606038E-4</v>
      </c>
      <c r="AN216" s="5">
        <f t="shared" si="309"/>
        <v>2.1972292011586313E-4</v>
      </c>
      <c r="AO216" s="5">
        <f t="shared" si="310"/>
        <v>1.8352153455529184E-4</v>
      </c>
      <c r="AP216" s="5">
        <f t="shared" si="311"/>
        <v>1.0218977497589276E-4</v>
      </c>
      <c r="AQ216" s="5">
        <f t="shared" si="312"/>
        <v>4.2676531673497081E-5</v>
      </c>
      <c r="AR216" s="5">
        <f t="shared" si="313"/>
        <v>1.0119982258894565E-2</v>
      </c>
      <c r="AS216" s="5">
        <f t="shared" si="314"/>
        <v>7.0923834183595083E-3</v>
      </c>
      <c r="AT216" s="5">
        <f t="shared" si="315"/>
        <v>2.4852762221401125E-3</v>
      </c>
      <c r="AU216" s="5">
        <f t="shared" si="316"/>
        <v>5.8058507142992751E-4</v>
      </c>
      <c r="AV216" s="5">
        <f t="shared" si="317"/>
        <v>1.0172280514468213E-4</v>
      </c>
      <c r="AW216" s="5">
        <f t="shared" si="318"/>
        <v>4.636736301611701E-7</v>
      </c>
      <c r="AX216" s="5">
        <f t="shared" si="319"/>
        <v>1.5363667544658587E-5</v>
      </c>
      <c r="AY216" s="5">
        <f t="shared" si="320"/>
        <v>2.5664722120990192E-5</v>
      </c>
      <c r="AZ216" s="5">
        <f t="shared" si="321"/>
        <v>2.1436221515241093E-5</v>
      </c>
      <c r="BA216" s="5">
        <f t="shared" si="322"/>
        <v>1.1936270358048363E-5</v>
      </c>
      <c r="BB216" s="5">
        <f t="shared" si="323"/>
        <v>4.9848296477690227E-6</v>
      </c>
      <c r="BC216" s="5">
        <f t="shared" si="324"/>
        <v>1.665413122987599E-6</v>
      </c>
      <c r="BD216" s="5">
        <f t="shared" si="325"/>
        <v>2.8175404927340791E-3</v>
      </c>
      <c r="BE216" s="5">
        <f t="shared" si="326"/>
        <v>1.974615859989311E-3</v>
      </c>
      <c r="BF216" s="5">
        <f t="shared" si="327"/>
        <v>6.9193465090855129E-4</v>
      </c>
      <c r="BG216" s="5">
        <f t="shared" si="328"/>
        <v>1.6164276837471591E-4</v>
      </c>
      <c r="BH216" s="5">
        <f t="shared" si="329"/>
        <v>2.8321010373090064E-5</v>
      </c>
      <c r="BI216" s="5">
        <f t="shared" si="330"/>
        <v>3.9696406421019268E-6</v>
      </c>
      <c r="BJ216" s="8">
        <f t="shared" si="331"/>
        <v>0.15373546450393533</v>
      </c>
      <c r="BK216" s="8">
        <f t="shared" si="332"/>
        <v>0.23914943259142651</v>
      </c>
      <c r="BL216" s="8">
        <f t="shared" si="333"/>
        <v>0.53289897732698199</v>
      </c>
      <c r="BM216" s="8">
        <f t="shared" si="334"/>
        <v>0.42106831800366895</v>
      </c>
      <c r="BN216" s="8">
        <f t="shared" si="335"/>
        <v>0.57722181473812995</v>
      </c>
    </row>
    <row r="217" spans="1:66" x14ac:dyDescent="0.25">
      <c r="A217" t="s">
        <v>344</v>
      </c>
      <c r="B217" t="s">
        <v>421</v>
      </c>
      <c r="C217" t="s">
        <v>411</v>
      </c>
      <c r="D217" s="11">
        <v>44473</v>
      </c>
      <c r="E217">
        <f>VLOOKUP(A217,home!$A$2:$E$405,3,FALSE)</f>
        <v>1.3456790123456801</v>
      </c>
      <c r="F217">
        <f>VLOOKUP(B217,home!$B$2:$E$405,3,FALSE)</f>
        <v>1.24</v>
      </c>
      <c r="G217">
        <f>VLOOKUP(C217,away!$B$2:$E$405,4,FALSE)</f>
        <v>0.19</v>
      </c>
      <c r="H217">
        <f>VLOOKUP(A217,away!$A$2:$E$405,3,FALSE)</f>
        <v>1.30864197530864</v>
      </c>
      <c r="I217">
        <f>VLOOKUP(C217,away!$B$2:$E$405,3,FALSE)</f>
        <v>1.39</v>
      </c>
      <c r="J217">
        <f>VLOOKUP(B217,home!$B$2:$E$405,4,FALSE)</f>
        <v>0.85</v>
      </c>
      <c r="K217" s="3">
        <f t="shared" si="280"/>
        <v>0.3170419753086422</v>
      </c>
      <c r="L217" s="3">
        <f t="shared" si="281"/>
        <v>1.546160493827158</v>
      </c>
      <c r="M217" s="5">
        <f t="shared" si="282"/>
        <v>0.1551748909968351</v>
      </c>
      <c r="N217" s="5">
        <f t="shared" si="283"/>
        <v>4.9196953959939838E-2</v>
      </c>
      <c r="O217" s="5">
        <f t="shared" si="284"/>
        <v>0.23992528609324193</v>
      </c>
      <c r="P217" s="5">
        <f t="shared" si="285"/>
        <v>7.6066386629492527E-2</v>
      </c>
      <c r="Q217" s="5">
        <f t="shared" si="286"/>
        <v>7.798749731313827E-3</v>
      </c>
      <c r="R217" s="5">
        <f t="shared" si="287"/>
        <v>0.18548149941377465</v>
      </c>
      <c r="S217" s="5">
        <f t="shared" si="288"/>
        <v>9.3218934095875318E-3</v>
      </c>
      <c r="T217" s="5">
        <f t="shared" si="289"/>
        <v>1.2058118735802601E-2</v>
      </c>
      <c r="U217" s="5">
        <f t="shared" si="290"/>
        <v>5.8805420957351875E-2</v>
      </c>
      <c r="V217" s="5">
        <f t="shared" si="291"/>
        <v>5.0773015864550891E-4</v>
      </c>
      <c r="W217" s="5">
        <f t="shared" si="292"/>
        <v>8.2417700658449298E-4</v>
      </c>
      <c r="X217" s="5">
        <f t="shared" si="293"/>
        <v>1.2743099275016683E-3</v>
      </c>
      <c r="Y217" s="5">
        <f t="shared" si="294"/>
        <v>9.8514383339741505E-4</v>
      </c>
      <c r="Z217" s="5">
        <f t="shared" si="295"/>
        <v>9.5594722243134492E-2</v>
      </c>
      <c r="AA217" s="5">
        <f t="shared" si="296"/>
        <v>3.0307539569044358E-2</v>
      </c>
      <c r="AB217" s="5">
        <f t="shared" si="297"/>
        <v>4.8043811058573289E-3</v>
      </c>
      <c r="AC217" s="5">
        <f t="shared" si="298"/>
        <v>1.5555512196142995E-5</v>
      </c>
      <c r="AD217" s="5">
        <f t="shared" si="299"/>
        <v>6.5324676542877845E-5</v>
      </c>
      <c r="AE217" s="5">
        <f t="shared" si="300"/>
        <v>1.0100243414263534E-4</v>
      </c>
      <c r="AF217" s="5">
        <f t="shared" si="301"/>
        <v>7.8082986725861068E-5</v>
      </c>
      <c r="AG217" s="5">
        <f t="shared" si="302"/>
        <v>4.0242943105185586E-5</v>
      </c>
      <c r="AH217" s="5">
        <f t="shared" si="303"/>
        <v>3.6951195737678709E-2</v>
      </c>
      <c r="AI217" s="5">
        <f t="shared" si="304"/>
        <v>1.1715080086689939E-2</v>
      </c>
      <c r="AJ217" s="5">
        <f t="shared" si="305"/>
        <v>1.8570860657915588E-3</v>
      </c>
      <c r="AK217" s="5">
        <f t="shared" si="306"/>
        <v>1.9625807820557032E-4</v>
      </c>
      <c r="AL217" s="5">
        <f t="shared" si="307"/>
        <v>3.0501110001249678E-7</v>
      </c>
      <c r="AM217" s="5">
        <f t="shared" si="308"/>
        <v>4.1421328975104237E-6</v>
      </c>
      <c r="AN217" s="5">
        <f t="shared" si="309"/>
        <v>6.4044022463124323E-6</v>
      </c>
      <c r="AO217" s="5">
        <f t="shared" si="310"/>
        <v>4.9511168699130973E-6</v>
      </c>
      <c r="AP217" s="5">
        <f t="shared" si="311"/>
        <v>2.5517404348602687E-6</v>
      </c>
      <c r="AQ217" s="5">
        <f t="shared" si="312"/>
        <v>9.8635006272057019E-7</v>
      </c>
      <c r="AR217" s="5">
        <f t="shared" si="313"/>
        <v>1.142649580985465E-2</v>
      </c>
      <c r="AS217" s="5">
        <f t="shared" si="314"/>
        <v>3.6226788024122415E-3</v>
      </c>
      <c r="AT217" s="5">
        <f t="shared" si="315"/>
        <v>5.7427062171276167E-4</v>
      </c>
      <c r="AU217" s="5">
        <f t="shared" si="316"/>
        <v>6.0689297423178677E-5</v>
      </c>
      <c r="AV217" s="5">
        <f t="shared" si="317"/>
        <v>4.8102636837845626E-6</v>
      </c>
      <c r="AW217" s="5">
        <f t="shared" si="318"/>
        <v>4.1532156449758871E-9</v>
      </c>
      <c r="AX217" s="5">
        <f t="shared" si="319"/>
        <v>2.1887166596960238E-7</v>
      </c>
      <c r="AY217" s="5">
        <f t="shared" si="320"/>
        <v>3.3841072314033314E-7</v>
      </c>
      <c r="AZ217" s="5">
        <f t="shared" si="321"/>
        <v>2.6161864540353168E-7</v>
      </c>
      <c r="BA217" s="5">
        <f t="shared" si="322"/>
        <v>1.3483480465717221E-7</v>
      </c>
      <c r="BB217" s="5">
        <f t="shared" si="323"/>
        <v>5.2119062038455446E-8</v>
      </c>
      <c r="BC217" s="5">
        <f t="shared" si="324"/>
        <v>1.61168869398373E-8</v>
      </c>
      <c r="BD217" s="5">
        <f t="shared" si="325"/>
        <v>2.9445327340131373E-3</v>
      </c>
      <c r="BE217" s="5">
        <f t="shared" si="326"/>
        <v>9.3354047435248184E-4</v>
      </c>
      <c r="BF217" s="5">
        <f t="shared" si="327"/>
        <v>1.4798575800963884E-4</v>
      </c>
      <c r="BG217" s="5">
        <f t="shared" si="328"/>
        <v>1.5639232345640876E-5</v>
      </c>
      <c r="BH217" s="5">
        <f t="shared" si="329"/>
        <v>1.2395732787931977E-6</v>
      </c>
      <c r="BI217" s="5">
        <f t="shared" si="330"/>
        <v>7.8599352169681142E-8</v>
      </c>
      <c r="BJ217" s="8">
        <f t="shared" si="331"/>
        <v>7.2442163949355876E-2</v>
      </c>
      <c r="BK217" s="8">
        <f t="shared" si="332"/>
        <v>0.24108710012857995</v>
      </c>
      <c r="BL217" s="8">
        <f t="shared" si="333"/>
        <v>0.58977570827407455</v>
      </c>
      <c r="BM217" s="8">
        <f t="shared" si="334"/>
        <v>0.28525559351303936</v>
      </c>
      <c r="BN217" s="8">
        <f t="shared" si="335"/>
        <v>0.71364376682459785</v>
      </c>
    </row>
    <row r="218" spans="1:66" x14ac:dyDescent="0.25">
      <c r="A218" t="s">
        <v>344</v>
      </c>
      <c r="B218" t="s">
        <v>424</v>
      </c>
      <c r="C218" t="s">
        <v>376</v>
      </c>
      <c r="D218" s="11">
        <v>44473</v>
      </c>
      <c r="E218">
        <f>VLOOKUP(A218,home!$A$2:$E$405,3,FALSE)</f>
        <v>1.3456790123456801</v>
      </c>
      <c r="F218">
        <f>VLOOKUP(B218,home!$B$2:$E$405,3,FALSE)</f>
        <v>1.4</v>
      </c>
      <c r="G218">
        <f>VLOOKUP(C218,away!$B$2:$E$405,4,FALSE)</f>
        <v>0.84</v>
      </c>
      <c r="H218">
        <f>VLOOKUP(A218,away!$A$2:$E$405,3,FALSE)</f>
        <v>1.30864197530864</v>
      </c>
      <c r="I218">
        <f>VLOOKUP(C218,away!$B$2:$E$405,3,FALSE)</f>
        <v>1.86</v>
      </c>
      <c r="J218">
        <f>VLOOKUP(B218,home!$B$2:$E$405,4,FALSE)</f>
        <v>0.68</v>
      </c>
      <c r="K218" s="3">
        <f t="shared" si="280"/>
        <v>1.5825185185185195</v>
      </c>
      <c r="L218" s="3">
        <f t="shared" si="281"/>
        <v>1.6551703703703682</v>
      </c>
      <c r="M218" s="5">
        <f t="shared" si="282"/>
        <v>3.9254511884500916E-2</v>
      </c>
      <c r="N218" s="5">
        <f t="shared" si="283"/>
        <v>6.2120991992628008E-2</v>
      </c>
      <c r="O218" s="5">
        <f t="shared" si="284"/>
        <v>6.4972904974577403E-2</v>
      </c>
      <c r="P218" s="5">
        <f t="shared" si="285"/>
        <v>0.10282082532421279</v>
      </c>
      <c r="Q218" s="5">
        <f t="shared" si="286"/>
        <v>4.9153810108537255E-2</v>
      </c>
      <c r="R218" s="5">
        <f t="shared" si="287"/>
        <v>5.3770613595405012E-2</v>
      </c>
      <c r="S218" s="5">
        <f t="shared" si="288"/>
        <v>6.733061763357788E-2</v>
      </c>
      <c r="T218" s="5">
        <f t="shared" si="289"/>
        <v>8.1357930082462351E-2</v>
      </c>
      <c r="U218" s="5">
        <f t="shared" si="290"/>
        <v>8.5092991766832118E-2</v>
      </c>
      <c r="V218" s="5">
        <f t="shared" si="291"/>
        <v>1.9595736592700707E-2</v>
      </c>
      <c r="W218" s="5">
        <f t="shared" si="292"/>
        <v>2.5928938250834345E-2</v>
      </c>
      <c r="X218" s="5">
        <f t="shared" si="293"/>
        <v>4.2916810327943887E-2</v>
      </c>
      <c r="Y218" s="5">
        <f t="shared" si="294"/>
        <v>3.5517316422808871E-2</v>
      </c>
      <c r="Z218" s="5">
        <f t="shared" si="295"/>
        <v>2.9666508806582826E-2</v>
      </c>
      <c r="AA218" s="5">
        <f t="shared" si="296"/>
        <v>4.694779956621007E-2</v>
      </c>
      <c r="AB218" s="5">
        <f t="shared" si="297"/>
        <v>3.7147881108611586E-2</v>
      </c>
      <c r="AC218" s="5">
        <f t="shared" si="298"/>
        <v>3.2079908024739996E-3</v>
      </c>
      <c r="AD218" s="5">
        <f t="shared" si="299"/>
        <v>1.0258256236867134E-2</v>
      </c>
      <c r="AE218" s="5">
        <f t="shared" si="300"/>
        <v>1.6979161774929512E-2</v>
      </c>
      <c r="AF218" s="5">
        <f t="shared" si="301"/>
        <v>1.4051702741794242E-2</v>
      </c>
      <c r="AG218" s="5">
        <f t="shared" si="302"/>
        <v>7.7526540104899651E-3</v>
      </c>
      <c r="AH218" s="5">
        <f t="shared" si="303"/>
        <v>1.2275781592246874E-2</v>
      </c>
      <c r="AI218" s="5">
        <f t="shared" si="304"/>
        <v>1.9426651699019439E-2</v>
      </c>
      <c r="AJ218" s="5">
        <f t="shared" si="305"/>
        <v>1.5371518033253763E-2</v>
      </c>
      <c r="AK218" s="5">
        <f t="shared" si="306"/>
        <v>8.1085706484551531E-3</v>
      </c>
      <c r="AL218" s="5">
        <f t="shared" si="307"/>
        <v>3.3611245801591102E-4</v>
      </c>
      <c r="AM218" s="5">
        <f t="shared" si="308"/>
        <v>3.2467760925100645E-3</v>
      </c>
      <c r="AN218" s="5">
        <f t="shared" si="309"/>
        <v>5.3739675875495397E-3</v>
      </c>
      <c r="AO218" s="5">
        <f t="shared" si="310"/>
        <v>4.4474159611213636E-3</v>
      </c>
      <c r="AP218" s="5">
        <f t="shared" si="311"/>
        <v>2.4537437078534451E-3</v>
      </c>
      <c r="AQ218" s="5">
        <f t="shared" si="312"/>
        <v>1.015340970430437E-3</v>
      </c>
      <c r="AR218" s="5">
        <f t="shared" si="313"/>
        <v>4.0637019929250003E-3</v>
      </c>
      <c r="AS218" s="5">
        <f t="shared" si="314"/>
        <v>6.430883657544427E-3</v>
      </c>
      <c r="AT218" s="5">
        <f t="shared" si="315"/>
        <v>5.0884962392510839E-3</v>
      </c>
      <c r="AU218" s="5">
        <f t="shared" si="316"/>
        <v>2.6842131766755617E-3</v>
      </c>
      <c r="AV218" s="5">
        <f t="shared" si="317"/>
        <v>1.0619542649351248E-3</v>
      </c>
      <c r="AW218" s="5">
        <f t="shared" si="318"/>
        <v>2.4455334824971018E-5</v>
      </c>
      <c r="AX218" s="5">
        <f t="shared" si="319"/>
        <v>8.5634721531339703E-4</v>
      </c>
      <c r="AY218" s="5">
        <f t="shared" si="320"/>
        <v>1.4174005375359087E-3</v>
      </c>
      <c r="AZ218" s="5">
        <f t="shared" si="321"/>
        <v>1.1730196863382347E-3</v>
      </c>
      <c r="BA218" s="5">
        <f t="shared" si="322"/>
        <v>6.4718247622939636E-4</v>
      </c>
      <c r="BB218" s="5">
        <f t="shared" si="323"/>
        <v>2.6779931471945556E-4</v>
      </c>
      <c r="BC218" s="5">
        <f t="shared" si="324"/>
        <v>8.8650698185826387E-5</v>
      </c>
      <c r="BD218" s="5">
        <f t="shared" si="325"/>
        <v>1.1210198554507469E-3</v>
      </c>
      <c r="BE218" s="5">
        <f t="shared" si="326"/>
        <v>1.7740346808777609E-3</v>
      </c>
      <c r="BF218" s="5">
        <f t="shared" si="327"/>
        <v>1.4037213674915748E-3</v>
      </c>
      <c r="BG218" s="5">
        <f t="shared" si="328"/>
        <v>7.4047168629851924E-4</v>
      </c>
      <c r="BH218" s="5">
        <f t="shared" si="329"/>
        <v>2.9295253900151066E-4</v>
      </c>
      <c r="BI218" s="5">
        <f t="shared" si="330"/>
        <v>9.2720563603381785E-5</v>
      </c>
      <c r="BJ218" s="8">
        <f t="shared" si="331"/>
        <v>0.36702521619708267</v>
      </c>
      <c r="BK218" s="8">
        <f t="shared" si="332"/>
        <v>0.23396319523301809</v>
      </c>
      <c r="BL218" s="8">
        <f t="shared" si="333"/>
        <v>0.3678688830086661</v>
      </c>
      <c r="BM218" s="8">
        <f t="shared" si="334"/>
        <v>0.62503720016277764</v>
      </c>
      <c r="BN218" s="8">
        <f t="shared" si="335"/>
        <v>0.37209365787986137</v>
      </c>
    </row>
    <row r="219" spans="1:66" x14ac:dyDescent="0.25">
      <c r="A219" t="s">
        <v>340</v>
      </c>
      <c r="B219" t="s">
        <v>385</v>
      </c>
      <c r="C219" t="s">
        <v>361</v>
      </c>
      <c r="D219" s="11">
        <v>44473</v>
      </c>
      <c r="E219">
        <f>VLOOKUP(A219,home!$A$2:$E$405,3,FALSE)</f>
        <v>1.33666666666667</v>
      </c>
      <c r="F219">
        <f>VLOOKUP(B219,home!$B$2:$E$405,3,FALSE)</f>
        <v>0.61</v>
      </c>
      <c r="G219">
        <f>VLOOKUP(C219,away!$B$2:$E$405,4,FALSE)</f>
        <v>1.1000000000000001</v>
      </c>
      <c r="H219">
        <f>VLOOKUP(A219,away!$A$2:$E$405,3,FALSE)</f>
        <v>1.1399999999999999</v>
      </c>
      <c r="I219">
        <f>VLOOKUP(C219,away!$B$2:$E$405,3,FALSE)</f>
        <v>0.65</v>
      </c>
      <c r="J219">
        <f>VLOOKUP(B219,home!$B$2:$E$405,4,FALSE)</f>
        <v>0.6</v>
      </c>
      <c r="K219" s="3">
        <f t="shared" si="280"/>
        <v>0.89690333333333561</v>
      </c>
      <c r="L219" s="3">
        <f t="shared" si="281"/>
        <v>0.4446</v>
      </c>
      <c r="M219" s="5">
        <f t="shared" si="282"/>
        <v>0.26145232299740329</v>
      </c>
      <c r="N219" s="5">
        <f t="shared" si="283"/>
        <v>0.23449746000411492</v>
      </c>
      <c r="O219" s="5">
        <f t="shared" si="284"/>
        <v>0.11624170280464549</v>
      </c>
      <c r="P219" s="5">
        <f t="shared" si="285"/>
        <v>0.10425757071782948</v>
      </c>
      <c r="Q219" s="5">
        <f t="shared" si="286"/>
        <v>0.10516077676794559</v>
      </c>
      <c r="R219" s="5">
        <f t="shared" si="287"/>
        <v>2.5840530533472687E-2</v>
      </c>
      <c r="S219" s="5">
        <f t="shared" si="288"/>
        <v>1.0393521204333657E-2</v>
      </c>
      <c r="T219" s="5">
        <f t="shared" si="289"/>
        <v>4.6754481351028603E-2</v>
      </c>
      <c r="U219" s="5">
        <f t="shared" si="290"/>
        <v>2.3176457970573491E-2</v>
      </c>
      <c r="V219" s="5">
        <f t="shared" si="291"/>
        <v>4.605060003739357E-4</v>
      </c>
      <c r="W219" s="5">
        <f t="shared" si="292"/>
        <v>3.1439683739697744E-2</v>
      </c>
      <c r="X219" s="5">
        <f t="shared" si="293"/>
        <v>1.3978083390669614E-2</v>
      </c>
      <c r="Y219" s="5">
        <f t="shared" si="294"/>
        <v>3.1073279377458545E-3</v>
      </c>
      <c r="Z219" s="5">
        <f t="shared" si="295"/>
        <v>3.8295666250606529E-3</v>
      </c>
      <c r="AA219" s="5">
        <f t="shared" si="296"/>
        <v>3.4347510712389915E-3</v>
      </c>
      <c r="AB219" s="5">
        <f t="shared" si="297"/>
        <v>1.5403198424822481E-3</v>
      </c>
      <c r="AC219" s="5">
        <f t="shared" si="298"/>
        <v>1.1477053528715262E-5</v>
      </c>
      <c r="AD219" s="5">
        <f t="shared" si="299"/>
        <v>7.0495892862701918E-3</v>
      </c>
      <c r="AE219" s="5">
        <f t="shared" si="300"/>
        <v>3.1342473966757271E-3</v>
      </c>
      <c r="AF219" s="5">
        <f t="shared" si="301"/>
        <v>6.96743196281014E-4</v>
      </c>
      <c r="AG219" s="5">
        <f t="shared" si="302"/>
        <v>1.0325734168884629E-4</v>
      </c>
      <c r="AH219" s="5">
        <f t="shared" si="303"/>
        <v>4.2565633037549146E-4</v>
      </c>
      <c r="AI219" s="5">
        <f t="shared" si="304"/>
        <v>3.8177258156821378E-4</v>
      </c>
      <c r="AJ219" s="5">
        <f t="shared" si="305"/>
        <v>1.7120655049190185E-4</v>
      </c>
      <c r="AK219" s="5">
        <f t="shared" si="306"/>
        <v>5.118524194156294E-5</v>
      </c>
      <c r="AL219" s="5">
        <f t="shared" si="307"/>
        <v>1.8306507376707924E-7</v>
      </c>
      <c r="AM219" s="5">
        <f t="shared" si="308"/>
        <v>1.2645600258973414E-3</v>
      </c>
      <c r="AN219" s="5">
        <f t="shared" si="309"/>
        <v>5.6222338751395792E-4</v>
      </c>
      <c r="AO219" s="5">
        <f t="shared" si="310"/>
        <v>1.2498225904435283E-4</v>
      </c>
      <c r="AP219" s="5">
        <f t="shared" si="311"/>
        <v>1.8522370790373093E-5</v>
      </c>
      <c r="AQ219" s="5">
        <f t="shared" si="312"/>
        <v>2.0587615133499687E-6</v>
      </c>
      <c r="AR219" s="5">
        <f t="shared" si="313"/>
        <v>3.7849360896988702E-5</v>
      </c>
      <c r="AS219" s="5">
        <f t="shared" si="314"/>
        <v>3.3947217953045577E-5</v>
      </c>
      <c r="AT219" s="5">
        <f t="shared" si="315"/>
        <v>1.5223686469739913E-5</v>
      </c>
      <c r="AU219" s="5">
        <f t="shared" si="316"/>
        <v>4.5513917134437776E-6</v>
      </c>
      <c r="AV219" s="5">
        <f t="shared" si="317"/>
        <v>1.0205395997733612E-6</v>
      </c>
      <c r="AW219" s="5">
        <f t="shared" si="318"/>
        <v>2.0277671847507871E-9</v>
      </c>
      <c r="AX219" s="5">
        <f t="shared" si="319"/>
        <v>1.8903135040456906E-4</v>
      </c>
      <c r="AY219" s="5">
        <f t="shared" si="320"/>
        <v>8.4043338389871389E-5</v>
      </c>
      <c r="AZ219" s="5">
        <f t="shared" si="321"/>
        <v>1.8682834124068409E-5</v>
      </c>
      <c r="BA219" s="5">
        <f t="shared" si="322"/>
        <v>2.7687960171869384E-6</v>
      </c>
      <c r="BB219" s="5">
        <f t="shared" si="323"/>
        <v>3.0775167731032813E-7</v>
      </c>
      <c r="BC219" s="5">
        <f t="shared" si="324"/>
        <v>2.7365279146434381E-8</v>
      </c>
      <c r="BD219" s="5">
        <f t="shared" si="325"/>
        <v>2.8046376424668627E-6</v>
      </c>
      <c r="BE219" s="5">
        <f t="shared" si="326"/>
        <v>2.5154888503206768E-6</v>
      </c>
      <c r="BF219" s="5">
        <f t="shared" si="327"/>
        <v>1.1280751674077274E-6</v>
      </c>
      <c r="BG219" s="5">
        <f t="shared" si="328"/>
        <v>3.3725812596618387E-7</v>
      </c>
      <c r="BH219" s="5">
        <f t="shared" si="329"/>
        <v>7.5621984343206059E-8</v>
      </c>
      <c r="BI219" s="5">
        <f t="shared" si="330"/>
        <v>1.356512196614057E-8</v>
      </c>
      <c r="BJ219" s="8">
        <f t="shared" si="331"/>
        <v>0.44818885865276964</v>
      </c>
      <c r="BK219" s="8">
        <f t="shared" si="332"/>
        <v>0.37665962437693273</v>
      </c>
      <c r="BL219" s="8">
        <f t="shared" si="333"/>
        <v>0.17136304977031555</v>
      </c>
      <c r="BM219" s="8">
        <f t="shared" si="334"/>
        <v>0.15250669428904443</v>
      </c>
      <c r="BN219" s="8">
        <f t="shared" si="335"/>
        <v>0.84745036382541139</v>
      </c>
    </row>
    <row r="220" spans="1:66" x14ac:dyDescent="0.25">
      <c r="A220" t="s">
        <v>340</v>
      </c>
      <c r="B220" t="s">
        <v>352</v>
      </c>
      <c r="C220" t="s">
        <v>341</v>
      </c>
      <c r="D220" s="11">
        <v>44473</v>
      </c>
      <c r="E220">
        <f>VLOOKUP(A220,home!$A$2:$E$405,3,FALSE)</f>
        <v>1.33666666666667</v>
      </c>
      <c r="F220">
        <f>VLOOKUP(B220,home!$B$2:$E$405,3,FALSE)</f>
        <v>1.1499999999999999</v>
      </c>
      <c r="G220">
        <f>VLOOKUP(C220,away!$B$2:$E$405,4,FALSE)</f>
        <v>1.35</v>
      </c>
      <c r="H220">
        <f>VLOOKUP(A220,away!$A$2:$E$405,3,FALSE)</f>
        <v>1.1399999999999999</v>
      </c>
      <c r="I220">
        <f>VLOOKUP(C220,away!$B$2:$E$405,3,FALSE)</f>
        <v>0.6</v>
      </c>
      <c r="J220">
        <f>VLOOKUP(B220,home!$B$2:$E$405,4,FALSE)</f>
        <v>0.76</v>
      </c>
      <c r="K220" s="3">
        <f t="shared" si="280"/>
        <v>2.0751750000000051</v>
      </c>
      <c r="L220" s="3">
        <f t="shared" si="281"/>
        <v>0.51983999999999997</v>
      </c>
      <c r="M220" s="5">
        <f t="shared" si="282"/>
        <v>7.4644756394691703E-2</v>
      </c>
      <c r="N220" s="5">
        <f t="shared" si="283"/>
        <v>0.15490093235135474</v>
      </c>
      <c r="O220" s="5">
        <f t="shared" si="284"/>
        <v>3.8803330164216533E-2</v>
      </c>
      <c r="P220" s="5">
        <f t="shared" si="285"/>
        <v>8.0523700673528237E-2</v>
      </c>
      <c r="Q220" s="5">
        <f t="shared" si="286"/>
        <v>0.16072327114611173</v>
      </c>
      <c r="R220" s="5">
        <f t="shared" si="287"/>
        <v>1.008576157628316E-2</v>
      </c>
      <c r="S220" s="5">
        <f t="shared" si="288"/>
        <v>2.1716416140052815E-2</v>
      </c>
      <c r="T220" s="5">
        <f t="shared" si="289"/>
        <v>8.3550385272594715E-2</v>
      </c>
      <c r="U220" s="5">
        <f t="shared" si="290"/>
        <v>2.0929720279063455E-2</v>
      </c>
      <c r="V220" s="5">
        <f t="shared" si="291"/>
        <v>2.6029754167519598E-3</v>
      </c>
      <c r="W220" s="5">
        <f t="shared" si="292"/>
        <v>0.1111763047335444</v>
      </c>
      <c r="X220" s="5">
        <f t="shared" si="293"/>
        <v>5.7793890252685713E-2</v>
      </c>
      <c r="Y220" s="5">
        <f t="shared" si="294"/>
        <v>1.5021787954478068E-2</v>
      </c>
      <c r="Z220" s="5">
        <f t="shared" si="295"/>
        <v>1.7476607659383462E-3</v>
      </c>
      <c r="AA220" s="5">
        <f t="shared" si="296"/>
        <v>3.626701929956116E-3</v>
      </c>
      <c r="AB220" s="5">
        <f t="shared" si="297"/>
        <v>3.7630205887483519E-3</v>
      </c>
      <c r="AC220" s="5">
        <f t="shared" si="298"/>
        <v>1.7549894279478889E-4</v>
      </c>
      <c r="AD220" s="5">
        <f t="shared" si="299"/>
        <v>5.7677572043858386E-2</v>
      </c>
      <c r="AE220" s="5">
        <f t="shared" si="300"/>
        <v>2.9983109051279339E-2</v>
      </c>
      <c r="AF220" s="5">
        <f t="shared" si="301"/>
        <v>7.7932097046085249E-3</v>
      </c>
      <c r="AG220" s="5">
        <f t="shared" si="302"/>
        <v>1.3504073776145654E-3</v>
      </c>
      <c r="AH220" s="5">
        <f t="shared" si="303"/>
        <v>2.2712599314134743E-4</v>
      </c>
      <c r="AI220" s="5">
        <f t="shared" si="304"/>
        <v>4.7132618281709674E-4</v>
      </c>
      <c r="AJ220" s="5">
        <f t="shared" si="305"/>
        <v>4.8904215571373571E-4</v>
      </c>
      <c r="AK220" s="5">
        <f t="shared" si="306"/>
        <v>3.3828268516108463E-4</v>
      </c>
      <c r="AL220" s="5">
        <f t="shared" si="307"/>
        <v>7.5728423646557497E-6</v>
      </c>
      <c r="AM220" s="5">
        <f t="shared" si="308"/>
        <v>2.3938211113222821E-2</v>
      </c>
      <c r="AN220" s="5">
        <f t="shared" si="309"/>
        <v>1.244403966509775E-2</v>
      </c>
      <c r="AO220" s="5">
        <f t="shared" si="310"/>
        <v>3.2344547897522067E-3</v>
      </c>
      <c r="AP220" s="5">
        <f t="shared" si="311"/>
        <v>5.6046632596826239E-4</v>
      </c>
      <c r="AQ220" s="5">
        <f t="shared" si="312"/>
        <v>7.2838203722835378E-5</v>
      </c>
      <c r="AR220" s="5">
        <f t="shared" si="313"/>
        <v>2.3613835254919614E-5</v>
      </c>
      <c r="AS220" s="5">
        <f t="shared" si="314"/>
        <v>4.9002840575127931E-5</v>
      </c>
      <c r="AT220" s="5">
        <f t="shared" si="315"/>
        <v>5.0844734845245692E-5</v>
      </c>
      <c r="AU220" s="5">
        <f t="shared" si="316"/>
        <v>3.5170574210827653E-5</v>
      </c>
      <c r="AV220" s="5">
        <f t="shared" si="317"/>
        <v>1.8246274084488613E-5</v>
      </c>
      <c r="AW220" s="5">
        <f t="shared" si="318"/>
        <v>2.2692421234483611E-7</v>
      </c>
      <c r="AX220" s="5">
        <f t="shared" si="319"/>
        <v>8.2793295411470475E-3</v>
      </c>
      <c r="AY220" s="5">
        <f t="shared" si="320"/>
        <v>4.3039266686698803E-3</v>
      </c>
      <c r="AZ220" s="5">
        <f t="shared" si="321"/>
        <v>1.1186766197206753E-3</v>
      </c>
      <c r="BA220" s="5">
        <f t="shared" si="322"/>
        <v>1.9384428466519862E-4</v>
      </c>
      <c r="BB220" s="5">
        <f t="shared" si="323"/>
        <v>2.5192003235089207E-5</v>
      </c>
      <c r="BC220" s="5">
        <f t="shared" si="324"/>
        <v>2.6191621923457554E-6</v>
      </c>
      <c r="BD220" s="5">
        <f t="shared" si="325"/>
        <v>2.0459026864862342E-6</v>
      </c>
      <c r="BE220" s="5">
        <f t="shared" si="326"/>
        <v>4.2456061074290814E-6</v>
      </c>
      <c r="BF220" s="5">
        <f t="shared" si="327"/>
        <v>4.4051878269920842E-6</v>
      </c>
      <c r="BG220" s="5">
        <f t="shared" si="328"/>
        <v>3.0471785496261062E-6</v>
      </c>
      <c r="BH220" s="5">
        <f t="shared" si="329"/>
        <v>1.5808571866800928E-6</v>
      </c>
      <c r="BI220" s="5">
        <f t="shared" si="330"/>
        <v>6.5611106247377385E-7</v>
      </c>
      <c r="BJ220" s="8">
        <f t="shared" si="331"/>
        <v>0.73414446826552437</v>
      </c>
      <c r="BK220" s="8">
        <f t="shared" si="332"/>
        <v>0.18397484707885403</v>
      </c>
      <c r="BL220" s="8">
        <f t="shared" si="333"/>
        <v>7.8927170657491219E-2</v>
      </c>
      <c r="BM220" s="8">
        <f t="shared" si="334"/>
        <v>0.47480869471716408</v>
      </c>
      <c r="BN220" s="8">
        <f t="shared" si="335"/>
        <v>0.51968175230618607</v>
      </c>
    </row>
    <row r="221" spans="1:66" x14ac:dyDescent="0.25">
      <c r="A221" t="s">
        <v>340</v>
      </c>
      <c r="B221" t="s">
        <v>377</v>
      </c>
      <c r="C221" t="s">
        <v>394</v>
      </c>
      <c r="D221" s="11">
        <v>44473</v>
      </c>
      <c r="E221">
        <f>VLOOKUP(A221,home!$A$2:$E$405,3,FALSE)</f>
        <v>1.33666666666667</v>
      </c>
      <c r="F221">
        <f>VLOOKUP(B221,home!$B$2:$E$405,3,FALSE)</f>
        <v>0.4</v>
      </c>
      <c r="G221">
        <f>VLOOKUP(C221,away!$B$2:$E$405,4,FALSE)</f>
        <v>1</v>
      </c>
      <c r="H221">
        <f>VLOOKUP(A221,away!$A$2:$E$405,3,FALSE)</f>
        <v>1.1399999999999999</v>
      </c>
      <c r="I221">
        <f>VLOOKUP(C221,away!$B$2:$E$405,3,FALSE)</f>
        <v>0.8</v>
      </c>
      <c r="J221">
        <f>VLOOKUP(B221,home!$B$2:$E$405,4,FALSE)</f>
        <v>1.05</v>
      </c>
      <c r="K221" s="3">
        <f t="shared" si="280"/>
        <v>0.53466666666666807</v>
      </c>
      <c r="L221" s="3">
        <f t="shared" si="281"/>
        <v>0.95760000000000001</v>
      </c>
      <c r="M221" s="5">
        <f t="shared" si="282"/>
        <v>0.22486238937367306</v>
      </c>
      <c r="N221" s="5">
        <f t="shared" si="283"/>
        <v>0.12022642418512415</v>
      </c>
      <c r="O221" s="5">
        <f t="shared" si="284"/>
        <v>0.2153282240642293</v>
      </c>
      <c r="P221" s="5">
        <f t="shared" si="285"/>
        <v>0.11512882379967489</v>
      </c>
      <c r="Q221" s="5">
        <f t="shared" si="286"/>
        <v>3.2140530732156607E-2</v>
      </c>
      <c r="R221" s="5">
        <f t="shared" si="287"/>
        <v>0.10309915368195299</v>
      </c>
      <c r="S221" s="5">
        <f t="shared" si="288"/>
        <v>1.4736397343299382E-2</v>
      </c>
      <c r="T221" s="5">
        <f t="shared" si="289"/>
        <v>3.0777772229113164E-2</v>
      </c>
      <c r="U221" s="5">
        <f t="shared" si="290"/>
        <v>5.5123680835284336E-2</v>
      </c>
      <c r="V221" s="5">
        <f t="shared" si="291"/>
        <v>8.3833203147753413E-4</v>
      </c>
      <c r="W221" s="5">
        <f t="shared" si="292"/>
        <v>5.7281568104865926E-3</v>
      </c>
      <c r="X221" s="5">
        <f t="shared" si="293"/>
        <v>5.4852829617219609E-3</v>
      </c>
      <c r="Y221" s="5">
        <f t="shared" si="294"/>
        <v>2.6263534820724749E-3</v>
      </c>
      <c r="Z221" s="5">
        <f t="shared" si="295"/>
        <v>3.2909249855279397E-2</v>
      </c>
      <c r="AA221" s="5">
        <f t="shared" si="296"/>
        <v>1.7595478922622761E-2</v>
      </c>
      <c r="AB221" s="5">
        <f t="shared" si="297"/>
        <v>4.7038580319811634E-3</v>
      </c>
      <c r="AC221" s="5">
        <f t="shared" si="298"/>
        <v>2.6826457340874851E-5</v>
      </c>
      <c r="AD221" s="5">
        <f t="shared" si="299"/>
        <v>7.6566362700170964E-4</v>
      </c>
      <c r="AE221" s="5">
        <f t="shared" si="300"/>
        <v>7.331994892168371E-4</v>
      </c>
      <c r="AF221" s="5">
        <f t="shared" si="301"/>
        <v>3.5105591543702162E-4</v>
      </c>
      <c r="AG221" s="5">
        <f t="shared" si="302"/>
        <v>1.1205704820749731E-4</v>
      </c>
      <c r="AH221" s="5">
        <f t="shared" si="303"/>
        <v>7.8784744153538866E-3</v>
      </c>
      <c r="AI221" s="5">
        <f t="shared" si="304"/>
        <v>4.2123576540758888E-3</v>
      </c>
      <c r="AJ221" s="5">
        <f t="shared" si="305"/>
        <v>1.1261036128562903E-3</v>
      </c>
      <c r="AK221" s="5">
        <f t="shared" si="306"/>
        <v>2.0069668833572164E-4</v>
      </c>
      <c r="AL221" s="5">
        <f t="shared" si="307"/>
        <v>5.494024125545791E-7</v>
      </c>
      <c r="AM221" s="5">
        <f t="shared" si="308"/>
        <v>8.1874963847383046E-5</v>
      </c>
      <c r="AN221" s="5">
        <f t="shared" si="309"/>
        <v>7.8403465380254002E-5</v>
      </c>
      <c r="AO221" s="5">
        <f t="shared" si="310"/>
        <v>3.7539579224065617E-5</v>
      </c>
      <c r="AP221" s="5">
        <f t="shared" si="311"/>
        <v>1.1982633688321746E-5</v>
      </c>
      <c r="AQ221" s="5">
        <f t="shared" si="312"/>
        <v>2.8686425049842256E-6</v>
      </c>
      <c r="AR221" s="5">
        <f t="shared" si="313"/>
        <v>1.508885420028577E-3</v>
      </c>
      <c r="AS221" s="5">
        <f t="shared" si="314"/>
        <v>8.0675073790861449E-4</v>
      </c>
      <c r="AT221" s="5">
        <f t="shared" si="315"/>
        <v>2.1567136393423682E-4</v>
      </c>
      <c r="AU221" s="5">
        <f t="shared" si="316"/>
        <v>3.8437429750057424E-5</v>
      </c>
      <c r="AV221" s="5">
        <f t="shared" si="317"/>
        <v>5.1378031099243538E-6</v>
      </c>
      <c r="AW221" s="5">
        <f t="shared" si="318"/>
        <v>7.8136743650062484E-9</v>
      </c>
      <c r="AX221" s="5">
        <f t="shared" si="319"/>
        <v>7.2959690006223747E-6</v>
      </c>
      <c r="AY221" s="5">
        <f t="shared" si="320"/>
        <v>6.9866199149959856E-6</v>
      </c>
      <c r="AZ221" s="5">
        <f t="shared" si="321"/>
        <v>3.3451936153000779E-6</v>
      </c>
      <c r="BA221" s="5">
        <f t="shared" si="322"/>
        <v>1.0677858020037849E-6</v>
      </c>
      <c r="BB221" s="5">
        <f t="shared" si="323"/>
        <v>2.5562792099970608E-7</v>
      </c>
      <c r="BC221" s="5">
        <f t="shared" si="324"/>
        <v>4.8957859429863727E-8</v>
      </c>
      <c r="BD221" s="5">
        <f t="shared" si="325"/>
        <v>2.4081811303656081E-4</v>
      </c>
      <c r="BE221" s="5">
        <f t="shared" si="326"/>
        <v>1.2875741777021484E-4</v>
      </c>
      <c r="BF221" s="5">
        <f t="shared" si="327"/>
        <v>3.4421149683904182E-5</v>
      </c>
      <c r="BG221" s="5">
        <f t="shared" si="328"/>
        <v>6.1346137881091624E-6</v>
      </c>
      <c r="BH221" s="5">
        <f t="shared" si="329"/>
        <v>8.199933763439266E-7</v>
      </c>
      <c r="BI221" s="5">
        <f t="shared" si="330"/>
        <v>8.7684625043710801E-8</v>
      </c>
      <c r="BJ221" s="8">
        <f t="shared" si="331"/>
        <v>0.19917816591929632</v>
      </c>
      <c r="BK221" s="8">
        <f t="shared" si="332"/>
        <v>0.35560030502779333</v>
      </c>
      <c r="BL221" s="8">
        <f t="shared" si="333"/>
        <v>0.41225394963370399</v>
      </c>
      <c r="BM221" s="8">
        <f t="shared" si="334"/>
        <v>0.18914914579302136</v>
      </c>
      <c r="BN221" s="8">
        <f t="shared" si="335"/>
        <v>0.81078554583681106</v>
      </c>
    </row>
    <row r="222" spans="1:66" x14ac:dyDescent="0.25">
      <c r="A222" t="s">
        <v>340</v>
      </c>
      <c r="B222" t="s">
        <v>413</v>
      </c>
      <c r="C222" t="s">
        <v>354</v>
      </c>
      <c r="D222" s="11">
        <v>44473</v>
      </c>
      <c r="E222">
        <f>VLOOKUP(A222,home!$A$2:$E$405,3,FALSE)</f>
        <v>1.33666666666667</v>
      </c>
      <c r="F222">
        <f>VLOOKUP(B222,home!$B$2:$E$405,3,FALSE)</f>
        <v>1.35</v>
      </c>
      <c r="G222">
        <f>VLOOKUP(C222,away!$B$2:$E$405,4,FALSE)</f>
        <v>0.6</v>
      </c>
      <c r="H222">
        <f>VLOOKUP(A222,away!$A$2:$E$405,3,FALSE)</f>
        <v>1.1399999999999999</v>
      </c>
      <c r="I222">
        <f>VLOOKUP(C222,away!$B$2:$E$405,3,FALSE)</f>
        <v>1.6</v>
      </c>
      <c r="J222">
        <f>VLOOKUP(B222,home!$B$2:$E$405,4,FALSE)</f>
        <v>0.57999999999999996</v>
      </c>
      <c r="K222" s="3">
        <f t="shared" si="280"/>
        <v>1.0827000000000027</v>
      </c>
      <c r="L222" s="3">
        <f t="shared" si="281"/>
        <v>1.0579199999999997</v>
      </c>
      <c r="M222" s="5">
        <f t="shared" si="282"/>
        <v>0.11758191962769354</v>
      </c>
      <c r="N222" s="5">
        <f t="shared" si="283"/>
        <v>0.12730594438090412</v>
      </c>
      <c r="O222" s="5">
        <f t="shared" si="284"/>
        <v>0.12439226441252953</v>
      </c>
      <c r="P222" s="5">
        <f t="shared" si="285"/>
        <v>0.13467950467944606</v>
      </c>
      <c r="Q222" s="5">
        <f t="shared" si="286"/>
        <v>6.891707299060261E-2</v>
      </c>
      <c r="R222" s="5">
        <f t="shared" si="287"/>
        <v>6.5798532183651601E-2</v>
      </c>
      <c r="S222" s="5">
        <f t="shared" si="288"/>
        <v>3.856581232500314E-2</v>
      </c>
      <c r="T222" s="5">
        <f t="shared" si="289"/>
        <v>7.2908749858218297E-2</v>
      </c>
      <c r="U222" s="5">
        <f t="shared" si="290"/>
        <v>7.1240070795239765E-2</v>
      </c>
      <c r="V222" s="5">
        <f t="shared" si="291"/>
        <v>4.9081851642365504E-3</v>
      </c>
      <c r="W222" s="5">
        <f t="shared" si="292"/>
        <v>2.4872171642308545E-2</v>
      </c>
      <c r="X222" s="5">
        <f t="shared" si="293"/>
        <v>2.6312767823831053E-2</v>
      </c>
      <c r="Y222" s="5">
        <f t="shared" si="294"/>
        <v>1.3918401668093669E-2</v>
      </c>
      <c r="Z222" s="5">
        <f t="shared" si="295"/>
        <v>2.3203194389242898E-2</v>
      </c>
      <c r="AA222" s="5">
        <f t="shared" si="296"/>
        <v>2.5122098565233345E-2</v>
      </c>
      <c r="AB222" s="5">
        <f t="shared" si="297"/>
        <v>1.3599848058289104E-2</v>
      </c>
      <c r="AC222" s="5">
        <f t="shared" si="298"/>
        <v>3.5136776815232717E-4</v>
      </c>
      <c r="AD222" s="5">
        <f t="shared" si="299"/>
        <v>6.73227505928188E-3</v>
      </c>
      <c r="AE222" s="5">
        <f t="shared" si="300"/>
        <v>7.1222084307154855E-3</v>
      </c>
      <c r="AF222" s="5">
        <f t="shared" si="301"/>
        <v>3.767363371511262E-3</v>
      </c>
      <c r="AG222" s="5">
        <f t="shared" si="302"/>
        <v>1.3285230193297312E-3</v>
      </c>
      <c r="AH222" s="5">
        <f t="shared" si="303"/>
        <v>6.1367808520669592E-3</v>
      </c>
      <c r="AI222" s="5">
        <f t="shared" si="304"/>
        <v>6.6442926285329128E-3</v>
      </c>
      <c r="AJ222" s="5">
        <f t="shared" si="305"/>
        <v>3.5968878144563006E-3</v>
      </c>
      <c r="AK222" s="5">
        <f t="shared" si="306"/>
        <v>1.2981168122372824E-3</v>
      </c>
      <c r="AL222" s="5">
        <f t="shared" si="307"/>
        <v>1.6098405987898957E-5</v>
      </c>
      <c r="AM222" s="5">
        <f t="shared" si="308"/>
        <v>1.4578068413369023E-3</v>
      </c>
      <c r="AN222" s="5">
        <f t="shared" si="309"/>
        <v>1.5422430135871355E-3</v>
      </c>
      <c r="AO222" s="5">
        <f t="shared" si="310"/>
        <v>8.1578486446705096E-4</v>
      </c>
      <c r="AP222" s="5">
        <f t="shared" si="311"/>
        <v>2.8767837460566081E-4</v>
      </c>
      <c r="AQ222" s="5">
        <f t="shared" si="312"/>
        <v>7.6085176515705143E-5</v>
      </c>
      <c r="AR222" s="5">
        <f t="shared" si="313"/>
        <v>1.2984446398037355E-3</v>
      </c>
      <c r="AS222" s="5">
        <f t="shared" si="314"/>
        <v>1.4058260115155079E-3</v>
      </c>
      <c r="AT222" s="5">
        <f t="shared" si="315"/>
        <v>7.6104391133392194E-4</v>
      </c>
      <c r="AU222" s="5">
        <f t="shared" si="316"/>
        <v>2.7466074760041319E-4</v>
      </c>
      <c r="AV222" s="5">
        <f t="shared" si="317"/>
        <v>7.4343797856741994E-5</v>
      </c>
      <c r="AW222" s="5">
        <f t="shared" si="318"/>
        <v>5.1220208180624648E-7</v>
      </c>
      <c r="AX222" s="5">
        <f t="shared" si="319"/>
        <v>2.6306124451924457E-4</v>
      </c>
      <c r="AY222" s="5">
        <f t="shared" si="320"/>
        <v>2.7829775180179914E-4</v>
      </c>
      <c r="AZ222" s="5">
        <f t="shared" si="321"/>
        <v>1.4720837879307966E-4</v>
      </c>
      <c r="BA222" s="5">
        <f t="shared" si="322"/>
        <v>5.1911562697591597E-5</v>
      </c>
      <c r="BB222" s="5">
        <f t="shared" si="323"/>
        <v>1.3729570102259019E-5</v>
      </c>
      <c r="BC222" s="5">
        <f t="shared" si="324"/>
        <v>2.9049573605163725E-6</v>
      </c>
      <c r="BD222" s="5">
        <f t="shared" si="325"/>
        <v>2.289417588901945E-4</v>
      </c>
      <c r="BE222" s="5">
        <f t="shared" si="326"/>
        <v>2.478752423504142E-4</v>
      </c>
      <c r="BF222" s="5">
        <f t="shared" si="327"/>
        <v>1.3418726244639705E-4</v>
      </c>
      <c r="BG222" s="5">
        <f t="shared" si="328"/>
        <v>4.8428183016904818E-5</v>
      </c>
      <c r="BH222" s="5">
        <f t="shared" si="329"/>
        <v>1.310829843810074E-5</v>
      </c>
      <c r="BI222" s="5">
        <f t="shared" si="330"/>
        <v>2.8384709437863424E-6</v>
      </c>
      <c r="BJ222" s="8">
        <f t="shared" si="331"/>
        <v>0.35812218998058348</v>
      </c>
      <c r="BK222" s="8">
        <f t="shared" si="332"/>
        <v>0.29638118572232125</v>
      </c>
      <c r="BL222" s="8">
        <f t="shared" si="333"/>
        <v>0.32231859044643296</v>
      </c>
      <c r="BM222" s="8">
        <f t="shared" si="334"/>
        <v>0.36107213671403315</v>
      </c>
      <c r="BN222" s="8">
        <f t="shared" si="335"/>
        <v>0.63867523827482742</v>
      </c>
    </row>
    <row r="223" spans="1:66" x14ac:dyDescent="0.25">
      <c r="A223" t="s">
        <v>342</v>
      </c>
      <c r="B223" t="s">
        <v>409</v>
      </c>
      <c r="C223" t="s">
        <v>384</v>
      </c>
      <c r="D223" s="11">
        <v>44473</v>
      </c>
      <c r="E223">
        <f>VLOOKUP(A223,home!$A$2:$E$405,3,FALSE)</f>
        <v>1.18230563002681</v>
      </c>
      <c r="F223">
        <f>VLOOKUP(B223,home!$B$2:$E$405,3,FALSE)</f>
        <v>1.0900000000000001</v>
      </c>
      <c r="G223">
        <f>VLOOKUP(C223,away!$B$2:$E$405,4,FALSE)</f>
        <v>1.0900000000000001</v>
      </c>
      <c r="H223">
        <f>VLOOKUP(A223,away!$A$2:$E$405,3,FALSE)</f>
        <v>0.86058981233244003</v>
      </c>
      <c r="I223">
        <f>VLOOKUP(C223,away!$B$2:$E$405,3,FALSE)</f>
        <v>1</v>
      </c>
      <c r="J223">
        <f>VLOOKUP(B223,home!$B$2:$E$405,4,FALSE)</f>
        <v>1.1599999999999999</v>
      </c>
      <c r="K223" s="3">
        <f t="shared" si="280"/>
        <v>1.4046973190348533</v>
      </c>
      <c r="L223" s="3">
        <f t="shared" si="281"/>
        <v>0.99828418230563032</v>
      </c>
      <c r="M223" s="5">
        <f t="shared" si="282"/>
        <v>9.0447880401477235E-2</v>
      </c>
      <c r="N223" s="5">
        <f t="shared" si="283"/>
        <v>0.12705189511234011</v>
      </c>
      <c r="O223" s="5">
        <f t="shared" si="284"/>
        <v>9.0292688327866161E-2</v>
      </c>
      <c r="P223" s="5">
        <f t="shared" si="285"/>
        <v>0.12683389722260316</v>
      </c>
      <c r="Q223" s="5">
        <f t="shared" si="286"/>
        <v>8.9234728221300783E-2</v>
      </c>
      <c r="R223" s="5">
        <f t="shared" si="287"/>
        <v>4.506888126778049E-2</v>
      </c>
      <c r="S223" s="5">
        <f t="shared" si="288"/>
        <v>4.446438493989055E-2</v>
      </c>
      <c r="T223" s="5">
        <f t="shared" si="289"/>
        <v>8.9081617695666415E-2</v>
      </c>
      <c r="U223" s="5">
        <f t="shared" si="290"/>
        <v>6.3308136688751362E-2</v>
      </c>
      <c r="V223" s="5">
        <f t="shared" si="291"/>
        <v>6.9279815618054205E-3</v>
      </c>
      <c r="W223" s="5">
        <f t="shared" si="292"/>
        <v>4.1782594499088339E-2</v>
      </c>
      <c r="X223" s="5">
        <f t="shared" si="293"/>
        <v>4.1710903184130135E-2</v>
      </c>
      <c r="Y223" s="5">
        <f t="shared" si="294"/>
        <v>2.081966743919933E-2</v>
      </c>
      <c r="Z223" s="5">
        <f t="shared" si="295"/>
        <v>1.4997183761278596E-2</v>
      </c>
      <c r="AA223" s="5">
        <f t="shared" si="296"/>
        <v>2.1066503822541081E-2</v>
      </c>
      <c r="AB223" s="5">
        <f t="shared" si="297"/>
        <v>1.4796030720480476E-2</v>
      </c>
      <c r="AC223" s="5">
        <f t="shared" si="298"/>
        <v>6.0718870460932796E-4</v>
      </c>
      <c r="AD223" s="5">
        <f t="shared" si="299"/>
        <v>1.4672974618797447E-2</v>
      </c>
      <c r="AE223" s="5">
        <f t="shared" si="300"/>
        <v>1.4647798469317479E-2</v>
      </c>
      <c r="AF223" s="5">
        <f t="shared" si="301"/>
        <v>7.3113327587601305E-3</v>
      </c>
      <c r="AG223" s="5">
        <f t="shared" si="302"/>
        <v>2.4329292815477421E-3</v>
      </c>
      <c r="AH223" s="5">
        <f t="shared" si="303"/>
        <v>3.74286283200382E-3</v>
      </c>
      <c r="AI223" s="5">
        <f t="shared" si="304"/>
        <v>5.2575893856309638E-3</v>
      </c>
      <c r="AJ223" s="5">
        <f t="shared" si="305"/>
        <v>3.6926608572909587E-3</v>
      </c>
      <c r="AK223" s="5">
        <f t="shared" si="306"/>
        <v>1.7290236021138517E-3</v>
      </c>
      <c r="AL223" s="5">
        <f t="shared" si="307"/>
        <v>3.4058115862220823E-5</v>
      </c>
      <c r="AM223" s="5">
        <f t="shared" si="308"/>
        <v>4.1222176218582455E-3</v>
      </c>
      <c r="AN223" s="5">
        <f t="shared" si="309"/>
        <v>4.1151446479226186E-3</v>
      </c>
      <c r="AO223" s="5">
        <f t="shared" si="310"/>
        <v>2.0540419049604108E-3</v>
      </c>
      <c r="AP223" s="5">
        <f t="shared" si="311"/>
        <v>6.8350584783830113E-4</v>
      </c>
      <c r="AQ223" s="5">
        <f t="shared" si="312"/>
        <v>1.7058326910259373E-4</v>
      </c>
      <c r="AR223" s="5">
        <f t="shared" si="313"/>
        <v>7.4728815234581406E-4</v>
      </c>
      <c r="AS223" s="5">
        <f t="shared" si="314"/>
        <v>1.0497136641466739E-3</v>
      </c>
      <c r="AT223" s="5">
        <f t="shared" si="315"/>
        <v>7.3726498489054277E-4</v>
      </c>
      <c r="AU223" s="5">
        <f t="shared" si="316"/>
        <v>3.4521138256467249E-4</v>
      </c>
      <c r="AV223" s="5">
        <f t="shared" si="317"/>
        <v>1.2122937589722761E-4</v>
      </c>
      <c r="AW223" s="5">
        <f t="shared" si="318"/>
        <v>1.3266460282891241E-6</v>
      </c>
      <c r="AX223" s="5">
        <f t="shared" si="319"/>
        <v>9.6507800698375035E-4</v>
      </c>
      <c r="AY223" s="5">
        <f t="shared" si="320"/>
        <v>9.6342210906292072E-4</v>
      </c>
      <c r="AZ223" s="5">
        <f t="shared" si="321"/>
        <v>4.8088452618052168E-4</v>
      </c>
      <c r="BA223" s="5">
        <f t="shared" si="322"/>
        <v>1.6001980533385089E-4</v>
      </c>
      <c r="BB223" s="5">
        <f t="shared" si="323"/>
        <v>3.9936310130102363E-5</v>
      </c>
      <c r="BC223" s="5">
        <f t="shared" si="324"/>
        <v>7.9735573405066621E-6</v>
      </c>
      <c r="BD223" s="5">
        <f t="shared" si="325"/>
        <v>1.2433432368520432E-4</v>
      </c>
      <c r="BE223" s="5">
        <f t="shared" si="326"/>
        <v>1.7465209114461813E-4</v>
      </c>
      <c r="BF223" s="5">
        <f t="shared" si="327"/>
        <v>1.2266666209733801E-4</v>
      </c>
      <c r="BG223" s="5">
        <f t="shared" si="328"/>
        <v>5.7436510461028336E-5</v>
      </c>
      <c r="BH223" s="5">
        <f t="shared" si="329"/>
        <v>2.0170228064830948E-5</v>
      </c>
      <c r="BI223" s="5">
        <f t="shared" si="330"/>
        <v>5.6666130573979195E-6</v>
      </c>
      <c r="BJ223" s="8">
        <f t="shared" si="331"/>
        <v>0.46250924888686173</v>
      </c>
      <c r="BK223" s="8">
        <f t="shared" si="332"/>
        <v>0.27027881305531087</v>
      </c>
      <c r="BL223" s="8">
        <f t="shared" si="333"/>
        <v>0.25246001149281438</v>
      </c>
      <c r="BM223" s="8">
        <f t="shared" si="334"/>
        <v>0.43035319117986315</v>
      </c>
      <c r="BN223" s="8">
        <f t="shared" si="335"/>
        <v>0.56892997055336791</v>
      </c>
    </row>
    <row r="224" spans="1:66" x14ac:dyDescent="0.25">
      <c r="A224" t="s">
        <v>342</v>
      </c>
      <c r="B224" t="s">
        <v>406</v>
      </c>
      <c r="C224" t="s">
        <v>392</v>
      </c>
      <c r="D224" s="11">
        <v>44473</v>
      </c>
      <c r="E224">
        <f>VLOOKUP(A224,home!$A$2:$E$405,3,FALSE)</f>
        <v>1.18230563002681</v>
      </c>
      <c r="F224">
        <f>VLOOKUP(B224,home!$B$2:$E$405,3,FALSE)</f>
        <v>1.0900000000000001</v>
      </c>
      <c r="G224">
        <f>VLOOKUP(C224,away!$B$2:$E$405,4,FALSE)</f>
        <v>1.24</v>
      </c>
      <c r="H224">
        <f>VLOOKUP(A224,away!$A$2:$E$405,3,FALSE)</f>
        <v>0.86058981233244003</v>
      </c>
      <c r="I224">
        <f>VLOOKUP(C224,away!$B$2:$E$405,3,FALSE)</f>
        <v>0.55000000000000004</v>
      </c>
      <c r="J224">
        <f>VLOOKUP(B224,home!$B$2:$E$405,4,FALSE)</f>
        <v>1.3</v>
      </c>
      <c r="K224" s="3">
        <f t="shared" si="280"/>
        <v>1.5980042895442366</v>
      </c>
      <c r="L224" s="3">
        <f t="shared" si="281"/>
        <v>0.61532171581769468</v>
      </c>
      <c r="M224" s="5">
        <f t="shared" si="282"/>
        <v>0.10933638966957419</v>
      </c>
      <c r="N224" s="5">
        <f t="shared" si="283"/>
        <v>0.17472001969525969</v>
      </c>
      <c r="O224" s="5">
        <f t="shared" si="284"/>
        <v>6.7277054892794452E-2</v>
      </c>
      <c r="P224" s="5">
        <f t="shared" si="285"/>
        <v>0.10750902230658858</v>
      </c>
      <c r="Q224" s="5">
        <f t="shared" si="286"/>
        <v>0.13960167047113928</v>
      </c>
      <c r="R224" s="5">
        <f t="shared" si="287"/>
        <v>2.0698516425897755E-2</v>
      </c>
      <c r="S224" s="5">
        <f t="shared" si="288"/>
        <v>2.6428049051758079E-2</v>
      </c>
      <c r="T224" s="5">
        <f t="shared" si="289"/>
        <v>8.5899939405317802E-2</v>
      </c>
      <c r="U224" s="5">
        <f t="shared" si="290"/>
        <v>3.3076318035786451E-2</v>
      </c>
      <c r="V224" s="5">
        <f t="shared" si="291"/>
        <v>2.887372247968594E-3</v>
      </c>
      <c r="W224" s="5">
        <f t="shared" si="292"/>
        <v>7.4361356080140509E-2</v>
      </c>
      <c r="X224" s="5">
        <f t="shared" si="293"/>
        <v>4.575615721376261E-2</v>
      </c>
      <c r="Y224" s="5">
        <f t="shared" si="294"/>
        <v>1.4077378582998299E-2</v>
      </c>
      <c r="Z224" s="5">
        <f t="shared" si="295"/>
        <v>4.245415547354716E-3</v>
      </c>
      <c r="AA224" s="5">
        <f t="shared" si="296"/>
        <v>6.7841922555706285E-3</v>
      </c>
      <c r="AB224" s="5">
        <f t="shared" si="297"/>
        <v>5.4205841627473278E-3</v>
      </c>
      <c r="AC224" s="5">
        <f t="shared" si="298"/>
        <v>1.774446780438319E-4</v>
      </c>
      <c r="AD224" s="5">
        <f t="shared" si="299"/>
        <v>2.9707441498097748E-2</v>
      </c>
      <c r="AE224" s="5">
        <f t="shared" si="300"/>
        <v>1.8279633875163289E-2</v>
      </c>
      <c r="AF224" s="5">
        <f t="shared" si="301"/>
        <v>5.6239278402923651E-3</v>
      </c>
      <c r="AG224" s="5">
        <f t="shared" si="302"/>
        <v>1.1535083094412002E-3</v>
      </c>
      <c r="AH224" s="5">
        <f t="shared" si="303"/>
        <v>6.5307409473935527E-4</v>
      </c>
      <c r="AI224" s="5">
        <f t="shared" si="304"/>
        <v>1.0436152047837088E-3</v>
      </c>
      <c r="AJ224" s="5">
        <f t="shared" si="305"/>
        <v>8.3385078693897689E-4</v>
      </c>
      <c r="AK224" s="5">
        <f t="shared" si="306"/>
        <v>4.4416571145610735E-4</v>
      </c>
      <c r="AL224" s="5">
        <f t="shared" si="307"/>
        <v>6.9791599695772334E-6</v>
      </c>
      <c r="AM224" s="5">
        <f t="shared" si="308"/>
        <v>9.4945237890689243E-3</v>
      </c>
      <c r="AN224" s="5">
        <f t="shared" si="309"/>
        <v>5.842186668761809E-3</v>
      </c>
      <c r="AO224" s="5">
        <f t="shared" si="310"/>
        <v>1.7974121625748891E-3</v>
      </c>
      <c r="AP224" s="5">
        <f t="shared" si="311"/>
        <v>3.6866224530239142E-4</v>
      </c>
      <c r="AQ224" s="5">
        <f t="shared" si="312"/>
        <v>5.6711471334167828E-5</v>
      </c>
      <c r="AR224" s="5">
        <f t="shared" si="313"/>
        <v>8.0370134506221568E-5</v>
      </c>
      <c r="AS224" s="5">
        <f t="shared" si="314"/>
        <v>1.2843181969218932E-4</v>
      </c>
      <c r="AT224" s="5">
        <f t="shared" si="315"/>
        <v>1.0261729939104528E-4</v>
      </c>
      <c r="AU224" s="5">
        <f t="shared" si="316"/>
        <v>5.4660961536111829E-5</v>
      </c>
      <c r="AV224" s="5">
        <f t="shared" si="317"/>
        <v>2.1837112751329819E-5</v>
      </c>
      <c r="AW224" s="5">
        <f t="shared" si="318"/>
        <v>1.9062542954670063E-7</v>
      </c>
      <c r="AX224" s="5">
        <f t="shared" si="319"/>
        <v>2.5287149570186562E-3</v>
      </c>
      <c r="AY224" s="5">
        <f t="shared" si="320"/>
        <v>1.5559732261665874E-3</v>
      </c>
      <c r="AZ224" s="5">
        <f t="shared" si="321"/>
        <v>4.7871205764560921E-4</v>
      </c>
      <c r="BA224" s="5">
        <f t="shared" si="322"/>
        <v>9.8187308231038512E-5</v>
      </c>
      <c r="BB224" s="5">
        <f t="shared" si="323"/>
        <v>1.5104195743060867E-5</v>
      </c>
      <c r="BC224" s="5">
        <f t="shared" si="324"/>
        <v>1.858787928133307E-6</v>
      </c>
      <c r="BD224" s="5">
        <f t="shared" si="325"/>
        <v>8.2422481774778581E-6</v>
      </c>
      <c r="BE224" s="5">
        <f t="shared" si="326"/>
        <v>1.3171147943097783E-5</v>
      </c>
      <c r="BF224" s="5">
        <f t="shared" si="327"/>
        <v>1.0523775455646006E-5</v>
      </c>
      <c r="BG224" s="5">
        <f t="shared" si="328"/>
        <v>5.6056794401075549E-6</v>
      </c>
      <c r="BH224" s="5">
        <f t="shared" si="329"/>
        <v>2.2394749477754533E-6</v>
      </c>
      <c r="BI224" s="5">
        <f t="shared" si="330"/>
        <v>7.1573811457440519E-7</v>
      </c>
      <c r="BJ224" s="8">
        <f t="shared" si="331"/>
        <v>0.6114190798413881</v>
      </c>
      <c r="BK224" s="8">
        <f t="shared" si="332"/>
        <v>0.24790123034006945</v>
      </c>
      <c r="BL224" s="8">
        <f t="shared" si="333"/>
        <v>0.13665978696267034</v>
      </c>
      <c r="BM224" s="8">
        <f t="shared" si="334"/>
        <v>0.37952705662949143</v>
      </c>
      <c r="BN224" s="8">
        <f t="shared" si="335"/>
        <v>0.61914267346125396</v>
      </c>
    </row>
    <row r="225" spans="1:66" x14ac:dyDescent="0.25">
      <c r="A225" t="s">
        <v>342</v>
      </c>
      <c r="B225" t="s">
        <v>430</v>
      </c>
      <c r="C225" t="s">
        <v>386</v>
      </c>
      <c r="D225" s="11">
        <v>44473</v>
      </c>
      <c r="E225">
        <f>VLOOKUP(A225,home!$A$2:$E$405,3,FALSE)</f>
        <v>1.18230563002681</v>
      </c>
      <c r="F225">
        <f>VLOOKUP(B225,home!$B$2:$E$405,3,FALSE)</f>
        <v>1.19</v>
      </c>
      <c r="G225">
        <f>VLOOKUP(C225,away!$B$2:$E$405,4,FALSE)</f>
        <v>1.0900000000000001</v>
      </c>
      <c r="H225">
        <f>VLOOKUP(A225,away!$A$2:$E$405,3,FALSE)</f>
        <v>0.86058981233244003</v>
      </c>
      <c r="I225">
        <f>VLOOKUP(C225,away!$B$2:$E$405,3,FALSE)</f>
        <v>0.9</v>
      </c>
      <c r="J225">
        <f>VLOOKUP(B225,home!$B$2:$E$405,4,FALSE)</f>
        <v>1.03</v>
      </c>
      <c r="K225" s="3">
        <f t="shared" si="280"/>
        <v>1.5335686327077753</v>
      </c>
      <c r="L225" s="3">
        <f t="shared" si="281"/>
        <v>0.79776675603217195</v>
      </c>
      <c r="M225" s="5">
        <f t="shared" si="282"/>
        <v>9.7165906157778814E-2</v>
      </c>
      <c r="N225" s="5">
        <f t="shared" si="283"/>
        <v>0.14901058585219687</v>
      </c>
      <c r="O225" s="5">
        <f t="shared" si="284"/>
        <v>7.7515729752417648E-2</v>
      </c>
      <c r="P225" s="5">
        <f t="shared" si="285"/>
        <v>0.11887569168976055</v>
      </c>
      <c r="Q225" s="5">
        <f t="shared" si="286"/>
        <v>0.11425898020216908</v>
      </c>
      <c r="R225" s="5">
        <f t="shared" si="287"/>
        <v>3.0919736133026367E-2</v>
      </c>
      <c r="S225" s="5">
        <f t="shared" si="288"/>
        <v>3.6359024048446258E-2</v>
      </c>
      <c r="T225" s="5">
        <f t="shared" si="289"/>
        <v>9.1152015983428591E-2</v>
      </c>
      <c r="U225" s="5">
        <f t="shared" si="290"/>
        <v>4.7417537465210449E-2</v>
      </c>
      <c r="V225" s="5">
        <f t="shared" si="291"/>
        <v>4.94252482839363E-3</v>
      </c>
      <c r="W225" s="5">
        <f t="shared" si="292"/>
        <v>5.8407996014408402E-2</v>
      </c>
      <c r="X225" s="5">
        <f t="shared" si="293"/>
        <v>4.6595957506754618E-2</v>
      </c>
      <c r="Y225" s="5">
        <f t="shared" si="294"/>
        <v>1.8586352932188282E-2</v>
      </c>
      <c r="Z225" s="5">
        <f t="shared" si="295"/>
        <v>8.2222458640717252E-3</v>
      </c>
      <c r="AA225" s="5">
        <f t="shared" si="296"/>
        <v>1.2609378347551638E-2</v>
      </c>
      <c r="AB225" s="5">
        <f t="shared" si="297"/>
        <v>9.6686735558748991E-3</v>
      </c>
      <c r="AC225" s="5">
        <f t="shared" si="298"/>
        <v>3.7792709455815044E-4</v>
      </c>
      <c r="AD225" s="5">
        <f t="shared" si="299"/>
        <v>2.2393167646754374E-2</v>
      </c>
      <c r="AE225" s="5">
        <f t="shared" si="300"/>
        <v>1.7864524710835824E-2</v>
      </c>
      <c r="AF225" s="5">
        <f t="shared" si="301"/>
        <v>7.1258619633100349E-3</v>
      </c>
      <c r="AG225" s="5">
        <f t="shared" si="302"/>
        <v>1.8949252608009633E-3</v>
      </c>
      <c r="AH225" s="5">
        <f t="shared" si="303"/>
        <v>1.6398586025698604E-3</v>
      </c>
      <c r="AI225" s="5">
        <f t="shared" si="304"/>
        <v>2.5148357149771443E-3</v>
      </c>
      <c r="AJ225" s="5">
        <f t="shared" si="305"/>
        <v>1.9283365844510903E-3</v>
      </c>
      <c r="AK225" s="5">
        <f t="shared" si="306"/>
        <v>9.857454997390133E-4</v>
      </c>
      <c r="AL225" s="5">
        <f t="shared" si="307"/>
        <v>1.8494694919409247E-5</v>
      </c>
      <c r="AM225" s="5">
        <f t="shared" si="308"/>
        <v>6.8682918980058185E-3</v>
      </c>
      <c r="AN225" s="5">
        <f t="shared" si="309"/>
        <v>5.4792949469541514E-3</v>
      </c>
      <c r="AO225" s="5">
        <f t="shared" si="310"/>
        <v>2.1855996775875424E-3</v>
      </c>
      <c r="AP225" s="5">
        <f t="shared" si="311"/>
        <v>5.8119958825799149E-4</v>
      </c>
      <c r="AQ225" s="5">
        <f t="shared" si="312"/>
        <v>1.1591542753295296E-4</v>
      </c>
      <c r="AR225" s="5">
        <f t="shared" si="313"/>
        <v>2.6164493554472177E-4</v>
      </c>
      <c r="AS225" s="5">
        <f t="shared" si="314"/>
        <v>4.0125046605823299E-4</v>
      </c>
      <c r="AT225" s="5">
        <f t="shared" si="315"/>
        <v>3.076725643031411E-4</v>
      </c>
      <c r="AU225" s="5">
        <f t="shared" si="316"/>
        <v>1.5727899792002104E-4</v>
      </c>
      <c r="AV225" s="5">
        <f t="shared" si="317"/>
        <v>6.0299534448463939E-5</v>
      </c>
      <c r="AW225" s="5">
        <f t="shared" si="318"/>
        <v>6.2852683223115871E-7</v>
      </c>
      <c r="AX225" s="5">
        <f t="shared" si="319"/>
        <v>1.7554995025104471E-3</v>
      </c>
      <c r="AY225" s="5">
        <f t="shared" si="320"/>
        <v>1.4004791433338511E-3</v>
      </c>
      <c r="AZ225" s="5">
        <f t="shared" si="321"/>
        <v>5.5862785153408079E-4</v>
      </c>
      <c r="BA225" s="5">
        <f t="shared" si="322"/>
        <v>1.4855157631585511E-4</v>
      </c>
      <c r="BB225" s="5">
        <f t="shared" si="323"/>
        <v>2.9627377285241337E-5</v>
      </c>
      <c r="BC225" s="5">
        <f t="shared" si="324"/>
        <v>4.7271473333176497E-6</v>
      </c>
      <c r="BD225" s="5">
        <f t="shared" si="325"/>
        <v>3.4788605243626558E-5</v>
      </c>
      <c r="BE225" s="5">
        <f t="shared" si="326"/>
        <v>5.3350713777278923E-5</v>
      </c>
      <c r="BF225" s="5">
        <f t="shared" si="327"/>
        <v>4.0908490590702769E-5</v>
      </c>
      <c r="BG225" s="5">
        <f t="shared" si="328"/>
        <v>2.0911992660440978E-5</v>
      </c>
      <c r="BH225" s="5">
        <f t="shared" si="329"/>
        <v>8.0174939978668773E-6</v>
      </c>
      <c r="BI225" s="5">
        <f t="shared" si="330"/>
        <v>2.4590754616103001E-6</v>
      </c>
      <c r="BJ225" s="8">
        <f t="shared" si="331"/>
        <v>0.54641818220949834</v>
      </c>
      <c r="BK225" s="8">
        <f t="shared" si="332"/>
        <v>0.25914004765719068</v>
      </c>
      <c r="BL225" s="8">
        <f t="shared" si="333"/>
        <v>0.18654841452582421</v>
      </c>
      <c r="BM225" s="8">
        <f t="shared" si="334"/>
        <v>0.41118240985273402</v>
      </c>
      <c r="BN225" s="8">
        <f t="shared" si="335"/>
        <v>0.58774662978734926</v>
      </c>
    </row>
    <row r="226" spans="1:66" x14ac:dyDescent="0.25">
      <c r="A226" t="s">
        <v>40</v>
      </c>
      <c r="B226" t="s">
        <v>317</v>
      </c>
      <c r="C226" t="s">
        <v>233</v>
      </c>
      <c r="D226" s="11">
        <v>44473</v>
      </c>
      <c r="E226">
        <f>VLOOKUP(A226,home!$A$2:$E$405,3,FALSE)</f>
        <v>1.47352941176471</v>
      </c>
      <c r="F226">
        <f>VLOOKUP(B226,home!$B$2:$E$405,3,FALSE)</f>
        <v>1.19</v>
      </c>
      <c r="G226">
        <f>VLOOKUP(C226,away!$B$2:$E$405,4,FALSE)</f>
        <v>0.96</v>
      </c>
      <c r="H226">
        <f>VLOOKUP(A226,away!$A$2:$E$405,3,FALSE)</f>
        <v>1.1558823529411799</v>
      </c>
      <c r="I226">
        <f>VLOOKUP(C226,away!$B$2:$E$405,3,FALSE)</f>
        <v>0.68</v>
      </c>
      <c r="J226">
        <f>VLOOKUP(B226,home!$B$2:$E$405,4,FALSE)</f>
        <v>1.03</v>
      </c>
      <c r="K226" s="3">
        <f t="shared" si="280"/>
        <v>1.6833600000000044</v>
      </c>
      <c r="L226" s="3">
        <f t="shared" si="281"/>
        <v>0.80958000000000241</v>
      </c>
      <c r="M226" s="5">
        <f t="shared" si="282"/>
        <v>8.2666569242838717E-2</v>
      </c>
      <c r="N226" s="5">
        <f t="shared" si="283"/>
        <v>0.13915759600062533</v>
      </c>
      <c r="O226" s="5">
        <f t="shared" si="284"/>
        <v>6.6925201127617573E-2</v>
      </c>
      <c r="P226" s="5">
        <f t="shared" si="285"/>
        <v>0.11265920657018659</v>
      </c>
      <c r="Q226" s="5">
        <f t="shared" si="286"/>
        <v>0.11712616540180665</v>
      </c>
      <c r="R226" s="5">
        <f t="shared" si="287"/>
        <v>2.7090652164448389E-2</v>
      </c>
      <c r="S226" s="5">
        <f t="shared" si="288"/>
        <v>3.838340256912099E-2</v>
      </c>
      <c r="T226" s="5">
        <f t="shared" si="289"/>
        <v>9.4823000985994915E-2</v>
      </c>
      <c r="U226" s="5">
        <f t="shared" si="290"/>
        <v>4.5603320227545957E-2</v>
      </c>
      <c r="V226" s="5">
        <f t="shared" si="291"/>
        <v>5.8121623321090868E-3</v>
      </c>
      <c r="W226" s="5">
        <f t="shared" si="292"/>
        <v>6.5721833930261916E-2</v>
      </c>
      <c r="X226" s="5">
        <f t="shared" si="293"/>
        <v>5.32070823132616E-2</v>
      </c>
      <c r="Y226" s="5">
        <f t="shared" si="294"/>
        <v>2.1537694849585221E-2</v>
      </c>
      <c r="Z226" s="5">
        <f t="shared" si="295"/>
        <v>7.3106833930980655E-3</v>
      </c>
      <c r="AA226" s="5">
        <f t="shared" si="296"/>
        <v>1.2306511996605591E-2</v>
      </c>
      <c r="AB226" s="5">
        <f t="shared" si="297"/>
        <v>1.0358145017303023E-2</v>
      </c>
      <c r="AC226" s="5">
        <f t="shared" si="298"/>
        <v>4.9505622616700864E-4</v>
      </c>
      <c r="AD226" s="5">
        <f t="shared" si="299"/>
        <v>2.7658376591211502E-2</v>
      </c>
      <c r="AE226" s="5">
        <f t="shared" si="300"/>
        <v>2.2391668520713077E-2</v>
      </c>
      <c r="AF226" s="5">
        <f t="shared" si="301"/>
        <v>9.0639235004994715E-3</v>
      </c>
      <c r="AG226" s="5">
        <f t="shared" si="302"/>
        <v>2.4459903958447948E-3</v>
      </c>
      <c r="AH226" s="5">
        <f t="shared" si="303"/>
        <v>1.4796457653460872E-3</v>
      </c>
      <c r="AI226" s="5">
        <f t="shared" si="304"/>
        <v>2.4907764955529954E-3</v>
      </c>
      <c r="AJ226" s="5">
        <f t="shared" si="305"/>
        <v>2.0964367607770513E-3</v>
      </c>
      <c r="AK226" s="5">
        <f t="shared" si="306"/>
        <v>1.1763525952072219E-3</v>
      </c>
      <c r="AL226" s="5">
        <f t="shared" si="307"/>
        <v>2.6986793891867016E-5</v>
      </c>
      <c r="AM226" s="5">
        <f t="shared" si="308"/>
        <v>9.3118009637163778E-3</v>
      </c>
      <c r="AN226" s="5">
        <f t="shared" si="309"/>
        <v>7.5386478242055275E-3</v>
      </c>
      <c r="AO226" s="5">
        <f t="shared" si="310"/>
        <v>3.051569252760164E-3</v>
      </c>
      <c r="AP226" s="5">
        <f t="shared" si="311"/>
        <v>8.234964785498605E-4</v>
      </c>
      <c r="AQ226" s="5">
        <f t="shared" si="312"/>
        <v>1.6667156977609947E-4</v>
      </c>
      <c r="AR226" s="5">
        <f t="shared" si="313"/>
        <v>2.3957832374177788E-4</v>
      </c>
      <c r="AS226" s="5">
        <f t="shared" si="314"/>
        <v>4.0329656705396025E-4</v>
      </c>
      <c r="AT226" s="5">
        <f t="shared" si="315"/>
        <v>3.3944665455797822E-4</v>
      </c>
      <c r="AU226" s="5">
        <f t="shared" si="316"/>
        <v>1.904703068055732E-4</v>
      </c>
      <c r="AV226" s="5">
        <f t="shared" si="317"/>
        <v>8.0157523916057658E-5</v>
      </c>
      <c r="AW226" s="5">
        <f t="shared" si="318"/>
        <v>1.0216110116882032E-6</v>
      </c>
      <c r="AX226" s="5">
        <f t="shared" si="319"/>
        <v>2.6125188783802764E-3</v>
      </c>
      <c r="AY226" s="5">
        <f t="shared" si="320"/>
        <v>2.1150430335591108E-3</v>
      </c>
      <c r="AZ226" s="5">
        <f t="shared" si="321"/>
        <v>8.561482695543948E-4</v>
      </c>
      <c r="BA226" s="5">
        <f t="shared" si="322"/>
        <v>2.310401720219497E-4</v>
      </c>
      <c r="BB226" s="5">
        <f t="shared" si="323"/>
        <v>4.6761375616382644E-5</v>
      </c>
      <c r="BC226" s="5">
        <f t="shared" si="324"/>
        <v>7.5714148943022375E-6</v>
      </c>
      <c r="BD226" s="5">
        <f t="shared" si="325"/>
        <v>3.2326303222478161E-5</v>
      </c>
      <c r="BE226" s="5">
        <f t="shared" si="326"/>
        <v>5.4416805792590973E-5</v>
      </c>
      <c r="BF226" s="5">
        <f t="shared" si="327"/>
        <v>4.5801537099508102E-5</v>
      </c>
      <c r="BG226" s="5">
        <f t="shared" si="328"/>
        <v>2.5700158497276049E-5</v>
      </c>
      <c r="BH226" s="5">
        <f t="shared" si="329"/>
        <v>1.0815654701993684E-5</v>
      </c>
      <c r="BI226" s="5">
        <f t="shared" si="330"/>
        <v>3.6413280998296245E-6</v>
      </c>
      <c r="BJ226" s="8">
        <f t="shared" si="331"/>
        <v>0.57989460172283902</v>
      </c>
      <c r="BK226" s="8">
        <f t="shared" si="332"/>
        <v>0.24215842676787336</v>
      </c>
      <c r="BL226" s="8">
        <f t="shared" si="333"/>
        <v>0.17095269331389293</v>
      </c>
      <c r="BM226" s="8">
        <f t="shared" si="334"/>
        <v>0.45257699326763262</v>
      </c>
      <c r="BN226" s="8">
        <f t="shared" si="335"/>
        <v>0.54562539050752323</v>
      </c>
    </row>
    <row r="227" spans="1:66" x14ac:dyDescent="0.25">
      <c r="A227" t="s">
        <v>40</v>
      </c>
      <c r="B227" t="s">
        <v>319</v>
      </c>
      <c r="C227" t="s">
        <v>239</v>
      </c>
      <c r="D227" s="11">
        <v>44473</v>
      </c>
      <c r="E227">
        <f>VLOOKUP(A227,home!$A$2:$E$405,3,FALSE)</f>
        <v>1.47352941176471</v>
      </c>
      <c r="F227">
        <f>VLOOKUP(B227,home!$B$2:$E$405,3,FALSE)</f>
        <v>0.85</v>
      </c>
      <c r="G227">
        <f>VLOOKUP(C227,away!$B$2:$E$405,4,FALSE)</f>
        <v>0.4</v>
      </c>
      <c r="H227">
        <f>VLOOKUP(A227,away!$A$2:$E$405,3,FALSE)</f>
        <v>1.1558823529411799</v>
      </c>
      <c r="I227">
        <f>VLOOKUP(C227,away!$B$2:$E$405,3,FALSE)</f>
        <v>0.68</v>
      </c>
      <c r="J227">
        <f>VLOOKUP(B227,home!$B$2:$E$405,4,FALSE)</f>
        <v>0.97</v>
      </c>
      <c r="K227" s="3">
        <f t="shared" si="280"/>
        <v>0.50100000000000144</v>
      </c>
      <c r="L227" s="3">
        <f t="shared" si="281"/>
        <v>0.76242000000000232</v>
      </c>
      <c r="M227" s="5">
        <f t="shared" si="282"/>
        <v>0.28268558670512706</v>
      </c>
      <c r="N227" s="5">
        <f t="shared" si="283"/>
        <v>0.14162547893926905</v>
      </c>
      <c r="O227" s="5">
        <f t="shared" si="284"/>
        <v>0.21552514501572359</v>
      </c>
      <c r="P227" s="5">
        <f t="shared" si="285"/>
        <v>0.10797809765287783</v>
      </c>
      <c r="Q227" s="5">
        <f t="shared" si="286"/>
        <v>3.5477182474286995E-2</v>
      </c>
      <c r="R227" s="5">
        <f t="shared" si="287"/>
        <v>8.2160340531444234E-2</v>
      </c>
      <c r="S227" s="5">
        <f t="shared" si="288"/>
        <v>1.0311163816866574E-2</v>
      </c>
      <c r="T227" s="5">
        <f t="shared" si="289"/>
        <v>2.7048513462045971E-2</v>
      </c>
      <c r="U227" s="5">
        <f t="shared" si="290"/>
        <v>4.1162330606253683E-2</v>
      </c>
      <c r="V227" s="5">
        <f t="shared" si="291"/>
        <v>4.3762002179388744E-4</v>
      </c>
      <c r="W227" s="5">
        <f t="shared" si="292"/>
        <v>5.924689473205947E-3</v>
      </c>
      <c r="X227" s="5">
        <f t="shared" si="293"/>
        <v>4.5171017481616914E-3</v>
      </c>
      <c r="Y227" s="5">
        <f t="shared" si="294"/>
        <v>1.7219643574167235E-3</v>
      </c>
      <c r="Z227" s="5">
        <f t="shared" si="295"/>
        <v>2.08802289426613E-2</v>
      </c>
      <c r="AA227" s="5">
        <f t="shared" si="296"/>
        <v>1.0460994700273342E-2</v>
      </c>
      <c r="AB227" s="5">
        <f t="shared" si="297"/>
        <v>2.6204791724184794E-3</v>
      </c>
      <c r="AC227" s="5">
        <f t="shared" si="298"/>
        <v>1.0447423672816553E-5</v>
      </c>
      <c r="AD227" s="5">
        <f t="shared" si="299"/>
        <v>7.4206735651904672E-4</v>
      </c>
      <c r="AE227" s="5">
        <f t="shared" si="300"/>
        <v>5.6576699395725319E-4</v>
      </c>
      <c r="AF227" s="5">
        <f t="shared" si="301"/>
        <v>2.1567603576644516E-4</v>
      </c>
      <c r="AG227" s="5">
        <f t="shared" si="302"/>
        <v>5.4811907729684537E-5</v>
      </c>
      <c r="AH227" s="5">
        <f t="shared" si="303"/>
        <v>3.9798760376159696E-3</v>
      </c>
      <c r="AI227" s="5">
        <f t="shared" si="304"/>
        <v>1.9939178948456065E-3</v>
      </c>
      <c r="AJ227" s="5">
        <f t="shared" si="305"/>
        <v>4.9947643265882576E-4</v>
      </c>
      <c r="AK227" s="5">
        <f t="shared" si="306"/>
        <v>8.3412564254024181E-5</v>
      </c>
      <c r="AL227" s="5">
        <f t="shared" si="307"/>
        <v>1.5962510812284211E-7</v>
      </c>
      <c r="AM227" s="5">
        <f t="shared" si="308"/>
        <v>7.4355149123208711E-5</v>
      </c>
      <c r="AN227" s="5">
        <f t="shared" si="309"/>
        <v>5.6689852794516955E-5</v>
      </c>
      <c r="AO227" s="5">
        <f t="shared" si="310"/>
        <v>2.1610738783797872E-5</v>
      </c>
      <c r="AP227" s="5">
        <f t="shared" si="311"/>
        <v>5.492153154514408E-6</v>
      </c>
      <c r="AQ227" s="5">
        <f t="shared" si="312"/>
        <v>1.046831852016222E-6</v>
      </c>
      <c r="AR227" s="5">
        <f t="shared" si="313"/>
        <v>6.0686741771983548E-4</v>
      </c>
      <c r="AS227" s="5">
        <f t="shared" si="314"/>
        <v>3.0404057627763851E-4</v>
      </c>
      <c r="AT227" s="5">
        <f t="shared" si="315"/>
        <v>7.6162164357548642E-5</v>
      </c>
      <c r="AU227" s="5">
        <f t="shared" si="316"/>
        <v>1.2719081447710665E-5</v>
      </c>
      <c r="AV227" s="5">
        <f t="shared" si="317"/>
        <v>1.5930649513257647E-6</v>
      </c>
      <c r="AW227" s="5">
        <f t="shared" si="318"/>
        <v>1.6936774678456668E-9</v>
      </c>
      <c r="AX227" s="5">
        <f t="shared" si="319"/>
        <v>6.2086549517879457E-6</v>
      </c>
      <c r="AY227" s="5">
        <f t="shared" si="320"/>
        <v>4.7336027083421801E-6</v>
      </c>
      <c r="AZ227" s="5">
        <f t="shared" si="321"/>
        <v>1.8044966884471276E-6</v>
      </c>
      <c r="BA227" s="5">
        <f t="shared" si="322"/>
        <v>4.5859478840195444E-7</v>
      </c>
      <c r="BB227" s="5">
        <f t="shared" si="323"/>
        <v>8.7410459643354793E-8</v>
      </c>
      <c r="BC227" s="5">
        <f t="shared" si="324"/>
        <v>1.3328696528257357E-8</v>
      </c>
      <c r="BD227" s="5">
        <f t="shared" si="325"/>
        <v>7.7114642769659703E-5</v>
      </c>
      <c r="BE227" s="5">
        <f t="shared" si="326"/>
        <v>3.8634436027599629E-5</v>
      </c>
      <c r="BF227" s="5">
        <f t="shared" si="327"/>
        <v>9.6779262249137329E-6</v>
      </c>
      <c r="BG227" s="5">
        <f t="shared" si="328"/>
        <v>1.6162136795605984E-6</v>
      </c>
      <c r="BH227" s="5">
        <f t="shared" si="329"/>
        <v>2.0243076336496546E-7</v>
      </c>
      <c r="BI227" s="5">
        <f t="shared" si="330"/>
        <v>2.0283562489169601E-8</v>
      </c>
      <c r="BJ227" s="8">
        <f t="shared" si="331"/>
        <v>0.21806575356236002</v>
      </c>
      <c r="BK227" s="8">
        <f t="shared" si="332"/>
        <v>0.40142780884815471</v>
      </c>
      <c r="BL227" s="8">
        <f t="shared" si="333"/>
        <v>0.35961462119326948</v>
      </c>
      <c r="BM227" s="8">
        <f t="shared" si="334"/>
        <v>0.13453184931868573</v>
      </c>
      <c r="BN227" s="8">
        <f t="shared" si="335"/>
        <v>0.86545183131872883</v>
      </c>
    </row>
    <row r="228" spans="1:66" x14ac:dyDescent="0.25">
      <c r="A228" t="s">
        <v>40</v>
      </c>
      <c r="B228" t="s">
        <v>321</v>
      </c>
      <c r="C228" t="s">
        <v>42</v>
      </c>
      <c r="D228" s="11">
        <v>44473</v>
      </c>
      <c r="E228">
        <f>VLOOKUP(A228,home!$A$2:$E$405,3,FALSE)</f>
        <v>1.47352941176471</v>
      </c>
      <c r="F228">
        <f>VLOOKUP(B228,home!$B$2:$E$405,3,FALSE)</f>
        <v>1.57</v>
      </c>
      <c r="G228">
        <f>VLOOKUP(C228,away!$B$2:$E$405,4,FALSE)</f>
        <v>0.96</v>
      </c>
      <c r="H228">
        <f>VLOOKUP(A228,away!$A$2:$E$405,3,FALSE)</f>
        <v>1.1558823529411799</v>
      </c>
      <c r="I228">
        <f>VLOOKUP(C228,away!$B$2:$E$405,3,FALSE)</f>
        <v>0.76</v>
      </c>
      <c r="J228">
        <f>VLOOKUP(B228,home!$B$2:$E$405,4,FALSE)</f>
        <v>0.76</v>
      </c>
      <c r="K228" s="3">
        <f t="shared" si="280"/>
        <v>2.2209035294117707</v>
      </c>
      <c r="L228" s="3">
        <f t="shared" si="281"/>
        <v>0.66763764705882556</v>
      </c>
      <c r="M228" s="5">
        <f t="shared" si="282"/>
        <v>5.5657347664589046E-2</v>
      </c>
      <c r="N228" s="5">
        <f t="shared" si="283"/>
        <v>0.12360959986598379</v>
      </c>
      <c r="O228" s="5">
        <f t="shared" si="284"/>
        <v>3.7158940636321247E-2</v>
      </c>
      <c r="P228" s="5">
        <f t="shared" si="285"/>
        <v>8.2526422408408323E-2</v>
      </c>
      <c r="Q228" s="5">
        <f t="shared" si="286"/>
        <v>0.13726249830577009</v>
      </c>
      <c r="R228" s="5">
        <f t="shared" si="287"/>
        <v>1.2404353846816046E-2</v>
      </c>
      <c r="S228" s="5">
        <f t="shared" si="288"/>
        <v>3.0591694903313572E-2</v>
      </c>
      <c r="T228" s="5">
        <f t="shared" si="289"/>
        <v>9.1641611398280365E-2</v>
      </c>
      <c r="U228" s="5">
        <f t="shared" si="290"/>
        <v>2.7548873238466231E-2</v>
      </c>
      <c r="V228" s="5">
        <f t="shared" si="291"/>
        <v>5.0400116700459628E-3</v>
      </c>
      <c r="W228" s="5">
        <f t="shared" si="292"/>
        <v>0.10161558898105398</v>
      </c>
      <c r="X228" s="5">
        <f t="shared" si="293"/>
        <v>6.7842392731807588E-2</v>
      </c>
      <c r="Y228" s="5">
        <f t="shared" si="294"/>
        <v>2.264706772715239E-2</v>
      </c>
      <c r="Z228" s="5">
        <f t="shared" si="295"/>
        <v>2.7605378718577856E-3</v>
      </c>
      <c r="AA228" s="5">
        <f t="shared" si="296"/>
        <v>6.1308883026838148E-3</v>
      </c>
      <c r="AB228" s="5">
        <f t="shared" si="297"/>
        <v>6.8080557349299142E-3</v>
      </c>
      <c r="AC228" s="5">
        <f t="shared" si="298"/>
        <v>4.6707010560861559E-4</v>
      </c>
      <c r="AD228" s="5">
        <f t="shared" si="299"/>
        <v>5.641960505281967E-2</v>
      </c>
      <c r="AE228" s="5">
        <f t="shared" si="300"/>
        <v>3.7667852365452746E-2</v>
      </c>
      <c r="AF228" s="5">
        <f t="shared" si="301"/>
        <v>1.2574238161515041E-2</v>
      </c>
      <c r="AG228" s="5">
        <f t="shared" si="302"/>
        <v>2.7983449265703985E-3</v>
      </c>
      <c r="AH228" s="5">
        <f t="shared" si="303"/>
        <v>4.6075975234597733E-4</v>
      </c>
      <c r="AI228" s="5">
        <f t="shared" si="304"/>
        <v>1.0233029601960744E-3</v>
      </c>
      <c r="AJ228" s="5">
        <f t="shared" si="305"/>
        <v>1.1363285779784874E-3</v>
      </c>
      <c r="AK228" s="5">
        <f t="shared" si="306"/>
        <v>8.4122538313462691E-4</v>
      </c>
      <c r="AL228" s="5">
        <f t="shared" si="307"/>
        <v>2.7702092497893476E-5</v>
      </c>
      <c r="AM228" s="5">
        <f t="shared" si="308"/>
        <v>2.5060499997965089E-2</v>
      </c>
      <c r="AN228" s="5">
        <f t="shared" si="309"/>
        <v>1.6731333252759113E-2</v>
      </c>
      <c r="AO228" s="5">
        <f t="shared" si="310"/>
        <v>5.5852339825145899E-3</v>
      </c>
      <c r="AP228" s="5">
        <f t="shared" si="311"/>
        <v>1.2429708247863448E-3</v>
      </c>
      <c r="AQ228" s="5">
        <f t="shared" si="312"/>
        <v>2.0746352920578069E-4</v>
      </c>
      <c r="AR228" s="5">
        <f t="shared" si="313"/>
        <v>6.1524111383135099E-5</v>
      </c>
      <c r="AS228" s="5">
        <f t="shared" si="314"/>
        <v>1.3663911611472765E-4</v>
      </c>
      <c r="AT228" s="5">
        <f t="shared" si="315"/>
        <v>1.5173114761745174E-4</v>
      </c>
      <c r="AU228" s="5">
        <f t="shared" si="316"/>
        <v>1.1232674708843229E-4</v>
      </c>
      <c r="AV228" s="5">
        <f t="shared" si="317"/>
        <v>6.236671726401067E-5</v>
      </c>
      <c r="AW228" s="5">
        <f t="shared" si="318"/>
        <v>1.1409867115515122E-6</v>
      </c>
      <c r="AX228" s="5">
        <f t="shared" si="319"/>
        <v>9.2761588157173787E-3</v>
      </c>
      <c r="AY228" s="5">
        <f t="shared" si="320"/>
        <v>6.1931128454695318E-3</v>
      </c>
      <c r="AZ228" s="5">
        <f t="shared" si="321"/>
        <v>2.0673776440595327E-3</v>
      </c>
      <c r="BA228" s="5">
        <f t="shared" si="322"/>
        <v>4.6008638195397492E-4</v>
      </c>
      <c r="BB228" s="5">
        <f t="shared" si="323"/>
        <v>7.6792747372889954E-5</v>
      </c>
      <c r="BC228" s="5">
        <f t="shared" si="324"/>
        <v>1.0253945833443813E-5</v>
      </c>
      <c r="BD228" s="5">
        <f t="shared" si="325"/>
        <v>6.8459688268702353E-6</v>
      </c>
      <c r="BE228" s="5">
        <f t="shared" si="326"/>
        <v>1.5204236329839064E-5</v>
      </c>
      <c r="BF228" s="5">
        <f t="shared" si="327"/>
        <v>1.6883571063475127E-5</v>
      </c>
      <c r="BG228" s="5">
        <f t="shared" si="328"/>
        <v>1.2498927521315447E-5</v>
      </c>
      <c r="BH228" s="5">
        <f t="shared" si="329"/>
        <v>6.9397280614878493E-6</v>
      </c>
      <c r="BI228" s="5">
        <f t="shared" si="330"/>
        <v>3.0824933089832562E-6</v>
      </c>
      <c r="BJ228" s="8">
        <f t="shared" si="331"/>
        <v>0.72099008348404359</v>
      </c>
      <c r="BK228" s="8">
        <f t="shared" si="332"/>
        <v>0.18050336168993295</v>
      </c>
      <c r="BL228" s="8">
        <f t="shared" si="333"/>
        <v>9.4098771197452108E-2</v>
      </c>
      <c r="BM228" s="8">
        <f t="shared" si="334"/>
        <v>0.54354161965663983</v>
      </c>
      <c r="BN228" s="8">
        <f t="shared" si="335"/>
        <v>0.44861916272788849</v>
      </c>
    </row>
    <row r="229" spans="1:66" x14ac:dyDescent="0.25">
      <c r="A229" t="s">
        <v>10</v>
      </c>
      <c r="B229" t="s">
        <v>46</v>
      </c>
      <c r="C229" t="s">
        <v>246</v>
      </c>
      <c r="D229" s="11">
        <v>44504</v>
      </c>
      <c r="E229">
        <f>VLOOKUP(A229,home!$A$2:$E$405,3,FALSE)</f>
        <v>1.53198653198653</v>
      </c>
      <c r="F229">
        <f>VLOOKUP(B229,home!$B$2:$E$405,3,FALSE)</f>
        <v>1.46</v>
      </c>
      <c r="G229">
        <f>VLOOKUP(C229,away!$B$2:$E$405,4,FALSE)</f>
        <v>1.23</v>
      </c>
      <c r="H229">
        <f>VLOOKUP(A229,away!$A$2:$E$405,3,FALSE)</f>
        <v>1.4141414141414099</v>
      </c>
      <c r="I229">
        <f>VLOOKUP(C229,away!$B$2:$E$405,3,FALSE)</f>
        <v>0.81</v>
      </c>
      <c r="J229">
        <f>VLOOKUP(B229,home!$B$2:$E$405,4,FALSE)</f>
        <v>0.83</v>
      </c>
      <c r="K229" s="3">
        <f t="shared" ref="K229:K292" si="336">E229*F229*G229</f>
        <v>2.7511414141414106</v>
      </c>
      <c r="L229" s="3">
        <f t="shared" ref="L229:L292" si="337">H229*I229*J229</f>
        <v>0.95072727272726998</v>
      </c>
      <c r="M229" s="5">
        <f t="shared" ref="M229:M292" si="338">_xlfn.POISSON.DIST(0,K229,FALSE) * _xlfn.POISSON.DIST(0,L229,FALSE)</f>
        <v>2.4677369081361891E-2</v>
      </c>
      <c r="N229" s="5">
        <f t="shared" ref="N229:N292" si="339">_xlfn.POISSON.DIST(1,K229,FALSE) * _xlfn.POISSON.DIST(0,L229,FALSE)</f>
        <v>6.789093207178748E-2</v>
      </c>
      <c r="O229" s="5">
        <f t="shared" ref="O229:O292" si="340">_xlfn.POISSON.DIST(0,K229,FALSE) * _xlfn.POISSON.DIST(1,L229,FALSE)</f>
        <v>2.346144780480745E-2</v>
      </c>
      <c r="P229" s="5">
        <f t="shared" ref="P229:P292" si="341">_xlfn.POISSON.DIST(1,K229,FALSE) * _xlfn.POISSON.DIST(1,L229,FALSE)</f>
        <v>6.454576069152286E-2</v>
      </c>
      <c r="Q229" s="5">
        <f t="shared" ref="Q229:Q292" si="342">_xlfn.POISSON.DIST(2,K229,FALSE) * _xlfn.POISSON.DIST(0,L229,FALSE)</f>
        <v>9.3388777433677947E-2</v>
      </c>
      <c r="R229" s="5">
        <f t="shared" ref="R229:R292" si="343">_xlfn.POISSON.DIST(0,K229,FALSE) * _xlfn.POISSON.DIST(2,L229,FALSE)</f>
        <v>1.1152719142848887E-2</v>
      </c>
      <c r="S229" s="5">
        <f t="shared" ref="S229:S292" si="344">_xlfn.POISSON.DIST(2,K229,FALSE) * _xlfn.POISSON.DIST(2,L229,FALSE)</f>
        <v>4.220623367012323E-2</v>
      </c>
      <c r="T229" s="5">
        <f t="shared" ref="T229:T292" si="345">_xlfn.POISSON.DIST(2,K229,FALSE) * _xlfn.POISSON.DIST(1,L229,FALSE)</f>
        <v>8.8787257672854655E-2</v>
      </c>
      <c r="U229" s="5">
        <f t="shared" ref="U229:U292" si="346">_xlfn.POISSON.DIST(1,K229,FALSE) * _xlfn.POISSON.DIST(2,L229,FALSE)</f>
        <v>3.0682707514179272E-2</v>
      </c>
      <c r="V229" s="5">
        <f t="shared" ref="V229:V292" si="347">_xlfn.POISSON.DIST(3,K229,FALSE) * _xlfn.POISSON.DIST(3,L229,FALSE)</f>
        <v>1.2265999891013072E-2</v>
      </c>
      <c r="W229" s="5">
        <f t="shared" ref="W229:W292" si="348">_xlfn.POISSON.DIST(3,K229,FALSE) * _xlfn.POISSON.DIST(0,L229,FALSE)</f>
        <v>8.5641911071275389E-2</v>
      </c>
      <c r="X229" s="5">
        <f t="shared" ref="X229:X292" si="349">_xlfn.POISSON.DIST(3,K229,FALSE) * _xlfn.POISSON.DIST(1,L229,FALSE)</f>
        <v>8.1422100543945039E-2</v>
      </c>
      <c r="Y229" s="5">
        <f t="shared" ref="Y229:Y292" si="350">_xlfn.POISSON.DIST(3,K229,FALSE) * _xlfn.POISSON.DIST(2,L229,FALSE)</f>
        <v>3.8705105794935211E-2</v>
      </c>
      <c r="Z229" s="5">
        <f t="shared" ref="Z229:Z292" si="351">_xlfn.POISSON.DIST(0,K229,FALSE) * _xlfn.POISSON.DIST(3,L229,FALSE)</f>
        <v>3.5343980847246472E-3</v>
      </c>
      <c r="AA229" s="5">
        <f t="shared" ref="AA229:AA292" si="352">_xlfn.POISSON.DIST(1,K229,FALSE) * _xlfn.POISSON.DIST(3,L229,FALSE)</f>
        <v>9.7236289449480588E-3</v>
      </c>
      <c r="AB229" s="5">
        <f t="shared" ref="AB229:AB292" si="353">_xlfn.POISSON.DIST(2,K229,FALSE) * _xlfn.POISSON.DIST(3,L229,FALSE)</f>
        <v>1.3375539143095382E-2</v>
      </c>
      <c r="AC229" s="5">
        <f t="shared" ref="AC229:AC292" si="354">_xlfn.POISSON.DIST(4,K229,FALSE) * _xlfn.POISSON.DIST(4,L229,FALSE)</f>
        <v>2.0051729658590741E-3</v>
      </c>
      <c r="AD229" s="5">
        <f t="shared" ref="AD229:AD292" si="355">_xlfn.POISSON.DIST(4,K229,FALSE) * _xlfn.POISSON.DIST(0,L229,FALSE)</f>
        <v>5.890325208360038E-2</v>
      </c>
      <c r="AE229" s="5">
        <f t="shared" ref="AE229:AE292" si="356">_xlfn.POISSON.DIST(4,K229,FALSE) * _xlfn.POISSON.DIST(1,L229,FALSE)</f>
        <v>5.6000928208208275E-2</v>
      </c>
      <c r="AF229" s="5">
        <f t="shared" ref="AF229:AF292" si="357">_xlfn.POISSON.DIST(4,K229,FALSE) * _xlfn.POISSON.DIST(2,L229,FALSE)</f>
        <v>2.6620804872792742E-2</v>
      </c>
      <c r="AG229" s="5">
        <f t="shared" ref="AG229:AG292" si="358">_xlfn.POISSON.DIST(4,K229,FALSE) * _xlfn.POISSON.DIST(3,L229,FALSE)</f>
        <v>8.4363750715050236E-3</v>
      </c>
      <c r="AH229" s="5">
        <f t="shared" ref="AH229:AH292" si="359">_xlfn.POISSON.DIST(0,K229,FALSE) * _xlfn.POISSON.DIST(4,L229,FALSE)</f>
        <v>8.400621629556875E-4</v>
      </c>
      <c r="AI229" s="5">
        <f t="shared" ref="AI229:AI292" si="360">_xlfn.POISSON.DIST(1,K229,FALSE) * _xlfn.POISSON.DIST(4,L229,FALSE)</f>
        <v>2.3111298069606019E-3</v>
      </c>
      <c r="AJ229" s="5">
        <f t="shared" ref="AJ229:AJ292" si="361">_xlfn.POISSON.DIST(2,K229,FALSE) * _xlfn.POISSON.DIST(4,L229,FALSE)</f>
        <v>3.1791224626929789E-3</v>
      </c>
      <c r="AK229" s="5">
        <f t="shared" ref="AK229:AK292" si="362">_xlfn.POISSON.DIST(3,K229,FALSE) * _xlfn.POISSON.DIST(4,L229,FALSE)</f>
        <v>2.9154051559139617E-3</v>
      </c>
      <c r="AL229" s="5">
        <f t="shared" ref="AL229:AL292" si="363">_xlfn.POISSON.DIST(5,K229,FALSE) * _xlfn.POISSON.DIST(5,L229,FALSE)</f>
        <v>2.0978802719646836E-4</v>
      </c>
      <c r="AM229" s="5">
        <f t="shared" ref="AM229:AM292" si="364">_xlfn.POISSON.DIST(5,K229,FALSE) * _xlfn.POISSON.DIST(0,L229,FALSE)</f>
        <v>3.2410235246960857E-2</v>
      </c>
      <c r="AN229" s="5">
        <f t="shared" ref="AN229:AN292" si="365">_xlfn.POISSON.DIST(5,K229,FALSE) * _xlfn.POISSON.DIST(1,L229,FALSE)</f>
        <v>3.0813294564792336E-2</v>
      </c>
      <c r="AO229" s="5">
        <f t="shared" ref="AO229:AO292" si="366">_xlfn.POISSON.DIST(5,K229,FALSE) * _xlfn.POISSON.DIST(2,L229,FALSE)</f>
        <v>1.4647519752663511E-2</v>
      </c>
      <c r="AP229" s="5">
        <f t="shared" ref="AP229:AP292" si="367">_xlfn.POISSON.DIST(5,K229,FALSE) * _xlfn.POISSON.DIST(3,L229,FALSE)</f>
        <v>4.6419321688895331E-3</v>
      </c>
      <c r="AQ229" s="5">
        <f t="shared" ref="AQ229:AQ292" si="368">_xlfn.POISSON.DIST(5,K229,FALSE) * _xlfn.POISSON.DIST(4,L229,FALSE)</f>
        <v>1.1033028777783316E-3</v>
      </c>
      <c r="AR229" s="5">
        <f t="shared" ref="AR229:AR292" si="369">_xlfn.POISSON.DIST(0,K229,FALSE) * _xlfn.POISSON.DIST(5,L229,FALSE)</f>
        <v>1.5973400182164646E-4</v>
      </c>
      <c r="AS229" s="5">
        <f t="shared" ref="AS229:AS292" si="370">_xlfn.POISSON.DIST(1,K229,FALSE) * _xlfn.POISSON.DIST(5,L229,FALSE)</f>
        <v>4.3945082765807112E-4</v>
      </c>
      <c r="AT229" s="5">
        <f t="shared" ref="AT229:AT292" si="371">_xlfn.POISSON.DIST(2,K229,FALSE) * _xlfn.POISSON.DIST(5,L229,FALSE)</f>
        <v>6.0449568572441966E-4</v>
      </c>
      <c r="AU229" s="5">
        <f t="shared" ref="AU229:AU292" si="372">_xlfn.POISSON.DIST(3,K229,FALSE) * _xlfn.POISSON.DIST(5,L229,FALSE)</f>
        <v>5.5435103855542049E-4</v>
      </c>
      <c r="AV229" s="5">
        <f t="shared" ref="AV229:AV292" si="373">_xlfn.POISSON.DIST(4,K229,FALSE) * _xlfn.POISSON.DIST(5,L229,FALSE)</f>
        <v>3.8127452503552983E-4</v>
      </c>
      <c r="AW229" s="5">
        <f t="shared" ref="AW229:AW292" si="374">_xlfn.POISSON.DIST(6,K229,FALSE) * _xlfn.POISSON.DIST(6,L229,FALSE)</f>
        <v>1.5242179264560123E-5</v>
      </c>
      <c r="AX229" s="5">
        <f t="shared" ref="AX229:AX292" si="375">_xlfn.POISSON.DIST(6,K229,FALSE) * _xlfn.POISSON.DIST(0,L229,FALSE)</f>
        <v>1.4860856738329943E-2</v>
      </c>
      <c r="AY229" s="5">
        <f t="shared" ref="AY229:AY292" si="376">_xlfn.POISSON.DIST(6,K229,FALSE) * _xlfn.POISSON.DIST(1,L229,FALSE)</f>
        <v>1.4128621797223099E-2</v>
      </c>
      <c r="AZ229" s="5">
        <f t="shared" ref="AZ229:AZ292" si="377">_xlfn.POISSON.DIST(6,K229,FALSE) * _xlfn.POISSON.DIST(2,L229,FALSE)</f>
        <v>6.7162330343344869E-3</v>
      </c>
      <c r="BA229" s="5">
        <f t="shared" ref="BA229:BA292" si="378">_xlfn.POISSON.DIST(6,K229,FALSE) * _xlfn.POISSON.DIST(3,L229,FALSE)</f>
        <v>2.1284353052445416E-3</v>
      </c>
      <c r="BB229" s="5">
        <f t="shared" ref="BB229:BB292" si="379">_xlfn.POISSON.DIST(6,K229,FALSE) * _xlfn.POISSON.DIST(4,L229,FALSE)</f>
        <v>5.0589037323289429E-4</v>
      </c>
      <c r="BC229" s="5">
        <f t="shared" ref="BC229:BC292" si="380">_xlfn.POISSON.DIST(6,K229,FALSE) * _xlfn.POISSON.DIST(5,L229,FALSE)</f>
        <v>9.6192754968538074E-5</v>
      </c>
      <c r="BD229" s="5">
        <f t="shared" ref="BD229:BD292" si="381">_xlfn.POISSON.DIST(0,K229,FALSE) * _xlfn.POISSON.DIST(6,L229,FALSE)</f>
        <v>2.5310578652284448E-5</v>
      </c>
      <c r="BE229" s="5">
        <f t="shared" ref="BE229:BE292" si="382">_xlfn.POISSON.DIST(1,K229,FALSE) * _xlfn.POISSON.DIST(6,L229,FALSE)</f>
        <v>6.9632981146183233E-5</v>
      </c>
      <c r="BF229" s="5">
        <f t="shared" ref="BF229:BF292" si="383">_xlfn.POISSON.DIST(2,K229,FALSE) * _xlfn.POISSON.DIST(6,L229,FALSE)</f>
        <v>9.578508911069638E-5</v>
      </c>
      <c r="BG229" s="5">
        <f t="shared" ref="BG229:BG292" si="384">_xlfn.POISSON.DIST(3,K229,FALSE) * _xlfn.POISSON.DIST(6,L229,FALSE)</f>
        <v>8.7839441836554076E-5</v>
      </c>
      <c r="BH229" s="5">
        <f t="shared" ref="BH229:BH292" si="385">_xlfn.POISSON.DIST(4,K229,FALSE) * _xlfn.POISSON.DIST(6,L229,FALSE)</f>
        <v>6.0414681557902402E-5</v>
      </c>
      <c r="BI229" s="5">
        <f t="shared" ref="BI229:BI292" si="386">_xlfn.POISSON.DIST(5,K229,FALSE) * _xlfn.POISSON.DIST(6,L229,FALSE)</f>
        <v>3.3241866491222112E-5</v>
      </c>
      <c r="BJ229" s="8">
        <f t="shared" ref="BJ229:BJ292" si="387">SUM(N229,Q229,T229,W229,X229,Y229,AD229,AE229,AF229,AG229,AM229,AN229,AO229,AP229,AQ229,AX229,AY229,AZ229,BA229,BB229,BC229)</f>
        <v>0.72784995943900022</v>
      </c>
      <c r="BK229" s="8">
        <f t="shared" ref="BK229:BK292" si="388">SUM(M229,P229,S229,V229,AC229,AL229,AY229)</f>
        <v>0.1600389461242997</v>
      </c>
      <c r="BL229" s="8">
        <f t="shared" ref="BL229:BL292" si="389">SUM(O229,R229,U229,AA229,AB229,AH229,AI229,AJ229,AK229,AR229,AS229,AT229,AU229,AV229,BD229,BE229,BF229,BG229,BH229,BI229)</f>
        <v>0.10015329285599218</v>
      </c>
      <c r="BM229" s="8">
        <f t="shared" ref="BM229:BM292" si="390">SUM(S229:BI229)</f>
        <v>0.69234621066005164</v>
      </c>
      <c r="BN229" s="8">
        <f t="shared" ref="BN229:BN292" si="391">SUM(M229:R229)</f>
        <v>0.2851170062260065</v>
      </c>
    </row>
    <row r="230" spans="1:66" s="10" customFormat="1" x14ac:dyDescent="0.25">
      <c r="A230" t="s">
        <v>10</v>
      </c>
      <c r="B230" t="s">
        <v>47</v>
      </c>
      <c r="C230" t="s">
        <v>44</v>
      </c>
      <c r="D230" s="11">
        <v>44504</v>
      </c>
      <c r="E230">
        <f>VLOOKUP(A230,home!$A$2:$E$405,3,FALSE)</f>
        <v>1.53198653198653</v>
      </c>
      <c r="F230">
        <f>VLOOKUP(B230,home!$B$2:$E$405,3,FALSE)</f>
        <v>0.81</v>
      </c>
      <c r="G230">
        <f>VLOOKUP(C230,away!$B$2:$E$405,4,FALSE)</f>
        <v>0.84</v>
      </c>
      <c r="H230">
        <f>VLOOKUP(A230,away!$A$2:$E$405,3,FALSE)</f>
        <v>1.4141414141414099</v>
      </c>
      <c r="I230">
        <f>VLOOKUP(C230,away!$B$2:$E$405,3,FALSE)</f>
        <v>0.77</v>
      </c>
      <c r="J230">
        <f>VLOOKUP(B230,home!$B$2:$E$405,4,FALSE)</f>
        <v>1.66</v>
      </c>
      <c r="K230" s="3">
        <f t="shared" si="336"/>
        <v>1.042363636363635</v>
      </c>
      <c r="L230" s="3">
        <f t="shared" si="337"/>
        <v>1.8075555555555503</v>
      </c>
      <c r="M230" s="5">
        <f t="shared" si="338"/>
        <v>5.7848995352259611E-2</v>
      </c>
      <c r="N230" s="5">
        <f t="shared" si="339"/>
        <v>6.029968915536435E-2</v>
      </c>
      <c r="O230" s="5">
        <f t="shared" si="340"/>
        <v>0.10456527293228408</v>
      </c>
      <c r="P230" s="5">
        <f t="shared" si="341"/>
        <v>0.10899503813105162</v>
      </c>
      <c r="Q230" s="5">
        <f t="shared" si="342"/>
        <v>3.1427101629791211E-2</v>
      </c>
      <c r="R230" s="5">
        <f t="shared" si="343"/>
        <v>9.4503770003466256E-2</v>
      </c>
      <c r="S230" s="5">
        <f t="shared" si="344"/>
        <v>5.1340210252784263E-2</v>
      </c>
      <c r="T230" s="5">
        <f t="shared" si="345"/>
        <v>5.6806232145938003E-2</v>
      </c>
      <c r="U230" s="5">
        <f t="shared" si="346"/>
        <v>9.8507293350885691E-2</v>
      </c>
      <c r="V230" s="5">
        <f t="shared" si="347"/>
        <v>1.0747959964240189E-2</v>
      </c>
      <c r="W230" s="5">
        <f t="shared" si="348"/>
        <v>1.0919489311732899E-2</v>
      </c>
      <c r="X230" s="5">
        <f t="shared" si="349"/>
        <v>1.9737583569252256E-2</v>
      </c>
      <c r="Y230" s="5">
        <f t="shared" si="350"/>
        <v>1.7838389416921931E-2</v>
      </c>
      <c r="Z230" s="5">
        <f t="shared" si="351"/>
        <v>5.6940271496903123E-2</v>
      </c>
      <c r="AA230" s="5">
        <f t="shared" si="352"/>
        <v>5.935246845304458E-2</v>
      </c>
      <c r="AB230" s="5">
        <f t="shared" si="353"/>
        <v>3.0933427421936738E-2</v>
      </c>
      <c r="AC230" s="5">
        <f t="shared" si="354"/>
        <v>1.2656597350998954E-3</v>
      </c>
      <c r="AD230" s="5">
        <f t="shared" si="355"/>
        <v>2.8455196465529374E-3</v>
      </c>
      <c r="AE230" s="5">
        <f t="shared" si="356"/>
        <v>5.143434845569228E-3</v>
      </c>
      <c r="AF230" s="5">
        <f t="shared" si="357"/>
        <v>4.6485221148733309E-3</v>
      </c>
      <c r="AG230" s="5">
        <f t="shared" si="358"/>
        <v>2.8008206579540418E-3</v>
      </c>
      <c r="AH230" s="5">
        <f t="shared" si="359"/>
        <v>2.5730676019767158E-2</v>
      </c>
      <c r="AI230" s="5">
        <f t="shared" si="360"/>
        <v>2.6820721022059076E-2</v>
      </c>
      <c r="AJ230" s="5">
        <f t="shared" si="361"/>
        <v>1.3978472147224042E-2</v>
      </c>
      <c r="AK230" s="5">
        <f t="shared" si="362"/>
        <v>4.8568836860627485E-3</v>
      </c>
      <c r="AL230" s="5">
        <f t="shared" si="363"/>
        <v>9.5386708272548234E-5</v>
      </c>
      <c r="AM230" s="5">
        <f t="shared" si="364"/>
        <v>5.9321324122501727E-4</v>
      </c>
      <c r="AN230" s="5">
        <f t="shared" si="365"/>
        <v>1.0722658898053949E-3</v>
      </c>
      <c r="AO230" s="5">
        <f t="shared" si="366"/>
        <v>9.6909008307522848E-4</v>
      </c>
      <c r="AP230" s="5">
        <f t="shared" si="367"/>
        <v>5.8389472116547299E-4</v>
      </c>
      <c r="AQ230" s="5">
        <f t="shared" si="368"/>
        <v>2.6385553677555251E-4</v>
      </c>
      <c r="AR230" s="5">
        <f t="shared" si="369"/>
        <v>9.3019252775460096E-3</v>
      </c>
      <c r="AS230" s="5">
        <f t="shared" si="370"/>
        <v>9.6959886574856727E-3</v>
      </c>
      <c r="AT230" s="5">
        <f t="shared" si="371"/>
        <v>5.0533729975786625E-3</v>
      </c>
      <c r="AU230" s="5">
        <f t="shared" si="372"/>
        <v>1.7558174178859661E-3</v>
      </c>
      <c r="AV230" s="5">
        <f t="shared" si="373"/>
        <v>4.5755005712455588E-4</v>
      </c>
      <c r="AW230" s="5">
        <f t="shared" si="374"/>
        <v>4.9922493333498131E-6</v>
      </c>
      <c r="AX230" s="5">
        <f t="shared" si="375"/>
        <v>1.0305731854372784E-4</v>
      </c>
      <c r="AY230" s="5">
        <f t="shared" si="376"/>
        <v>1.8628182867437332E-4</v>
      </c>
      <c r="AZ230" s="5">
        <f t="shared" si="377"/>
        <v>1.6835737715970535E-4</v>
      </c>
      <c r="BA230" s="5">
        <f t="shared" si="378"/>
        <v>1.0143843746792883E-4</v>
      </c>
      <c r="BB230" s="5">
        <f t="shared" si="379"/>
        <v>4.5838902798007275E-5</v>
      </c>
      <c r="BC230" s="5">
        <f t="shared" si="380"/>
        <v>1.6571272682621764E-5</v>
      </c>
      <c r="BD230" s="5">
        <f t="shared" si="381"/>
        <v>2.8022911187984803E-3</v>
      </c>
      <c r="BE230" s="5">
        <f t="shared" si="382"/>
        <v>2.9210063607403029E-3</v>
      </c>
      <c r="BF230" s="5">
        <f t="shared" si="383"/>
        <v>1.522375406011285E-3</v>
      </c>
      <c r="BG230" s="5">
        <f t="shared" si="384"/>
        <v>5.2895625470682954E-4</v>
      </c>
      <c r="BH230" s="5">
        <f t="shared" si="385"/>
        <v>1.3784119128337497E-4</v>
      </c>
      <c r="BI230" s="5">
        <f t="shared" si="386"/>
        <v>2.8736129077366838E-5</v>
      </c>
      <c r="BJ230" s="8">
        <f t="shared" si="387"/>
        <v>0.21657064710332313</v>
      </c>
      <c r="BK230" s="8">
        <f t="shared" si="388"/>
        <v>0.2304795319723825</v>
      </c>
      <c r="BL230" s="8">
        <f t="shared" si="389"/>
        <v>0.49345484590496891</v>
      </c>
      <c r="BM230" s="8">
        <f t="shared" si="390"/>
        <v>0.53962413969401968</v>
      </c>
      <c r="BN230" s="8">
        <f t="shared" si="391"/>
        <v>0.45763986720421718</v>
      </c>
    </row>
    <row r="231" spans="1:66" x14ac:dyDescent="0.25">
      <c r="A231" t="s">
        <v>10</v>
      </c>
      <c r="B231" t="s">
        <v>12</v>
      </c>
      <c r="C231" t="s">
        <v>245</v>
      </c>
      <c r="D231" s="11">
        <v>44504</v>
      </c>
      <c r="E231">
        <f>VLOOKUP(A231,home!$A$2:$E$405,3,FALSE)</f>
        <v>1.53198653198653</v>
      </c>
      <c r="F231">
        <f>VLOOKUP(B231,home!$B$2:$E$405,3,FALSE)</f>
        <v>0.96</v>
      </c>
      <c r="G231">
        <f>VLOOKUP(C231,away!$B$2:$E$405,4,FALSE)</f>
        <v>0.42</v>
      </c>
      <c r="H231">
        <f>VLOOKUP(A231,away!$A$2:$E$405,3,FALSE)</f>
        <v>1.4141414141414099</v>
      </c>
      <c r="I231">
        <f>VLOOKUP(C231,away!$B$2:$E$405,3,FALSE)</f>
        <v>1.5</v>
      </c>
      <c r="J231">
        <f>VLOOKUP(B231,home!$B$2:$E$405,4,FALSE)</f>
        <v>0.46</v>
      </c>
      <c r="K231" s="3">
        <f t="shared" si="336"/>
        <v>0.61769696969696886</v>
      </c>
      <c r="L231" s="3">
        <f t="shared" si="337"/>
        <v>0.97575757575757294</v>
      </c>
      <c r="M231" s="5">
        <f t="shared" si="338"/>
        <v>0.20322235685149162</v>
      </c>
      <c r="N231" s="5">
        <f t="shared" si="339"/>
        <v>0.12552983400184242</v>
      </c>
      <c r="O231" s="5">
        <f t="shared" si="340"/>
        <v>0.1982957542611519</v>
      </c>
      <c r="P231" s="5">
        <f t="shared" si="341"/>
        <v>0.12248668651088833</v>
      </c>
      <c r="Q231" s="5">
        <f t="shared" si="342"/>
        <v>3.876969903475079E-2</v>
      </c>
      <c r="R231" s="5">
        <f t="shared" si="343"/>
        <v>9.6744292230440482E-2</v>
      </c>
      <c r="S231" s="5">
        <f t="shared" si="344"/>
        <v>1.8456370407341955E-2</v>
      </c>
      <c r="T231" s="5">
        <f t="shared" si="345"/>
        <v>3.7829827542999156E-2</v>
      </c>
      <c r="U231" s="5">
        <f t="shared" si="346"/>
        <v>5.9758656146221098E-2</v>
      </c>
      <c r="V231" s="5">
        <f t="shared" si="347"/>
        <v>1.2360077411632355E-3</v>
      </c>
      <c r="W231" s="5">
        <f t="shared" si="348"/>
        <v>7.9826418699430208E-3</v>
      </c>
      <c r="X231" s="5">
        <f t="shared" si="349"/>
        <v>7.7891232791565011E-3</v>
      </c>
      <c r="Y231" s="5">
        <f t="shared" si="350"/>
        <v>3.8001480240733121E-3</v>
      </c>
      <c r="Z231" s="5">
        <f t="shared" si="351"/>
        <v>3.1466325351718942E-2</v>
      </c>
      <c r="AA231" s="5">
        <f t="shared" si="352"/>
        <v>1.9436653817255699E-2</v>
      </c>
      <c r="AB231" s="5">
        <f t="shared" si="353"/>
        <v>6.0029810819839328E-3</v>
      </c>
      <c r="AC231" s="5">
        <f t="shared" si="354"/>
        <v>4.6560604558485719E-5</v>
      </c>
      <c r="AD231" s="5">
        <f t="shared" si="355"/>
        <v>1.232713423309987E-3</v>
      </c>
      <c r="AE231" s="5">
        <f t="shared" si="356"/>
        <v>1.2028294615327719E-3</v>
      </c>
      <c r="AF231" s="5">
        <f t="shared" si="357"/>
        <v>5.8683497971750217E-4</v>
      </c>
      <c r="AG231" s="5">
        <f t="shared" si="358"/>
        <v>1.9086955905963147E-4</v>
      </c>
      <c r="AH231" s="5">
        <f t="shared" si="359"/>
        <v>7.6758763357980819E-3</v>
      </c>
      <c r="AI231" s="5">
        <f t="shared" si="360"/>
        <v>4.7413655523911484E-3</v>
      </c>
      <c r="AJ231" s="5">
        <f t="shared" si="361"/>
        <v>1.4643635669688035E-3</v>
      </c>
      <c r="AK231" s="5">
        <f t="shared" si="362"/>
        <v>3.0151097928375804E-4</v>
      </c>
      <c r="AL231" s="5">
        <f t="shared" si="363"/>
        <v>1.1225249549645346E-6</v>
      </c>
      <c r="AM231" s="5">
        <f t="shared" si="364"/>
        <v>1.5228866921667124E-4</v>
      </c>
      <c r="AN231" s="5">
        <f t="shared" si="365"/>
        <v>1.4859682269020608E-4</v>
      </c>
      <c r="AO231" s="5">
        <f t="shared" si="366"/>
        <v>7.249723773673669E-5</v>
      </c>
      <c r="AP231" s="5">
        <f t="shared" si="367"/>
        <v>2.3579909647706212E-5</v>
      </c>
      <c r="AQ231" s="5">
        <f t="shared" si="368"/>
        <v>5.7520688686071038E-6</v>
      </c>
      <c r="AR231" s="5">
        <f t="shared" si="369"/>
        <v>1.4979588970466516E-3</v>
      </c>
      <c r="AS231" s="5">
        <f t="shared" si="370"/>
        <v>9.2528467143633043E-4</v>
      </c>
      <c r="AT231" s="5">
        <f t="shared" si="371"/>
        <v>2.8577276882663837E-4</v>
      </c>
      <c r="AU231" s="5">
        <f t="shared" si="372"/>
        <v>5.8840324442042309E-5</v>
      </c>
      <c r="AV231" s="5">
        <f t="shared" si="373"/>
        <v>9.0863725259590049E-6</v>
      </c>
      <c r="AW231" s="5">
        <f t="shared" si="374"/>
        <v>1.8793640127545705E-8</v>
      </c>
      <c r="AX231" s="5">
        <f t="shared" si="375"/>
        <v>1.5678041582386969E-5</v>
      </c>
      <c r="AY231" s="5">
        <f t="shared" si="376"/>
        <v>1.5297967847056333E-5</v>
      </c>
      <c r="AZ231" s="5">
        <f t="shared" si="377"/>
        <v>7.4635540102304927E-6</v>
      </c>
      <c r="BA231" s="5">
        <f t="shared" si="378"/>
        <v>2.4275397891860727E-6</v>
      </c>
      <c r="BB231" s="5">
        <f t="shared" si="379"/>
        <v>5.9217258493781285E-7</v>
      </c>
      <c r="BC231" s="5">
        <f t="shared" si="380"/>
        <v>1.1556337718180315E-7</v>
      </c>
      <c r="BD231" s="5">
        <f t="shared" si="381"/>
        <v>2.4360745699445469E-4</v>
      </c>
      <c r="BE231" s="5">
        <f t="shared" si="382"/>
        <v>1.5047558798105933E-4</v>
      </c>
      <c r="BF231" s="5">
        <f t="shared" si="383"/>
        <v>4.6474157354634981E-5</v>
      </c>
      <c r="BG231" s="5">
        <f t="shared" si="384"/>
        <v>9.5689820557260419E-6</v>
      </c>
      <c r="BH231" s="5">
        <f t="shared" si="385"/>
        <v>1.4776828047266617E-6</v>
      </c>
      <c r="BI231" s="5">
        <f t="shared" si="386"/>
        <v>1.8255203813059545E-7</v>
      </c>
      <c r="BJ231" s="8">
        <f t="shared" si="387"/>
        <v>0.22535881072373604</v>
      </c>
      <c r="BK231" s="8">
        <f t="shared" si="388"/>
        <v>0.34546440260824562</v>
      </c>
      <c r="BL231" s="8">
        <f t="shared" si="389"/>
        <v>0.39765018342500125</v>
      </c>
      <c r="BM231" s="8">
        <f t="shared" si="390"/>
        <v>0.21487582004392941</v>
      </c>
      <c r="BN231" s="8">
        <f t="shared" si="391"/>
        <v>0.78504862289056554</v>
      </c>
    </row>
    <row r="232" spans="1:66" x14ac:dyDescent="0.25">
      <c r="A232" t="s">
        <v>10</v>
      </c>
      <c r="B232" t="s">
        <v>244</v>
      </c>
      <c r="C232" t="s">
        <v>43</v>
      </c>
      <c r="D232" s="11">
        <v>44504</v>
      </c>
      <c r="E232">
        <f>VLOOKUP(A232,home!$A$2:$E$405,3,FALSE)</f>
        <v>1.53198653198653</v>
      </c>
      <c r="F232">
        <f>VLOOKUP(B232,home!$B$2:$E$405,3,FALSE)</f>
        <v>1.23</v>
      </c>
      <c r="G232">
        <f>VLOOKUP(C232,away!$B$2:$E$405,4,FALSE)</f>
        <v>0.77</v>
      </c>
      <c r="H232">
        <f>VLOOKUP(A232,away!$A$2:$E$405,3,FALSE)</f>
        <v>1.4141414141414099</v>
      </c>
      <c r="I232">
        <f>VLOOKUP(C232,away!$B$2:$E$405,3,FALSE)</f>
        <v>0.61</v>
      </c>
      <c r="J232">
        <f>VLOOKUP(B232,home!$B$2:$E$405,4,FALSE)</f>
        <v>1.21</v>
      </c>
      <c r="K232" s="3">
        <f t="shared" si="336"/>
        <v>1.4509444444444426</v>
      </c>
      <c r="L232" s="3">
        <f t="shared" si="337"/>
        <v>1.0437777777777746</v>
      </c>
      <c r="M232" s="5">
        <f t="shared" si="338"/>
        <v>8.2519370255715749E-2</v>
      </c>
      <c r="N232" s="5">
        <f t="shared" si="339"/>
        <v>0.11973102183158474</v>
      </c>
      <c r="O232" s="5">
        <f t="shared" si="340"/>
        <v>8.6131884909132372E-2</v>
      </c>
      <c r="P232" s="5">
        <f t="shared" si="341"/>
        <v>0.12497257989843374</v>
      </c>
      <c r="Q232" s="5">
        <f t="shared" si="342"/>
        <v>8.6861530477097104E-2</v>
      </c>
      <c r="R232" s="5">
        <f t="shared" si="343"/>
        <v>4.4951273713132608E-2</v>
      </c>
      <c r="S232" s="5">
        <f t="shared" si="344"/>
        <v>4.7316604810700817E-2</v>
      </c>
      <c r="T232" s="5">
        <f t="shared" si="345"/>
        <v>9.066413525576085E-2</v>
      </c>
      <c r="U232" s="5">
        <f t="shared" si="346"/>
        <v>6.5221800864771265E-2</v>
      </c>
      <c r="V232" s="5">
        <f t="shared" si="347"/>
        <v>7.9621415713984831E-3</v>
      </c>
      <c r="W232" s="5">
        <f t="shared" si="348"/>
        <v>4.2010418360561873E-2</v>
      </c>
      <c r="X232" s="5">
        <f t="shared" si="349"/>
        <v>4.3849541119901893E-2</v>
      </c>
      <c r="Y232" s="5">
        <f t="shared" si="350"/>
        <v>2.2884588293353172E-2</v>
      </c>
      <c r="Z232" s="5">
        <f t="shared" si="351"/>
        <v>1.5639713528191348E-2</v>
      </c>
      <c r="AA232" s="5">
        <f t="shared" si="352"/>
        <v>2.2692355456431831E-2</v>
      </c>
      <c r="AB232" s="5">
        <f t="shared" si="353"/>
        <v>1.6462673540434153E-2</v>
      </c>
      <c r="AC232" s="5">
        <f t="shared" si="354"/>
        <v>7.536483332721771E-4</v>
      </c>
      <c r="AD232" s="5">
        <f t="shared" si="355"/>
        <v>1.5238695782261013E-2</v>
      </c>
      <c r="AE232" s="5">
        <f t="shared" si="356"/>
        <v>1.5905812019839947E-2</v>
      </c>
      <c r="AF232" s="5">
        <f t="shared" si="357"/>
        <v>8.3010665619097767E-3</v>
      </c>
      <c r="AG232" s="5">
        <f t="shared" si="358"/>
        <v>2.8881562697251929E-3</v>
      </c>
      <c r="AH232" s="5">
        <f t="shared" si="359"/>
        <v>4.0810963578841409E-3</v>
      </c>
      <c r="AI232" s="5">
        <f t="shared" si="360"/>
        <v>5.921444087714443E-3</v>
      </c>
      <c r="AJ232" s="5">
        <f t="shared" si="361"/>
        <v>4.2958432010788321E-3</v>
      </c>
      <c r="AK232" s="5">
        <f t="shared" si="362"/>
        <v>2.0776766089365866E-3</v>
      </c>
      <c r="AL232" s="5">
        <f t="shared" si="363"/>
        <v>4.5654917750007805E-5</v>
      </c>
      <c r="AM232" s="5">
        <f t="shared" si="364"/>
        <v>4.4221001971701136E-3</v>
      </c>
      <c r="AN232" s="5">
        <f t="shared" si="365"/>
        <v>4.6156899169128799E-3</v>
      </c>
      <c r="AO232" s="5">
        <f t="shared" si="366"/>
        <v>2.4088772821933033E-3</v>
      </c>
      <c r="AP232" s="5">
        <f t="shared" si="367"/>
        <v>8.381108588490304E-4</v>
      </c>
      <c r="AQ232" s="5">
        <f t="shared" si="368"/>
        <v>2.1870037244521576E-4</v>
      </c>
      <c r="AR232" s="5">
        <f t="shared" si="369"/>
        <v>8.5195153746585599E-4</v>
      </c>
      <c r="AS232" s="5">
        <f t="shared" si="370"/>
        <v>1.2361343502219852E-3</v>
      </c>
      <c r="AT232" s="5">
        <f t="shared" si="371"/>
        <v>8.9678113402076533E-4</v>
      </c>
      <c r="AU232" s="5">
        <f t="shared" si="372"/>
        <v>4.337265347633387E-4</v>
      </c>
      <c r="AV232" s="5">
        <f t="shared" si="373"/>
        <v>1.5732827650575141E-4</v>
      </c>
      <c r="AW232" s="5">
        <f t="shared" si="374"/>
        <v>1.9206308229976071E-6</v>
      </c>
      <c r="AX232" s="5">
        <f t="shared" si="375"/>
        <v>1.069370285643441E-3</v>
      </c>
      <c r="AY232" s="5">
        <f t="shared" si="376"/>
        <v>1.1161849403704951E-3</v>
      </c>
      <c r="AZ232" s="5">
        <f t="shared" si="377"/>
        <v>5.8252451832446653E-4</v>
      </c>
      <c r="BA232" s="5">
        <f t="shared" si="378"/>
        <v>2.0267538241259338E-4</v>
      </c>
      <c r="BB232" s="5">
        <f t="shared" si="379"/>
        <v>5.288701506621934E-5</v>
      </c>
      <c r="BC232" s="5">
        <f t="shared" si="380"/>
        <v>1.1040458211823627E-5</v>
      </c>
      <c r="BD232" s="5">
        <f t="shared" si="381"/>
        <v>1.4820801375841153E-4</v>
      </c>
      <c r="BE232" s="5">
        <f t="shared" si="382"/>
        <v>2.1504159418491271E-4</v>
      </c>
      <c r="BF232" s="5">
        <f t="shared" si="383"/>
        <v>1.5600670320353778E-4</v>
      </c>
      <c r="BG232" s="5">
        <f t="shared" si="384"/>
        <v>7.5452353103088688E-5</v>
      </c>
      <c r="BH232" s="5">
        <f t="shared" si="385"/>
        <v>2.736929313879673E-5</v>
      </c>
      <c r="BI232" s="5">
        <f t="shared" si="386"/>
        <v>7.9422647656217003E-6</v>
      </c>
      <c r="BJ232" s="8">
        <f t="shared" si="387"/>
        <v>0.46387312719959506</v>
      </c>
      <c r="BK232" s="8">
        <f t="shared" si="388"/>
        <v>0.26468618472764144</v>
      </c>
      <c r="BL232" s="8">
        <f t="shared" si="389"/>
        <v>0.25604199079464829</v>
      </c>
      <c r="BM232" s="8">
        <f t="shared" si="390"/>
        <v>0.45395909085543235</v>
      </c>
      <c r="BN232" s="8">
        <f t="shared" si="391"/>
        <v>0.54516766108509629</v>
      </c>
    </row>
    <row r="233" spans="1:66" x14ac:dyDescent="0.25">
      <c r="A233" t="s">
        <v>13</v>
      </c>
      <c r="B233" t="s">
        <v>251</v>
      </c>
      <c r="C233" t="s">
        <v>58</v>
      </c>
      <c r="D233" s="11">
        <v>44504</v>
      </c>
      <c r="E233">
        <f>VLOOKUP(A233,home!$A$2:$E$405,3,FALSE)</f>
        <v>1.6031746031745999</v>
      </c>
      <c r="F233">
        <f>VLOOKUP(B233,home!$B$2:$E$405,3,FALSE)</f>
        <v>0.37</v>
      </c>
      <c r="G233">
        <f>VLOOKUP(C233,away!$B$2:$E$405,4,FALSE)</f>
        <v>0.89</v>
      </c>
      <c r="H233">
        <f>VLOOKUP(A233,away!$A$2:$E$405,3,FALSE)</f>
        <v>1.3968253968254001</v>
      </c>
      <c r="I233">
        <f>VLOOKUP(C233,away!$B$2:$E$405,3,FALSE)</f>
        <v>0.53</v>
      </c>
      <c r="J233">
        <f>VLOOKUP(B233,home!$B$2:$E$405,4,FALSE)</f>
        <v>1.38</v>
      </c>
      <c r="K233" s="3">
        <f t="shared" si="336"/>
        <v>0.52792539682539574</v>
      </c>
      <c r="L233" s="3">
        <f t="shared" si="337"/>
        <v>1.0216380952380975</v>
      </c>
      <c r="M233" s="5">
        <f t="shared" si="338"/>
        <v>0.2123406419755457</v>
      </c>
      <c r="N233" s="5">
        <f t="shared" si="339"/>
        <v>0.11210001767709925</v>
      </c>
      <c r="O233" s="5">
        <f t="shared" si="340"/>
        <v>0.21693528900953132</v>
      </c>
      <c r="P233" s="5">
        <f t="shared" si="341"/>
        <v>0.11452564853578874</v>
      </c>
      <c r="Q233" s="5">
        <f t="shared" si="342"/>
        <v>2.9590223158158242E-2</v>
      </c>
      <c r="R233" s="5">
        <f t="shared" si="343"/>
        <v>0.11081467772681186</v>
      </c>
      <c r="S233" s="5">
        <f t="shared" si="344"/>
        <v>1.544231482314809E-2</v>
      </c>
      <c r="T233" s="5">
        <f t="shared" si="345"/>
        <v>3.0230499224971032E-2</v>
      </c>
      <c r="U233" s="5">
        <f t="shared" si="346"/>
        <v>5.8501882713005493E-2</v>
      </c>
      <c r="V233" s="5">
        <f t="shared" si="347"/>
        <v>9.2542137511843106E-4</v>
      </c>
      <c r="W233" s="5">
        <f t="shared" si="348"/>
        <v>5.2071434343075708E-3</v>
      </c>
      <c r="X233" s="5">
        <f t="shared" si="349"/>
        <v>5.3198160998575517E-3</v>
      </c>
      <c r="Y233" s="5">
        <f t="shared" si="350"/>
        <v>2.7174633936377164E-3</v>
      </c>
      <c r="Z233" s="5">
        <f t="shared" si="351"/>
        <v>3.7737498759081237E-2</v>
      </c>
      <c r="AA233" s="5">
        <f t="shared" si="352"/>
        <v>1.9922584007585838E-2</v>
      </c>
      <c r="AB233" s="5">
        <f t="shared" si="353"/>
        <v>5.2588190339960175E-3</v>
      </c>
      <c r="AC233" s="5">
        <f t="shared" si="354"/>
        <v>3.1195300793655129E-5</v>
      </c>
      <c r="AD233" s="5">
        <f t="shared" si="355"/>
        <v>6.8724581597089432E-4</v>
      </c>
      <c r="AE233" s="5">
        <f t="shared" si="356"/>
        <v>7.0211650638885654E-4</v>
      </c>
      <c r="AF233" s="5">
        <f t="shared" si="357"/>
        <v>3.5865448511116936E-4</v>
      </c>
      <c r="AG233" s="5">
        <f t="shared" si="358"/>
        <v>1.2213836167252522E-4</v>
      </c>
      <c r="AH233" s="5">
        <f t="shared" si="359"/>
        <v>9.6385165878194526E-3</v>
      </c>
      <c r="AI233" s="5">
        <f t="shared" si="360"/>
        <v>5.0884176944327444E-3</v>
      </c>
      <c r="AJ233" s="5">
        <f t="shared" si="361"/>
        <v>1.3431524652733856E-3</v>
      </c>
      <c r="AK233" s="5">
        <f t="shared" si="362"/>
        <v>2.3636143274215364E-4</v>
      </c>
      <c r="AL233" s="5">
        <f t="shared" si="363"/>
        <v>6.7300579322423016E-7</v>
      </c>
      <c r="AM233" s="5">
        <f t="shared" si="364"/>
        <v>7.2562904022605473E-5</v>
      </c>
      <c r="AN233" s="5">
        <f t="shared" si="365"/>
        <v>7.4133027050599543E-5</v>
      </c>
      <c r="AO233" s="5">
        <f t="shared" si="366"/>
        <v>3.7868562275104424E-5</v>
      </c>
      <c r="AP233" s="5">
        <f t="shared" si="367"/>
        <v>1.2895988610714321E-5</v>
      </c>
      <c r="AQ233" s="5">
        <f t="shared" si="368"/>
        <v>3.293758310115594E-6</v>
      </c>
      <c r="AR233" s="5">
        <f t="shared" si="369"/>
        <v>1.969415145540135E-3</v>
      </c>
      <c r="AS233" s="5">
        <f t="shared" si="370"/>
        <v>1.0397042722232203E-3</v>
      </c>
      <c r="AT233" s="5">
        <f t="shared" si="371"/>
        <v>2.7444314524725138E-4</v>
      </c>
      <c r="AU233" s="5">
        <f t="shared" si="372"/>
        <v>4.829516878688832E-5</v>
      </c>
      <c r="AV233" s="5">
        <f t="shared" si="373"/>
        <v>6.3740615366418688E-6</v>
      </c>
      <c r="AW233" s="5">
        <f t="shared" si="374"/>
        <v>1.0082911042822358E-8</v>
      </c>
      <c r="AX233" s="5">
        <f t="shared" si="375"/>
        <v>6.3846333168228493E-6</v>
      </c>
      <c r="AY233" s="5">
        <f t="shared" si="376"/>
        <v>6.5227846205925929E-6</v>
      </c>
      <c r="AZ233" s="5">
        <f t="shared" si="377"/>
        <v>3.3319626277152855E-6</v>
      </c>
      <c r="BA233" s="5">
        <f t="shared" si="378"/>
        <v>1.1346866507945237E-6</v>
      </c>
      <c r="BB233" s="5">
        <f t="shared" si="379"/>
        <v>2.8980977715245329E-7</v>
      </c>
      <c r="BC233" s="5">
        <f t="shared" si="380"/>
        <v>5.9216141742281992E-8</v>
      </c>
      <c r="BD233" s="5">
        <f t="shared" si="381"/>
        <v>3.3533825633711388E-4</v>
      </c>
      <c r="BE233" s="5">
        <f t="shared" si="382"/>
        <v>1.7703358204750711E-4</v>
      </c>
      <c r="BF233" s="5">
        <f t="shared" si="383"/>
        <v>4.6730262026925719E-5</v>
      </c>
      <c r="BG233" s="5">
        <f t="shared" si="384"/>
        <v>8.2233640414398297E-6</v>
      </c>
      <c r="BH233" s="5">
        <f t="shared" si="385"/>
        <v>1.0853306812042027E-6</v>
      </c>
      <c r="BI233" s="5">
        <f t="shared" si="386"/>
        <v>1.1459472611230118E-7</v>
      </c>
      <c r="BJ233" s="8">
        <f t="shared" si="387"/>
        <v>0.18725379549057874</v>
      </c>
      <c r="BK233" s="8">
        <f t="shared" si="388"/>
        <v>0.34327241780080836</v>
      </c>
      <c r="BL233" s="8">
        <f t="shared" si="389"/>
        <v>0.43164645785439271</v>
      </c>
      <c r="BM233" s="8">
        <f t="shared" si="390"/>
        <v>0.2035971591202165</v>
      </c>
      <c r="BN233" s="8">
        <f t="shared" si="391"/>
        <v>0.79630649808293519</v>
      </c>
    </row>
    <row r="234" spans="1:66" x14ac:dyDescent="0.25">
      <c r="A234" t="s">
        <v>13</v>
      </c>
      <c r="B234" t="s">
        <v>53</v>
      </c>
      <c r="C234" t="s">
        <v>52</v>
      </c>
      <c r="D234" s="11">
        <v>44504</v>
      </c>
      <c r="E234">
        <f>VLOOKUP(A234,home!$A$2:$E$405,3,FALSE)</f>
        <v>1.6031746031745999</v>
      </c>
      <c r="F234">
        <f>VLOOKUP(B234,home!$B$2:$E$405,3,FALSE)</f>
        <v>0.71</v>
      </c>
      <c r="G234">
        <f>VLOOKUP(C234,away!$B$2:$E$405,4,FALSE)</f>
        <v>1.2</v>
      </c>
      <c r="H234">
        <f>VLOOKUP(A234,away!$A$2:$E$405,3,FALSE)</f>
        <v>1.3968253968254001</v>
      </c>
      <c r="I234">
        <f>VLOOKUP(C234,away!$B$2:$E$405,3,FALSE)</f>
        <v>0.8</v>
      </c>
      <c r="J234">
        <f>VLOOKUP(B234,home!$B$2:$E$405,4,FALSE)</f>
        <v>1.33</v>
      </c>
      <c r="K234" s="3">
        <f t="shared" si="336"/>
        <v>1.3659047619047591</v>
      </c>
      <c r="L234" s="3">
        <f t="shared" si="337"/>
        <v>1.4862222222222259</v>
      </c>
      <c r="M234" s="5">
        <f t="shared" si="338"/>
        <v>5.772141767541375E-2</v>
      </c>
      <c r="N234" s="5">
        <f t="shared" si="339"/>
        <v>7.8841959266741188E-2</v>
      </c>
      <c r="O234" s="5">
        <f t="shared" si="340"/>
        <v>8.5786853647370695E-2</v>
      </c>
      <c r="P234" s="5">
        <f t="shared" si="341"/>
        <v>0.1171766719057703</v>
      </c>
      <c r="Q234" s="5">
        <f t="shared" si="342"/>
        <v>5.3845303800171426E-2</v>
      </c>
      <c r="R234" s="5">
        <f t="shared" si="343"/>
        <v>6.3749164132624075E-2</v>
      </c>
      <c r="S234" s="5">
        <f t="shared" si="344"/>
        <v>5.9468274480552773E-2</v>
      </c>
      <c r="T234" s="5">
        <f t="shared" si="345"/>
        <v>8.002608707012164E-2</v>
      </c>
      <c r="U234" s="5">
        <f t="shared" si="346"/>
        <v>8.7075286856199322E-2</v>
      </c>
      <c r="V234" s="5">
        <f t="shared" si="347"/>
        <v>1.3413650846582921E-2</v>
      </c>
      <c r="W234" s="5">
        <f t="shared" si="348"/>
        <v>2.4515852288954181E-2</v>
      </c>
      <c r="X234" s="5">
        <f t="shared" si="349"/>
        <v>3.643600446856133E-2</v>
      </c>
      <c r="Y234" s="5">
        <f t="shared" si="350"/>
        <v>2.7075999765082088E-2</v>
      </c>
      <c r="Z234" s="5">
        <f t="shared" si="351"/>
        <v>3.1581808127332654E-2</v>
      </c>
      <c r="AA234" s="5">
        <f t="shared" si="352"/>
        <v>4.3137742110686099E-2</v>
      </c>
      <c r="AB234" s="5">
        <f t="shared" si="353"/>
        <v>2.9461023683402802E-2</v>
      </c>
      <c r="AC234" s="5">
        <f t="shared" si="354"/>
        <v>1.7018888174524323E-3</v>
      </c>
      <c r="AD234" s="5">
        <f t="shared" si="355"/>
        <v>8.3715798459090551E-3</v>
      </c>
      <c r="AE234" s="5">
        <f t="shared" si="356"/>
        <v>1.2442028002097755E-2</v>
      </c>
      <c r="AF234" s="5">
        <f t="shared" si="357"/>
        <v>9.245809253114445E-3</v>
      </c>
      <c r="AG234" s="5">
        <f t="shared" si="358"/>
        <v>4.5804423914688561E-3</v>
      </c>
      <c r="AH234" s="5">
        <f t="shared" si="359"/>
        <v>1.1734396264200071E-2</v>
      </c>
      <c r="AI234" s="5">
        <f t="shared" si="360"/>
        <v>1.6028067735348296E-2</v>
      </c>
      <c r="AJ234" s="5">
        <f t="shared" si="361"/>
        <v>1.0946407021922134E-2</v>
      </c>
      <c r="AK234" s="5">
        <f t="shared" si="362"/>
        <v>4.9839164923303767E-3</v>
      </c>
      <c r="AL234" s="5">
        <f t="shared" si="363"/>
        <v>1.3819595956851617E-4</v>
      </c>
      <c r="AM234" s="5">
        <f t="shared" si="364"/>
        <v>2.2869561552386164E-3</v>
      </c>
      <c r="AN234" s="5">
        <f t="shared" si="365"/>
        <v>3.398925059163534E-3</v>
      </c>
      <c r="AO234" s="5">
        <f t="shared" si="366"/>
        <v>2.5257789772984195E-3</v>
      </c>
      <c r="AP234" s="5">
        <f t="shared" si="367"/>
        <v>1.2512896148275459E-3</v>
      </c>
      <c r="AQ234" s="5">
        <f t="shared" si="368"/>
        <v>4.6492360799814701E-4</v>
      </c>
      <c r="AR234" s="5">
        <f t="shared" si="369"/>
        <v>3.4879840984431217E-3</v>
      </c>
      <c r="AS234" s="5">
        <f t="shared" si="370"/>
        <v>4.7642540895115387E-3</v>
      </c>
      <c r="AT234" s="5">
        <f t="shared" si="371"/>
        <v>3.2537586738940168E-3</v>
      </c>
      <c r="AU234" s="5">
        <f t="shared" si="372"/>
        <v>1.4814414889202502E-3</v>
      </c>
      <c r="AV234" s="5">
        <f t="shared" si="373"/>
        <v>5.0587699604986178E-4</v>
      </c>
      <c r="AW234" s="5">
        <f t="shared" si="374"/>
        <v>7.7928625231372795E-6</v>
      </c>
      <c r="AX234" s="5">
        <f t="shared" si="375"/>
        <v>5.2062738378463673E-4</v>
      </c>
      <c r="AY234" s="5">
        <f t="shared" si="376"/>
        <v>7.7376798727814646E-4</v>
      </c>
      <c r="AZ234" s="5">
        <f t="shared" si="377"/>
        <v>5.7499558876847301E-4</v>
      </c>
      <c r="BA234" s="5">
        <f t="shared" si="378"/>
        <v>2.8485707390248565E-4</v>
      </c>
      <c r="BB234" s="5">
        <f t="shared" si="379"/>
        <v>1.0584022834776826E-4</v>
      </c>
      <c r="BC234" s="5">
        <f t="shared" si="380"/>
        <v>3.1460419875105577E-5</v>
      </c>
      <c r="BD234" s="5">
        <f t="shared" si="381"/>
        <v>8.6398657964398674E-4</v>
      </c>
      <c r="BE234" s="5">
        <f t="shared" si="382"/>
        <v>1.1801233833575271E-3</v>
      </c>
      <c r="BF234" s="5">
        <f t="shared" si="383"/>
        <v>8.0596807448160101E-4</v>
      </c>
      <c r="BG234" s="5">
        <f t="shared" si="384"/>
        <v>3.66958543625876E-4</v>
      </c>
      <c r="BH234" s="5">
        <f t="shared" si="385"/>
        <v>1.2530760554005491E-4</v>
      </c>
      <c r="BI234" s="5">
        <f t="shared" si="386"/>
        <v>3.4231651022008808E-5</v>
      </c>
      <c r="BJ234" s="8">
        <f t="shared" si="387"/>
        <v>0.34760048824870482</v>
      </c>
      <c r="BK234" s="8">
        <f t="shared" si="388"/>
        <v>0.25039386767261884</v>
      </c>
      <c r="BL234" s="8">
        <f t="shared" si="389"/>
        <v>0.36977274912857377</v>
      </c>
      <c r="BM234" s="8">
        <f t="shared" si="390"/>
        <v>0.54146156762438391</v>
      </c>
      <c r="BN234" s="8">
        <f t="shared" si="391"/>
        <v>0.45712137042809142</v>
      </c>
    </row>
    <row r="235" spans="1:66" x14ac:dyDescent="0.25">
      <c r="A235" t="s">
        <v>16</v>
      </c>
      <c r="B235" t="s">
        <v>67</v>
      </c>
      <c r="C235" t="s">
        <v>252</v>
      </c>
      <c r="D235" s="11">
        <v>44504</v>
      </c>
      <c r="E235">
        <f>VLOOKUP(A235,home!$A$2:$E$405,3,FALSE)</f>
        <v>1.5322580645161299</v>
      </c>
      <c r="F235">
        <f>VLOOKUP(B235,home!$B$2:$E$405,3,FALSE)</f>
        <v>1.17</v>
      </c>
      <c r="G235">
        <f>VLOOKUP(C235,away!$B$2:$E$405,4,FALSE)</f>
        <v>1.17</v>
      </c>
      <c r="H235">
        <f>VLOOKUP(A235,away!$A$2:$E$405,3,FALSE)</f>
        <v>1.2782258064516101</v>
      </c>
      <c r="I235">
        <f>VLOOKUP(C235,away!$B$2:$E$405,3,FALSE)</f>
        <v>0.75</v>
      </c>
      <c r="J235">
        <f>VLOOKUP(B235,home!$B$2:$E$405,4,FALSE)</f>
        <v>0.95</v>
      </c>
      <c r="K235" s="3">
        <f t="shared" si="336"/>
        <v>2.0975080645161301</v>
      </c>
      <c r="L235" s="3">
        <f t="shared" si="337"/>
        <v>0.91073588709677211</v>
      </c>
      <c r="M235" s="5">
        <f t="shared" si="338"/>
        <v>4.9378313378474453E-2</v>
      </c>
      <c r="N235" s="5">
        <f t="shared" si="339"/>
        <v>0.10357141052355485</v>
      </c>
      <c r="O235" s="5">
        <f t="shared" si="340"/>
        <v>4.4970602038087344E-2</v>
      </c>
      <c r="P235" s="5">
        <f t="shared" si="341"/>
        <v>9.4326200441033708E-2</v>
      </c>
      <c r="Q235" s="5">
        <f t="shared" si="342"/>
        <v>0.10862093441323359</v>
      </c>
      <c r="R235" s="5">
        <f t="shared" si="343"/>
        <v>2.047817057021669E-2</v>
      </c>
      <c r="S235" s="5">
        <f t="shared" si="344"/>
        <v>4.5047266101644216E-2</v>
      </c>
      <c r="T235" s="5">
        <f t="shared" si="345"/>
        <v>9.89249830601166E-2</v>
      </c>
      <c r="U235" s="5">
        <f t="shared" si="346"/>
        <v>4.2953127917566378E-2</v>
      </c>
      <c r="V235" s="5">
        <f t="shared" si="347"/>
        <v>9.5614117050750284E-3</v>
      </c>
      <c r="W235" s="5">
        <f t="shared" si="348"/>
        <v>7.5944428635678365E-2</v>
      </c>
      <c r="X235" s="5">
        <f t="shared" si="349"/>
        <v>6.9165316583572042E-2</v>
      </c>
      <c r="Y235" s="5">
        <f t="shared" si="350"/>
        <v>3.1495667977534281E-2</v>
      </c>
      <c r="Z235" s="5">
        <f t="shared" si="351"/>
        <v>6.2167349467951031E-3</v>
      </c>
      <c r="AA235" s="5">
        <f t="shared" si="352"/>
        <v>1.3039651685861981E-2</v>
      </c>
      <c r="AB235" s="5">
        <f t="shared" si="353"/>
        <v>1.3675387284788433E-2</v>
      </c>
      <c r="AC235" s="5">
        <f t="shared" si="354"/>
        <v>1.1415583776618464E-3</v>
      </c>
      <c r="AD235" s="5">
        <f t="shared" si="355"/>
        <v>3.9823512879601272E-2</v>
      </c>
      <c r="AE235" s="5">
        <f t="shared" si="356"/>
        <v>3.6268702329713395E-2</v>
      </c>
      <c r="AF235" s="5">
        <f t="shared" si="357"/>
        <v>1.6515604395050145E-2</v>
      </c>
      <c r="AG235" s="5">
        <f t="shared" si="358"/>
        <v>5.0137845398884476E-3</v>
      </c>
      <c r="AH235" s="5">
        <f t="shared" si="359"/>
        <v>1.4154509041537353E-3</v>
      </c>
      <c r="AI235" s="5">
        <f t="shared" si="360"/>
        <v>2.968919686389107E-3</v>
      </c>
      <c r="AJ235" s="5">
        <f t="shared" si="361"/>
        <v>3.1136664925509269E-3</v>
      </c>
      <c r="AK235" s="5">
        <f t="shared" si="362"/>
        <v>2.1769801927797408E-3</v>
      </c>
      <c r="AL235" s="5">
        <f t="shared" si="363"/>
        <v>8.7227656822651346E-5</v>
      </c>
      <c r="AM235" s="5">
        <f t="shared" si="364"/>
        <v>1.6706027884465121E-2</v>
      </c>
      <c r="AN235" s="5">
        <f t="shared" si="365"/>
        <v>1.5214779125221753E-2</v>
      </c>
      <c r="AO235" s="5">
        <f t="shared" si="366"/>
        <v>6.928322681795141E-3</v>
      </c>
      <c r="AP235" s="5">
        <f t="shared" si="367"/>
        <v>2.1032907012324617E-3</v>
      </c>
      <c r="AQ235" s="5">
        <f t="shared" si="368"/>
        <v>4.7888558065233434E-4</v>
      </c>
      <c r="AR235" s="5">
        <f t="shared" si="369"/>
        <v>2.5782038696727617E-4</v>
      </c>
      <c r="AS235" s="5">
        <f t="shared" si="370"/>
        <v>5.4078034086053103E-4</v>
      </c>
      <c r="AT235" s="5">
        <f t="shared" si="371"/>
        <v>5.671455630433729E-4</v>
      </c>
      <c r="AU235" s="5">
        <f t="shared" si="372"/>
        <v>3.9653079741267205E-4</v>
      </c>
      <c r="AV235" s="5">
        <f t="shared" si="373"/>
        <v>2.0793163635052282E-4</v>
      </c>
      <c r="AW235" s="5">
        <f t="shared" si="374"/>
        <v>4.6285802176567832E-6</v>
      </c>
      <c r="AX235" s="5">
        <f t="shared" si="375"/>
        <v>5.8401713689494872E-3</v>
      </c>
      <c r="AY235" s="5">
        <f t="shared" si="376"/>
        <v>5.3188536524973818E-3</v>
      </c>
      <c r="AZ235" s="5">
        <f t="shared" si="377"/>
        <v>2.4220354497725546E-3</v>
      </c>
      <c r="BA235" s="5">
        <f t="shared" si="378"/>
        <v>7.3527820130947898E-4</v>
      </c>
      <c r="BB235" s="5">
        <f t="shared" si="379"/>
        <v>1.6741106123312679E-4</v>
      </c>
      <c r="BC235" s="5">
        <f t="shared" si="380"/>
        <v>3.0493452272392766E-5</v>
      </c>
      <c r="BD235" s="5">
        <f t="shared" si="381"/>
        <v>3.9134379806045875E-5</v>
      </c>
      <c r="BE235" s="5">
        <f t="shared" si="382"/>
        <v>8.2084677243018388E-5</v>
      </c>
      <c r="BF235" s="5">
        <f t="shared" si="383"/>
        <v>8.6086636245217389E-5</v>
      </c>
      <c r="BG235" s="5">
        <f t="shared" si="384"/>
        <v>6.0189137923803362E-5</v>
      </c>
      <c r="BH235" s="5">
        <f t="shared" si="385"/>
        <v>3.1561800547862794E-5</v>
      </c>
      <c r="BI235" s="5">
        <f t="shared" si="386"/>
        <v>1.3240226235958358E-5</v>
      </c>
      <c r="BJ235" s="8">
        <f t="shared" si="387"/>
        <v>0.64128989449734408</v>
      </c>
      <c r="BK235" s="8">
        <f t="shared" si="388"/>
        <v>0.20486083131320926</v>
      </c>
      <c r="BL235" s="8">
        <f t="shared" si="389"/>
        <v>0.14707446235503061</v>
      </c>
      <c r="BM235" s="8">
        <f t="shared" si="390"/>
        <v>0.57278206667549902</v>
      </c>
      <c r="BN235" s="8">
        <f t="shared" si="391"/>
        <v>0.42134563136460063</v>
      </c>
    </row>
    <row r="236" spans="1:66" x14ac:dyDescent="0.25">
      <c r="A236" t="s">
        <v>16</v>
      </c>
      <c r="B236" t="s">
        <v>323</v>
      </c>
      <c r="C236" t="s">
        <v>20</v>
      </c>
      <c r="D236" s="11">
        <v>44504</v>
      </c>
      <c r="E236">
        <f>VLOOKUP(A236,home!$A$2:$E$405,3,FALSE)</f>
        <v>1.5322580645161299</v>
      </c>
      <c r="F236">
        <f>VLOOKUP(B236,home!$B$2:$E$405,3,FALSE)</f>
        <v>0.56000000000000005</v>
      </c>
      <c r="G236">
        <f>VLOOKUP(C236,away!$B$2:$E$405,4,FALSE)</f>
        <v>1.26</v>
      </c>
      <c r="H236">
        <f>VLOOKUP(A236,away!$A$2:$E$405,3,FALSE)</f>
        <v>1.2782258064516101</v>
      </c>
      <c r="I236">
        <f>VLOOKUP(C236,away!$B$2:$E$405,3,FALSE)</f>
        <v>0.51</v>
      </c>
      <c r="J236">
        <f>VLOOKUP(B236,home!$B$2:$E$405,4,FALSE)</f>
        <v>1.45</v>
      </c>
      <c r="K236" s="3">
        <f t="shared" si="336"/>
        <v>1.0811612903225813</v>
      </c>
      <c r="L236" s="3">
        <f t="shared" si="337"/>
        <v>0.94524798387096576</v>
      </c>
      <c r="M236" s="5">
        <f t="shared" si="338"/>
        <v>0.13180795868280118</v>
      </c>
      <c r="N236" s="5">
        <f t="shared" si="339"/>
        <v>0.1425056626842828</v>
      </c>
      <c r="O236" s="5">
        <f t="shared" si="340"/>
        <v>0.12459120720306535</v>
      </c>
      <c r="P236" s="5">
        <f t="shared" si="341"/>
        <v>0.13470319034251424</v>
      </c>
      <c r="Q236" s="5">
        <f t="shared" si="342"/>
        <v>7.703580307300685E-2</v>
      </c>
      <c r="R236" s="5">
        <f t="shared" si="343"/>
        <v>5.8884793708373635E-2</v>
      </c>
      <c r="S236" s="5">
        <f t="shared" si="344"/>
        <v>3.4415504324966158E-2</v>
      </c>
      <c r="T236" s="5">
        <f t="shared" si="345"/>
        <v>7.2817937540640476E-2</v>
      </c>
      <c r="U236" s="5">
        <f t="shared" si="346"/>
        <v>6.3663959546124249E-2</v>
      </c>
      <c r="V236" s="5">
        <f t="shared" si="347"/>
        <v>3.9079399016462586E-3</v>
      </c>
      <c r="W236" s="5">
        <f t="shared" si="348"/>
        <v>2.7762709417149464E-2</v>
      </c>
      <c r="X236" s="5">
        <f t="shared" si="349"/>
        <v>2.6242645103356003E-2</v>
      </c>
      <c r="Y236" s="5">
        <f t="shared" si="350"/>
        <v>1.2402903687694266E-2</v>
      </c>
      <c r="Z236" s="5">
        <f t="shared" si="351"/>
        <v>1.8553577511165976E-2</v>
      </c>
      <c r="AA236" s="5">
        <f t="shared" si="352"/>
        <v>2.0059409802072232E-2</v>
      </c>
      <c r="AB236" s="5">
        <f t="shared" si="353"/>
        <v>1.0843728692358924E-2</v>
      </c>
      <c r="AC236" s="5">
        <f t="shared" si="354"/>
        <v>2.4961124202929597E-4</v>
      </c>
      <c r="AD236" s="5">
        <f t="shared" si="355"/>
        <v>7.5039916840740463E-3</v>
      </c>
      <c r="AE236" s="5">
        <f t="shared" si="356"/>
        <v>7.0931330103554844E-3</v>
      </c>
      <c r="AF236" s="5">
        <f t="shared" si="357"/>
        <v>3.3523848386835579E-3</v>
      </c>
      <c r="AG236" s="5">
        <f t="shared" si="358"/>
        <v>1.0562783366417422E-3</v>
      </c>
      <c r="AH236" s="5">
        <f t="shared" si="359"/>
        <v>4.3844329340058316E-3</v>
      </c>
      <c r="AI236" s="5">
        <f t="shared" si="360"/>
        <v>4.7402791682625654E-3</v>
      </c>
      <c r="AJ236" s="5">
        <f t="shared" si="361"/>
        <v>2.5625031710240038E-3</v>
      </c>
      <c r="AK236" s="5">
        <f t="shared" si="362"/>
        <v>9.2349307828000634E-4</v>
      </c>
      <c r="AL236" s="5">
        <f t="shared" si="363"/>
        <v>1.020376340934593E-5</v>
      </c>
      <c r="AM236" s="5">
        <f t="shared" si="364"/>
        <v>1.6226050663446839E-3</v>
      </c>
      <c r="AN236" s="5">
        <f t="shared" si="365"/>
        <v>1.5337641675811271E-3</v>
      </c>
      <c r="AO236" s="5">
        <f t="shared" si="366"/>
        <v>7.2489374356979515E-4</v>
      </c>
      <c r="AP236" s="5">
        <f t="shared" si="367"/>
        <v>2.2840144987667528E-4</v>
      </c>
      <c r="AQ236" s="5">
        <f t="shared" si="368"/>
        <v>5.3974002502283186E-5</v>
      </c>
      <c r="AR236" s="5">
        <f t="shared" si="369"/>
        <v>8.2887527825729521E-4</v>
      </c>
      <c r="AS236" s="5">
        <f t="shared" si="370"/>
        <v>8.9614786535714588E-4</v>
      </c>
      <c r="AT236" s="5">
        <f t="shared" si="371"/>
        <v>4.8444019121467933E-4</v>
      </c>
      <c r="AU236" s="5">
        <f t="shared" si="372"/>
        <v>1.7458599407259363E-4</v>
      </c>
      <c r="AV236" s="5">
        <f t="shared" si="373"/>
        <v>4.718890465594395E-5</v>
      </c>
      <c r="AW236" s="5">
        <f t="shared" si="374"/>
        <v>2.8966373554937134E-7</v>
      </c>
      <c r="AX236" s="5">
        <f t="shared" si="375"/>
        <v>2.9238296453552929E-4</v>
      </c>
      <c r="AY236" s="5">
        <f t="shared" si="376"/>
        <v>2.7637440774542512E-4</v>
      </c>
      <c r="AZ236" s="5">
        <f t="shared" si="377"/>
        <v>1.3062117585744764E-4</v>
      </c>
      <c r="BA236" s="5">
        <f t="shared" si="378"/>
        <v>4.1156467710035757E-5</v>
      </c>
      <c r="BB236" s="5">
        <f t="shared" si="379"/>
        <v>9.7257670315404499E-6</v>
      </c>
      <c r="BC236" s="5">
        <f t="shared" si="380"/>
        <v>1.8386523356324639E-6</v>
      </c>
      <c r="BD236" s="5">
        <f t="shared" si="381"/>
        <v>1.3058211427553228E-4</v>
      </c>
      <c r="BE236" s="5">
        <f t="shared" si="382"/>
        <v>1.4118032716318524E-4</v>
      </c>
      <c r="BF236" s="5">
        <f t="shared" si="383"/>
        <v>7.6319352341956757E-5</v>
      </c>
      <c r="BG236" s="5">
        <f t="shared" si="384"/>
        <v>2.7504509818204573E-5</v>
      </c>
      <c r="BH236" s="5">
        <f t="shared" si="385"/>
        <v>7.4342028311850374E-6</v>
      </c>
      <c r="BI236" s="5">
        <f t="shared" si="386"/>
        <v>1.6075144650967614E-6</v>
      </c>
      <c r="BJ236" s="8">
        <f t="shared" si="387"/>
        <v>0.38268918724097489</v>
      </c>
      <c r="BK236" s="8">
        <f t="shared" si="388"/>
        <v>0.30537078266511186</v>
      </c>
      <c r="BL236" s="8">
        <f t="shared" si="389"/>
        <v>0.29346967355801967</v>
      </c>
      <c r="BM236" s="8">
        <f t="shared" si="390"/>
        <v>0.3302785205372184</v>
      </c>
      <c r="BN236" s="8">
        <f t="shared" si="391"/>
        <v>0.66952861569404398</v>
      </c>
    </row>
    <row r="237" spans="1:66" x14ac:dyDescent="0.25">
      <c r="A237" t="s">
        <v>16</v>
      </c>
      <c r="B237" t="s">
        <v>19</v>
      </c>
      <c r="C237" t="s">
        <v>64</v>
      </c>
      <c r="D237" s="11">
        <v>44504</v>
      </c>
      <c r="E237">
        <f>VLOOKUP(A237,home!$A$2:$E$405,3,FALSE)</f>
        <v>1.5322580645161299</v>
      </c>
      <c r="F237">
        <f>VLOOKUP(B237,home!$B$2:$E$405,3,FALSE)</f>
        <v>0.89</v>
      </c>
      <c r="G237">
        <f>VLOOKUP(C237,away!$B$2:$E$405,4,FALSE)</f>
        <v>1.03</v>
      </c>
      <c r="H237">
        <f>VLOOKUP(A237,away!$A$2:$E$405,3,FALSE)</f>
        <v>1.2782258064516101</v>
      </c>
      <c r="I237">
        <f>VLOOKUP(C237,away!$B$2:$E$405,3,FALSE)</f>
        <v>0.89</v>
      </c>
      <c r="J237">
        <f>VLOOKUP(B237,home!$B$2:$E$405,4,FALSE)</f>
        <v>1.45</v>
      </c>
      <c r="K237" s="3">
        <f t="shared" si="336"/>
        <v>1.4046209677419363</v>
      </c>
      <c r="L237" s="3">
        <f t="shared" si="337"/>
        <v>1.649550403225803</v>
      </c>
      <c r="M237" s="5">
        <f t="shared" si="338"/>
        <v>4.7161784207151086E-2</v>
      </c>
      <c r="N237" s="5">
        <f t="shared" si="339"/>
        <v>6.6244430973484938E-2</v>
      </c>
      <c r="O237" s="5">
        <f t="shared" si="340"/>
        <v>7.7795740155754384E-2</v>
      </c>
      <c r="P237" s="5">
        <f t="shared" si="341"/>
        <v>0.10927352782377595</v>
      </c>
      <c r="Q237" s="5">
        <f t="shared" si="342"/>
        <v>4.652415837074516E-2</v>
      </c>
      <c r="R237" s="5">
        <f t="shared" si="343"/>
        <v>6.4163997271587225E-2</v>
      </c>
      <c r="S237" s="5">
        <f t="shared" si="344"/>
        <v>6.3296502050292358E-2</v>
      </c>
      <c r="T237" s="5">
        <f t="shared" si="345"/>
        <v>7.6743944200203806E-2</v>
      </c>
      <c r="U237" s="5">
        <f t="shared" si="346"/>
        <v>9.0126095941807816E-2</v>
      </c>
      <c r="V237" s="5">
        <f t="shared" si="347"/>
        <v>1.6295284163786422E-2</v>
      </c>
      <c r="W237" s="5">
        <f t="shared" si="348"/>
        <v>2.1782936118031726E-2</v>
      </c>
      <c r="X237" s="5">
        <f t="shared" si="349"/>
        <v>3.5932051056941146E-2</v>
      </c>
      <c r="Y237" s="5">
        <f t="shared" si="350"/>
        <v>2.9635864654853707E-2</v>
      </c>
      <c r="Z237" s="5">
        <f t="shared" si="351"/>
        <v>3.5280582523975354E-2</v>
      </c>
      <c r="AA237" s="5">
        <f t="shared" si="352"/>
        <v>4.9555845967325506E-2</v>
      </c>
      <c r="AB237" s="5">
        <f t="shared" si="353"/>
        <v>3.4803590159947551E-2</v>
      </c>
      <c r="AC237" s="5">
        <f t="shared" si="354"/>
        <v>2.359753794044669E-3</v>
      </c>
      <c r="AD237" s="5">
        <f t="shared" si="355"/>
        <v>7.6491922025926284E-3</v>
      </c>
      <c r="AE237" s="5">
        <f t="shared" si="356"/>
        <v>1.2617728082138338E-2</v>
      </c>
      <c r="AF237" s="5">
        <f t="shared" si="357"/>
        <v>1.0406789222842418E-2</v>
      </c>
      <c r="AG237" s="5">
        <f t="shared" si="358"/>
        <v>5.7221744529418854E-3</v>
      </c>
      <c r="AH237" s="5">
        <f t="shared" si="359"/>
        <v>1.4549274782116192E-2</v>
      </c>
      <c r="AI237" s="5">
        <f t="shared" si="360"/>
        <v>2.0436216424399398E-2</v>
      </c>
      <c r="AJ237" s="5">
        <f t="shared" si="361"/>
        <v>1.4352569045511769E-2</v>
      </c>
      <c r="AK237" s="5">
        <f t="shared" si="362"/>
        <v>6.7199731407632341E-3</v>
      </c>
      <c r="AL237" s="5">
        <f t="shared" si="363"/>
        <v>2.1870132880316421E-4</v>
      </c>
      <c r="AM237" s="5">
        <f t="shared" si="364"/>
        <v>2.1488431508099436E-3</v>
      </c>
      <c r="AN237" s="5">
        <f t="shared" si="365"/>
        <v>3.5446250858875475E-3</v>
      </c>
      <c r="AO237" s="5">
        <f t="shared" si="366"/>
        <v>2.9235188698550508E-3</v>
      </c>
      <c r="AP237" s="5">
        <f t="shared" si="367"/>
        <v>1.6074972435358814E-3</v>
      </c>
      <c r="AQ237" s="5">
        <f t="shared" si="368"/>
        <v>6.6291193156474502E-4</v>
      </c>
      <c r="AR237" s="5">
        <f t="shared" si="369"/>
        <v>4.7999524166965537E-3</v>
      </c>
      <c r="AS237" s="5">
        <f t="shared" si="370"/>
        <v>6.7421138086555601E-3</v>
      </c>
      <c r="AT237" s="5">
        <f t="shared" si="371"/>
        <v>4.7350572112700232E-3</v>
      </c>
      <c r="AU237" s="5">
        <f t="shared" si="372"/>
        <v>2.2169868808025114E-3</v>
      </c>
      <c r="AV237" s="5">
        <f t="shared" si="373"/>
        <v>7.7850656449600039E-4</v>
      </c>
      <c r="AW237" s="5">
        <f t="shared" si="374"/>
        <v>1.4075818506580454E-5</v>
      </c>
      <c r="AX237" s="5">
        <f t="shared" si="375"/>
        <v>5.0305169100271589E-4</v>
      </c>
      <c r="AY237" s="5">
        <f t="shared" si="376"/>
        <v>8.2980911973695205E-4</v>
      </c>
      <c r="AZ237" s="5">
        <f t="shared" si="377"/>
        <v>6.8440598403126903E-4</v>
      </c>
      <c r="BA237" s="5">
        <f t="shared" si="378"/>
        <v>3.763207223096442E-4</v>
      </c>
      <c r="BB237" s="5">
        <f t="shared" si="379"/>
        <v>1.5518999980702476E-4</v>
      </c>
      <c r="BC237" s="5">
        <f t="shared" si="380"/>
        <v>5.1198745351657998E-5</v>
      </c>
      <c r="BD237" s="5">
        <f t="shared" si="381"/>
        <v>1.3196272407377458E-3</v>
      </c>
      <c r="BE237" s="5">
        <f t="shared" si="382"/>
        <v>1.8535760919436736E-3</v>
      </c>
      <c r="BF237" s="5">
        <f t="shared" si="383"/>
        <v>1.3017859220246198E-3</v>
      </c>
      <c r="BG237" s="5">
        <f t="shared" si="384"/>
        <v>6.0950526719568353E-4</v>
      </c>
      <c r="BH237" s="5">
        <f t="shared" si="385"/>
        <v>2.140309695630522E-4</v>
      </c>
      <c r="BI237" s="5">
        <f t="shared" si="386"/>
        <v>6.0126477518879785E-5</v>
      </c>
      <c r="BJ237" s="8">
        <f t="shared" si="387"/>
        <v>0.32674664187866814</v>
      </c>
      <c r="BK237" s="8">
        <f t="shared" si="388"/>
        <v>0.23943536248759059</v>
      </c>
      <c r="BL237" s="8">
        <f t="shared" si="389"/>
        <v>0.39713457174011751</v>
      </c>
      <c r="BM237" s="8">
        <f t="shared" si="390"/>
        <v>0.58661778652662244</v>
      </c>
      <c r="BN237" s="8">
        <f t="shared" si="391"/>
        <v>0.41116363880249873</v>
      </c>
    </row>
    <row r="238" spans="1:66" x14ac:dyDescent="0.25">
      <c r="A238" t="s">
        <v>69</v>
      </c>
      <c r="B238" t="s">
        <v>75</v>
      </c>
      <c r="C238" t="s">
        <v>325</v>
      </c>
      <c r="D238" s="11">
        <v>44504</v>
      </c>
      <c r="E238">
        <f>VLOOKUP(A238,home!$A$2:$E$405,3,FALSE)</f>
        <v>1.3354838709677399</v>
      </c>
      <c r="F238">
        <f>VLOOKUP(B238,home!$B$2:$E$405,3,FALSE)</f>
        <v>0.61</v>
      </c>
      <c r="G238">
        <f>VLOOKUP(C238,away!$B$2:$E$405,4,FALSE)</f>
        <v>1.22</v>
      </c>
      <c r="H238">
        <f>VLOOKUP(A238,away!$A$2:$E$405,3,FALSE)</f>
        <v>1.3322580645161299</v>
      </c>
      <c r="I238">
        <f>VLOOKUP(C238,away!$B$2:$E$405,3,FALSE)</f>
        <v>0.61</v>
      </c>
      <c r="J238">
        <f>VLOOKUP(B238,home!$B$2:$E$405,4,FALSE)</f>
        <v>0.84</v>
      </c>
      <c r="K238" s="3">
        <f t="shared" si="336"/>
        <v>0.99386709677419194</v>
      </c>
      <c r="L238" s="3">
        <f t="shared" si="337"/>
        <v>0.68264903225806495</v>
      </c>
      <c r="M238" s="5">
        <f t="shared" si="338"/>
        <v>0.18702441128202535</v>
      </c>
      <c r="N238" s="5">
        <f t="shared" si="339"/>
        <v>0.18587740866676894</v>
      </c>
      <c r="O238" s="5">
        <f t="shared" si="340"/>
        <v>0.12767203337030894</v>
      </c>
      <c r="P238" s="5">
        <f t="shared" si="341"/>
        <v>0.12688903314500669</v>
      </c>
      <c r="Q238" s="5">
        <f t="shared" si="342"/>
        <v>9.2368720253775821E-2</v>
      </c>
      <c r="R238" s="5">
        <f t="shared" si="343"/>
        <v>4.3577595013330368E-2</v>
      </c>
      <c r="S238" s="5">
        <f t="shared" si="344"/>
        <v>2.1522359864824269E-2</v>
      </c>
      <c r="T238" s="5">
        <f t="shared" si="345"/>
        <v>6.3055417492155999E-2</v>
      </c>
      <c r="U238" s="5">
        <f t="shared" si="346"/>
        <v>4.3310337840300153E-2</v>
      </c>
      <c r="V238" s="5">
        <f t="shared" si="347"/>
        <v>1.6224569090717868E-3</v>
      </c>
      <c r="W238" s="5">
        <f t="shared" si="348"/>
        <v>3.060074394378923E-2</v>
      </c>
      <c r="X238" s="5">
        <f t="shared" si="349"/>
        <v>2.0889568239604563E-2</v>
      </c>
      <c r="Y238" s="5">
        <f t="shared" si="350"/>
        <v>7.1301217715274302E-3</v>
      </c>
      <c r="Z238" s="5">
        <f t="shared" si="351"/>
        <v>9.9160676879946202E-3</v>
      </c>
      <c r="AA238" s="5">
        <f t="shared" si="352"/>
        <v>9.8552534044835851E-3</v>
      </c>
      <c r="AB238" s="5">
        <f t="shared" si="353"/>
        <v>4.897406044544036E-3</v>
      </c>
      <c r="AC238" s="5">
        <f t="shared" si="354"/>
        <v>6.8798501723763041E-5</v>
      </c>
      <c r="AD238" s="5">
        <f t="shared" si="355"/>
        <v>7.6032681356360578E-3</v>
      </c>
      <c r="AE238" s="5">
        <f t="shared" si="356"/>
        <v>5.1903636347905378E-3</v>
      </c>
      <c r="AF238" s="5">
        <f t="shared" si="357"/>
        <v>1.7715983561786058E-3</v>
      </c>
      <c r="AG238" s="5">
        <f t="shared" si="358"/>
        <v>4.031266344651014E-4</v>
      </c>
      <c r="AH238" s="5">
        <f t="shared" si="359"/>
        <v>1.6922985027537489E-3</v>
      </c>
      <c r="AI238" s="5">
        <f t="shared" si="360"/>
        <v>1.6819197998071799E-3</v>
      </c>
      <c r="AJ238" s="5">
        <f t="shared" si="361"/>
        <v>8.3580237422069606E-4</v>
      </c>
      <c r="AK238" s="5">
        <f t="shared" si="362"/>
        <v>2.7689215971456665E-4</v>
      </c>
      <c r="AL238" s="5">
        <f t="shared" si="363"/>
        <v>1.8670878963258375E-6</v>
      </c>
      <c r="AM238" s="5">
        <f t="shared" si="364"/>
        <v>1.5113276055920668E-3</v>
      </c>
      <c r="AN238" s="5">
        <f t="shared" si="365"/>
        <v>1.0317063273823231E-3</v>
      </c>
      <c r="AO238" s="5">
        <f t="shared" si="366"/>
        <v>3.5214666298103244E-4</v>
      </c>
      <c r="AP238" s="5">
        <f t="shared" si="367"/>
        <v>8.0130859565636273E-5</v>
      </c>
      <c r="AQ238" s="5">
        <f t="shared" si="368"/>
        <v>1.3675313434122127E-5</v>
      </c>
      <c r="AR238" s="5">
        <f t="shared" si="369"/>
        <v>2.3104918703932385E-4</v>
      </c>
      <c r="AS238" s="5">
        <f t="shared" si="370"/>
        <v>2.2963218473481004E-4</v>
      </c>
      <c r="AT238" s="5">
        <f t="shared" si="371"/>
        <v>1.1411193638415028E-4</v>
      </c>
      <c r="AU238" s="5">
        <f t="shared" si="372"/>
        <v>3.7804032973798909E-5</v>
      </c>
      <c r="AV238" s="5">
        <f t="shared" si="373"/>
        <v>9.393046124506334E-6</v>
      </c>
      <c r="AW238" s="5">
        <f t="shared" si="374"/>
        <v>3.5187471033196727E-8</v>
      </c>
      <c r="AX238" s="5">
        <f t="shared" si="375"/>
        <v>2.5034312994074635E-4</v>
      </c>
      <c r="AY238" s="5">
        <f t="shared" si="376"/>
        <v>1.7089649538650552E-4</v>
      </c>
      <c r="AZ238" s="5">
        <f t="shared" si="377"/>
        <v>5.8331163595946409E-5</v>
      </c>
      <c r="BA238" s="5">
        <f t="shared" si="378"/>
        <v>1.3273237459753231E-5</v>
      </c>
      <c r="BB238" s="5">
        <f t="shared" si="379"/>
        <v>2.2652406767080099E-6</v>
      </c>
      <c r="BC238" s="5">
        <f t="shared" si="380"/>
        <v>3.0927287115726554E-7</v>
      </c>
      <c r="BD238" s="5">
        <f t="shared" si="381"/>
        <v>2.628758398940116E-5</v>
      </c>
      <c r="BE238" s="5">
        <f t="shared" si="382"/>
        <v>2.6126364780753858E-5</v>
      </c>
      <c r="BF238" s="5">
        <f t="shared" si="383"/>
        <v>1.2983067156955667E-5</v>
      </c>
      <c r="BG238" s="5">
        <f t="shared" si="384"/>
        <v>4.3011477541692977E-6</v>
      </c>
      <c r="BH238" s="5">
        <f t="shared" si="385"/>
        <v>1.0686923078082687E-6</v>
      </c>
      <c r="BI238" s="5">
        <f t="shared" si="386"/>
        <v>2.1242762426126306E-7</v>
      </c>
      <c r="BJ238" s="8">
        <f t="shared" si="387"/>
        <v>0.41837474243757838</v>
      </c>
      <c r="BK238" s="8">
        <f t="shared" si="388"/>
        <v>0.33729982328593472</v>
      </c>
      <c r="BL238" s="8">
        <f t="shared" si="389"/>
        <v>0.23449250818033324</v>
      </c>
      <c r="BM238" s="8">
        <f t="shared" si="390"/>
        <v>0.23650307855270916</v>
      </c>
      <c r="BN238" s="8">
        <f t="shared" si="391"/>
        <v>0.76340920173121607</v>
      </c>
    </row>
    <row r="239" spans="1:66" x14ac:dyDescent="0.25">
      <c r="A239" t="s">
        <v>69</v>
      </c>
      <c r="B239" t="s">
        <v>74</v>
      </c>
      <c r="C239" t="s">
        <v>78</v>
      </c>
      <c r="D239" s="11">
        <v>44504</v>
      </c>
      <c r="E239">
        <f>VLOOKUP(A239,home!$A$2:$E$405,3,FALSE)</f>
        <v>1.3354838709677399</v>
      </c>
      <c r="F239">
        <f>VLOOKUP(B239,home!$B$2:$E$405,3,FALSE)</f>
        <v>1.36</v>
      </c>
      <c r="G239">
        <f>VLOOKUP(C239,away!$B$2:$E$405,4,FALSE)</f>
        <v>0.75</v>
      </c>
      <c r="H239">
        <f>VLOOKUP(A239,away!$A$2:$E$405,3,FALSE)</f>
        <v>1.3322580645161299</v>
      </c>
      <c r="I239">
        <f>VLOOKUP(C239,away!$B$2:$E$405,3,FALSE)</f>
        <v>1.4</v>
      </c>
      <c r="J239">
        <f>VLOOKUP(B239,home!$B$2:$E$405,4,FALSE)</f>
        <v>0.94</v>
      </c>
      <c r="K239" s="3">
        <f t="shared" si="336"/>
        <v>1.3621935483870948</v>
      </c>
      <c r="L239" s="3">
        <f t="shared" si="337"/>
        <v>1.7532516129032267</v>
      </c>
      <c r="M239" s="5">
        <f t="shared" si="338"/>
        <v>4.435875595054467E-2</v>
      </c>
      <c r="N239" s="5">
        <f t="shared" si="339"/>
        <v>6.0425211170309599E-2</v>
      </c>
      <c r="O239" s="5">
        <f t="shared" si="340"/>
        <v>7.7772060416673061E-2</v>
      </c>
      <c r="P239" s="5">
        <f t="shared" si="341"/>
        <v>0.10594059894436339</v>
      </c>
      <c r="Q239" s="5">
        <f t="shared" si="342"/>
        <v>4.1155416408061786E-2</v>
      </c>
      <c r="R239" s="5">
        <f t="shared" si="343"/>
        <v>6.8176995182169617E-2</v>
      </c>
      <c r="S239" s="5">
        <f t="shared" si="344"/>
        <v>6.3253636537977817E-2</v>
      </c>
      <c r="T239" s="5">
        <f t="shared" si="345"/>
        <v>7.2155800197138256E-2</v>
      </c>
      <c r="U239" s="5">
        <f t="shared" si="346"/>
        <v>9.287026298556951E-2</v>
      </c>
      <c r="V239" s="5">
        <f t="shared" si="347"/>
        <v>1.6785182032390353E-2</v>
      </c>
      <c r="W239" s="5">
        <f t="shared" si="348"/>
        <v>1.868721423741539E-2</v>
      </c>
      <c r="X239" s="5">
        <f t="shared" si="349"/>
        <v>3.2763388502416682E-2</v>
      </c>
      <c r="Y239" s="5">
        <f t="shared" si="350"/>
        <v>2.8721231868018542E-2</v>
      </c>
      <c r="Z239" s="5">
        <f t="shared" si="351"/>
        <v>3.9843808922011469E-2</v>
      </c>
      <c r="AA239" s="5">
        <f t="shared" si="352"/>
        <v>5.4274979456732188E-2</v>
      </c>
      <c r="AB239" s="5">
        <f t="shared" si="353"/>
        <v>3.6966513427401357E-2</v>
      </c>
      <c r="AC239" s="5">
        <f t="shared" si="354"/>
        <v>2.5054696076859981E-3</v>
      </c>
      <c r="AD239" s="5">
        <f t="shared" si="355"/>
        <v>6.363900667883675E-3</v>
      </c>
      <c r="AE239" s="5">
        <f t="shared" si="356"/>
        <v>1.1157519110322976E-2</v>
      </c>
      <c r="AF239" s="5">
        <f t="shared" si="357"/>
        <v>9.7809691880861686E-3</v>
      </c>
      <c r="AG239" s="5">
        <f t="shared" si="358"/>
        <v>5.7161666682562793E-3</v>
      </c>
      <c r="AH239" s="5">
        <f t="shared" si="359"/>
        <v>1.7464055564181156E-2</v>
      </c>
      <c r="AI239" s="5">
        <f t="shared" si="360"/>
        <v>2.3789423818201316E-2</v>
      </c>
      <c r="AJ239" s="5">
        <f t="shared" si="361"/>
        <v>1.6202899822500064E-2</v>
      </c>
      <c r="AK239" s="5">
        <f t="shared" si="362"/>
        <v>7.3571618677906675E-3</v>
      </c>
      <c r="AL239" s="5">
        <f t="shared" si="363"/>
        <v>2.3934931914779657E-4</v>
      </c>
      <c r="AM239" s="5">
        <f t="shared" si="364"/>
        <v>1.7337728864734929E-3</v>
      </c>
      <c r="AN239" s="5">
        <f t="shared" si="365"/>
        <v>3.0397401096175346E-3</v>
      </c>
      <c r="AO239" s="5">
        <f t="shared" si="366"/>
        <v>2.6647146249967873E-3</v>
      </c>
      <c r="AP239" s="5">
        <f t="shared" si="367"/>
        <v>1.5573050714008114E-3</v>
      </c>
      <c r="AQ239" s="5">
        <f t="shared" si="368"/>
        <v>6.8258690705396221E-4</v>
      </c>
      <c r="AR239" s="5">
        <f t="shared" si="369"/>
        <v>6.12377671714643E-3</v>
      </c>
      <c r="AS239" s="5">
        <f t="shared" si="370"/>
        <v>8.3417691358599697E-3</v>
      </c>
      <c r="AT239" s="5">
        <f t="shared" si="371"/>
        <v>5.681552049501523E-3</v>
      </c>
      <c r="AU239" s="5">
        <f t="shared" si="372"/>
        <v>2.5797911822188178E-3</v>
      </c>
      <c r="AV239" s="5">
        <f t="shared" si="373"/>
        <v>8.7854372615109712E-4</v>
      </c>
      <c r="AW239" s="5">
        <f t="shared" si="374"/>
        <v>1.5878620230839675E-5</v>
      </c>
      <c r="AX239" s="5">
        <f t="shared" si="375"/>
        <v>3.9362237338711023E-4</v>
      </c>
      <c r="AY239" s="5">
        <f t="shared" si="376"/>
        <v>6.9011906101574725E-4</v>
      </c>
      <c r="AZ239" s="5">
        <f t="shared" si="377"/>
        <v>6.0497617841055967E-4</v>
      </c>
      <c r="BA239" s="5">
        <f t="shared" si="378"/>
        <v>3.5355848685544801E-4</v>
      </c>
      <c r="BB239" s="5">
        <f t="shared" si="379"/>
        <v>1.5496924683373474E-4</v>
      </c>
      <c r="BC239" s="5">
        <f t="shared" si="380"/>
        <v>5.4340016392328675E-5</v>
      </c>
      <c r="BD239" s="5">
        <f t="shared" si="381"/>
        <v>1.7894202343993679E-3</v>
      </c>
      <c r="BE239" s="5">
        <f t="shared" si="382"/>
        <v>2.4375366986521419E-3</v>
      </c>
      <c r="BF239" s="5">
        <f t="shared" si="383"/>
        <v>1.6601983824303633E-3</v>
      </c>
      <c r="BG239" s="5">
        <f t="shared" si="384"/>
        <v>7.538371751964442E-4</v>
      </c>
      <c r="BH239" s="5">
        <f t="shared" si="385"/>
        <v>2.56718034146737E-4</v>
      </c>
      <c r="BI239" s="5">
        <f t="shared" si="386"/>
        <v>6.9939929973860597E-5</v>
      </c>
      <c r="BJ239" s="8">
        <f t="shared" si="387"/>
        <v>0.29885652298034693</v>
      </c>
      <c r="BK239" s="8">
        <f t="shared" si="388"/>
        <v>0.23377311145312574</v>
      </c>
      <c r="BL239" s="8">
        <f t="shared" si="389"/>
        <v>0.42544743580689576</v>
      </c>
      <c r="BM239" s="8">
        <f t="shared" si="390"/>
        <v>0.59941760064947303</v>
      </c>
      <c r="BN239" s="8">
        <f t="shared" si="391"/>
        <v>0.39782903807212217</v>
      </c>
    </row>
    <row r="240" spans="1:66" x14ac:dyDescent="0.25">
      <c r="A240" t="s">
        <v>69</v>
      </c>
      <c r="B240" t="s">
        <v>259</v>
      </c>
      <c r="C240" t="s">
        <v>261</v>
      </c>
      <c r="D240" s="11">
        <v>44504</v>
      </c>
      <c r="E240">
        <f>VLOOKUP(A240,home!$A$2:$E$405,3,FALSE)</f>
        <v>1.3354838709677399</v>
      </c>
      <c r="F240">
        <f>VLOOKUP(B240,home!$B$2:$E$405,3,FALSE)</f>
        <v>1.3</v>
      </c>
      <c r="G240">
        <f>VLOOKUP(C240,away!$B$2:$E$405,4,FALSE)</f>
        <v>0.66</v>
      </c>
      <c r="H240">
        <f>VLOOKUP(A240,away!$A$2:$E$405,3,FALSE)</f>
        <v>1.3322580645161299</v>
      </c>
      <c r="I240">
        <f>VLOOKUP(C240,away!$B$2:$E$405,3,FALSE)</f>
        <v>1.4</v>
      </c>
      <c r="J240">
        <f>VLOOKUP(B240,home!$B$2:$E$405,4,FALSE)</f>
        <v>0.85</v>
      </c>
      <c r="K240" s="3">
        <f t="shared" si="336"/>
        <v>1.1458451612903211</v>
      </c>
      <c r="L240" s="3">
        <f t="shared" si="337"/>
        <v>1.5853870967741945</v>
      </c>
      <c r="M240" s="5">
        <f t="shared" si="338"/>
        <v>6.5138972168578502E-2</v>
      </c>
      <c r="N240" s="5">
        <f t="shared" si="339"/>
        <v>7.4639176070790583E-2</v>
      </c>
      <c r="O240" s="5">
        <f t="shared" si="340"/>
        <v>0.10327048597319773</v>
      </c>
      <c r="P240" s="5">
        <f t="shared" si="341"/>
        <v>0.11833198665648861</v>
      </c>
      <c r="Q240" s="5">
        <f t="shared" si="342"/>
        <v>4.2762469371705858E-2</v>
      </c>
      <c r="R240" s="5">
        <f t="shared" si="343"/>
        <v>8.186184796975407E-2</v>
      </c>
      <c r="S240" s="5">
        <f t="shared" si="344"/>
        <v>5.3740712356626093E-2</v>
      </c>
      <c r="T240" s="5">
        <f t="shared" si="345"/>
        <v>6.7795067168104156E-2</v>
      </c>
      <c r="U240" s="5">
        <f t="shared" si="346"/>
        <v>9.3801002390426616E-2</v>
      </c>
      <c r="V240" s="5">
        <f t="shared" si="347"/>
        <v>1.0847312797009612E-2</v>
      </c>
      <c r="W240" s="5">
        <f t="shared" si="348"/>
        <v>1.6333056204798233E-2</v>
      </c>
      <c r="X240" s="5">
        <f t="shared" si="349"/>
        <v>2.5894216557974817E-2</v>
      </c>
      <c r="Y240" s="5">
        <f t="shared" si="350"/>
        <v>2.0526178406044988E-2</v>
      </c>
      <c r="Z240" s="5">
        <f t="shared" si="351"/>
        <v>4.3260905829779643E-2</v>
      </c>
      <c r="AA240" s="5">
        <f t="shared" si="352"/>
        <v>4.9570299618089259E-2</v>
      </c>
      <c r="AB240" s="5">
        <f t="shared" si="353"/>
        <v>2.8399943980549517E-2</v>
      </c>
      <c r="AC240" s="5">
        <f t="shared" si="354"/>
        <v>1.231582290929275E-3</v>
      </c>
      <c r="AD240" s="5">
        <f t="shared" si="355"/>
        <v>4.6787883553377277E-3</v>
      </c>
      <c r="AE240" s="5">
        <f t="shared" si="356"/>
        <v>7.4176906870897881E-3</v>
      </c>
      <c r="AF240" s="5">
        <f t="shared" si="357"/>
        <v>5.8799555515871302E-3</v>
      </c>
      <c r="AG240" s="5">
        <f t="shared" si="358"/>
        <v>3.1073352203640106E-3</v>
      </c>
      <c r="AH240" s="5">
        <f t="shared" si="359"/>
        <v>1.7146320474324041E-2</v>
      </c>
      <c r="AI240" s="5">
        <f t="shared" si="360"/>
        <v>1.9647028349437368E-2</v>
      </c>
      <c r="AJ240" s="5">
        <f t="shared" si="361"/>
        <v>1.1256226183968288E-2</v>
      </c>
      <c r="AK240" s="5">
        <f t="shared" si="362"/>
        <v>4.2992974357631587E-3</v>
      </c>
      <c r="AL240" s="5">
        <f t="shared" si="363"/>
        <v>8.9492096276526739E-5</v>
      </c>
      <c r="AM240" s="5">
        <f t="shared" si="364"/>
        <v>1.0722333995330478E-3</v>
      </c>
      <c r="AN240" s="5">
        <f t="shared" si="365"/>
        <v>1.6999049963500237E-3</v>
      </c>
      <c r="AO240" s="5">
        <f t="shared" si="366"/>
        <v>1.3475037234776559E-3</v>
      </c>
      <c r="AP240" s="5">
        <f t="shared" si="367"/>
        <v>7.1210500535221952E-4</v>
      </c>
      <c r="AQ240" s="5">
        <f t="shared" si="368"/>
        <v>2.8224052175843188E-4</v>
      </c>
      <c r="AR240" s="5">
        <f t="shared" si="369"/>
        <v>5.4367110474296985E-3</v>
      </c>
      <c r="AS240" s="5">
        <f t="shared" si="370"/>
        <v>6.2296290470309551E-3</v>
      </c>
      <c r="AT240" s="5">
        <f t="shared" si="371"/>
        <v>3.5690951500870274E-3</v>
      </c>
      <c r="AU240" s="5">
        <f t="shared" si="372"/>
        <v>1.3632101359706572E-3</v>
      </c>
      <c r="AV240" s="5">
        <f t="shared" si="373"/>
        <v>3.9050693453097452E-4</v>
      </c>
      <c r="AW240" s="5">
        <f t="shared" si="374"/>
        <v>4.5158908330505852E-6</v>
      </c>
      <c r="AX240" s="5">
        <f t="shared" si="375"/>
        <v>2.047689087714687E-4</v>
      </c>
      <c r="AY240" s="5">
        <f t="shared" si="376"/>
        <v>3.2463798578681867E-4</v>
      </c>
      <c r="AZ240" s="5">
        <f t="shared" si="377"/>
        <v>2.5733843689459333E-4</v>
      </c>
      <c r="BA240" s="5">
        <f t="shared" si="378"/>
        <v>1.359936791189096E-4</v>
      </c>
      <c r="BB240" s="5">
        <f t="shared" si="379"/>
        <v>5.3900656029492356E-5</v>
      </c>
      <c r="BC240" s="5">
        <f t="shared" si="380"/>
        <v>1.7090680915364258E-5</v>
      </c>
      <c r="BD240" s="5">
        <f t="shared" si="381"/>
        <v>1.4365485905807954E-3</v>
      </c>
      <c r="BE240" s="5">
        <f t="shared" si="382"/>
        <v>1.6460622514754353E-3</v>
      </c>
      <c r="BF240" s="5">
        <f t="shared" si="383"/>
        <v>9.4306623301788971E-4</v>
      </c>
      <c r="BG240" s="5">
        <f t="shared" si="384"/>
        <v>3.6020262662661307E-4</v>
      </c>
      <c r="BH240" s="5">
        <f t="shared" si="385"/>
        <v>1.0318410920104218E-4</v>
      </c>
      <c r="BI240" s="5">
        <f t="shared" si="386"/>
        <v>2.3646602450013274E-5</v>
      </c>
      <c r="BJ240" s="8">
        <f t="shared" si="387"/>
        <v>0.27514165158778542</v>
      </c>
      <c r="BK240" s="8">
        <f t="shared" si="388"/>
        <v>0.24970469635169545</v>
      </c>
      <c r="BL240" s="8">
        <f t="shared" si="389"/>
        <v>0.43075431510391116</v>
      </c>
      <c r="BM240" s="8">
        <f t="shared" si="390"/>
        <v>0.51253650856770272</v>
      </c>
      <c r="BN240" s="8">
        <f t="shared" si="391"/>
        <v>0.48600493821051538</v>
      </c>
    </row>
    <row r="241" spans="1:66" x14ac:dyDescent="0.25">
      <c r="A241" t="s">
        <v>69</v>
      </c>
      <c r="B241" t="s">
        <v>258</v>
      </c>
      <c r="C241" t="s">
        <v>324</v>
      </c>
      <c r="D241" s="11">
        <v>44504</v>
      </c>
      <c r="E241">
        <f>VLOOKUP(A241,home!$A$2:$E$405,3,FALSE)</f>
        <v>1.3354838709677399</v>
      </c>
      <c r="F241">
        <f>VLOOKUP(B241,home!$B$2:$E$405,3,FALSE)</f>
        <v>0.47</v>
      </c>
      <c r="G241">
        <f>VLOOKUP(C241,away!$B$2:$E$405,4,FALSE)</f>
        <v>0.8</v>
      </c>
      <c r="H241">
        <f>VLOOKUP(A241,away!$A$2:$E$405,3,FALSE)</f>
        <v>1.3322580645161299</v>
      </c>
      <c r="I241">
        <f>VLOOKUP(C241,away!$B$2:$E$405,3,FALSE)</f>
        <v>1.17</v>
      </c>
      <c r="J241">
        <f>VLOOKUP(B241,home!$B$2:$E$405,4,FALSE)</f>
        <v>1.17</v>
      </c>
      <c r="K241" s="3">
        <f t="shared" si="336"/>
        <v>0.50214193548387021</v>
      </c>
      <c r="L241" s="3">
        <f t="shared" si="337"/>
        <v>1.82372806451613</v>
      </c>
      <c r="M241" s="5">
        <f t="shared" si="338"/>
        <v>9.769840945044031E-2</v>
      </c>
      <c r="N241" s="5">
        <f t="shared" si="339"/>
        <v>4.9058468415139729E-2</v>
      </c>
      <c r="O241" s="5">
        <f t="shared" si="340"/>
        <v>0.17817533117335591</v>
      </c>
      <c r="P241" s="5">
        <f t="shared" si="341"/>
        <v>8.9469305650868483E-2</v>
      </c>
      <c r="Q241" s="5">
        <f t="shared" si="342"/>
        <v>1.2317157140926288E-2</v>
      </c>
      <c r="R241" s="5">
        <f t="shared" si="343"/>
        <v>0.16247167593265244</v>
      </c>
      <c r="S241" s="5">
        <f t="shared" si="344"/>
        <v>2.0483334116378624E-2</v>
      </c>
      <c r="T241" s="5">
        <f t="shared" si="345"/>
        <v>2.2463145152962535E-2</v>
      </c>
      <c r="U241" s="5">
        <f t="shared" si="346"/>
        <v>8.1583841814130226E-2</v>
      </c>
      <c r="V241" s="5">
        <f t="shared" si="347"/>
        <v>2.0842255389324008E-3</v>
      </c>
      <c r="W241" s="5">
        <f t="shared" si="348"/>
        <v>2.0616537088012331E-3</v>
      </c>
      <c r="X241" s="5">
        <f t="shared" si="349"/>
        <v>3.7598957280545742E-3</v>
      </c>
      <c r="Y241" s="5">
        <f t="shared" si="350"/>
        <v>3.428513679453717E-3</v>
      </c>
      <c r="Z241" s="5">
        <f t="shared" si="351"/>
        <v>9.8768051695782705E-2</v>
      </c>
      <c r="AA241" s="5">
        <f t="shared" si="352"/>
        <v>4.9595580642491276E-2</v>
      </c>
      <c r="AB241" s="5">
        <f t="shared" si="353"/>
        <v>1.2452010427633468E-2</v>
      </c>
      <c r="AC241" s="5">
        <f t="shared" si="354"/>
        <v>1.1929199566618987E-4</v>
      </c>
      <c r="AD241" s="5">
        <f t="shared" si="355"/>
        <v>2.5881069590873759E-4</v>
      </c>
      <c r="AE241" s="5">
        <f t="shared" si="356"/>
        <v>4.720003295257148E-4</v>
      </c>
      <c r="AF241" s="5">
        <f t="shared" si="357"/>
        <v>4.3040012370845369E-4</v>
      </c>
      <c r="AG241" s="5">
        <f t="shared" si="358"/>
        <v>2.6164426152610709E-4</v>
      </c>
      <c r="AH241" s="5">
        <f t="shared" si="359"/>
        <v>4.503151693879473E-2</v>
      </c>
      <c r="AI241" s="5">
        <f t="shared" si="360"/>
        <v>2.261221307342107E-2</v>
      </c>
      <c r="AJ241" s="5">
        <f t="shared" si="361"/>
        <v>5.677270219130664E-3</v>
      </c>
      <c r="AK241" s="5">
        <f t="shared" si="362"/>
        <v>9.5026515203306913E-4</v>
      </c>
      <c r="AL241" s="5">
        <f t="shared" si="363"/>
        <v>4.3697628577564584E-6</v>
      </c>
      <c r="AM241" s="5">
        <f t="shared" si="364"/>
        <v>2.5991940753508188E-5</v>
      </c>
      <c r="AN241" s="5">
        <f t="shared" si="365"/>
        <v>4.7402231803413417E-5</v>
      </c>
      <c r="AO241" s="5">
        <f t="shared" si="366"/>
        <v>4.3224390230292048E-5</v>
      </c>
      <c r="AP241" s="5">
        <f t="shared" si="367"/>
        <v>2.6276511178193477E-5</v>
      </c>
      <c r="AQ241" s="5">
        <f t="shared" si="368"/>
        <v>1.1980302718310814E-5</v>
      </c>
      <c r="AR241" s="5">
        <f t="shared" si="369"/>
        <v>1.6425048245802671E-2</v>
      </c>
      <c r="AS241" s="5">
        <f t="shared" si="370"/>
        <v>8.2477055165633001E-3</v>
      </c>
      <c r="AT241" s="5">
        <f t="shared" si="371"/>
        <v>2.0707594056940445E-3</v>
      </c>
      <c r="AU241" s="5">
        <f t="shared" si="372"/>
        <v>3.4660504529887874E-4</v>
      </c>
      <c r="AV241" s="5">
        <f t="shared" si="373"/>
        <v>4.3511232073713366E-5</v>
      </c>
      <c r="AW241" s="5">
        <f t="shared" si="374"/>
        <v>1.1115831162383574E-7</v>
      </c>
      <c r="AX241" s="5">
        <f t="shared" si="375"/>
        <v>2.1752739061581124E-6</v>
      </c>
      <c r="AY241" s="5">
        <f t="shared" si="376"/>
        <v>3.9671080706701762E-6</v>
      </c>
      <c r="AZ241" s="5">
        <f t="shared" si="377"/>
        <v>3.6174631617248203E-6</v>
      </c>
      <c r="BA241" s="5">
        <f t="shared" si="378"/>
        <v>2.1990896967969353E-6</v>
      </c>
      <c r="BB241" s="5">
        <f t="shared" si="379"/>
        <v>1.0026353991092098E-6</v>
      </c>
      <c r="BC241" s="5">
        <f t="shared" si="380"/>
        <v>3.6570686316655904E-7</v>
      </c>
      <c r="BD241" s="5">
        <f t="shared" si="381"/>
        <v>4.9924702411502982E-3</v>
      </c>
      <c r="BE241" s="5">
        <f t="shared" si="382"/>
        <v>2.5069286697368348E-3</v>
      </c>
      <c r="BF241" s="5">
        <f t="shared" si="383"/>
        <v>6.2941700717082921E-4</v>
      </c>
      <c r="BG241" s="5">
        <f t="shared" si="384"/>
        <v>1.0535222473574171E-4</v>
      </c>
      <c r="BH241" s="5">
        <f t="shared" si="385"/>
        <v>1.3225442509084252E-5</v>
      </c>
      <c r="BI241" s="5">
        <f t="shared" si="386"/>
        <v>1.3282098598284443E-6</v>
      </c>
      <c r="BJ241" s="8">
        <f t="shared" si="387"/>
        <v>9.467989188978844E-2</v>
      </c>
      <c r="BK241" s="8">
        <f t="shared" si="388"/>
        <v>0.20986290362321441</v>
      </c>
      <c r="BL241" s="8">
        <f t="shared" si="389"/>
        <v>0.59393205661423809</v>
      </c>
      <c r="BM241" s="8">
        <f t="shared" si="390"/>
        <v>0.40804870010988142</v>
      </c>
      <c r="BN241" s="8">
        <f t="shared" si="391"/>
        <v>0.58919034776338308</v>
      </c>
    </row>
    <row r="242" spans="1:66" x14ac:dyDescent="0.25">
      <c r="A242" t="s">
        <v>21</v>
      </c>
      <c r="B242" t="s">
        <v>265</v>
      </c>
      <c r="C242" t="s">
        <v>266</v>
      </c>
      <c r="D242" s="11">
        <v>44504</v>
      </c>
      <c r="E242">
        <f>VLOOKUP(A242,home!$A$2:$E$405,3,FALSE)</f>
        <v>1.3812500000000001</v>
      </c>
      <c r="F242">
        <f>VLOOKUP(B242,home!$B$2:$E$405,3,FALSE)</f>
        <v>0.81</v>
      </c>
      <c r="G242">
        <f>VLOOKUP(C242,away!$B$2:$E$405,4,FALSE)</f>
        <v>1.0900000000000001</v>
      </c>
      <c r="H242">
        <f>VLOOKUP(A242,away!$A$2:$E$405,3,FALSE)</f>
        <v>1.325</v>
      </c>
      <c r="I242">
        <f>VLOOKUP(C242,away!$B$2:$E$405,3,FALSE)</f>
        <v>0.72</v>
      </c>
      <c r="J242">
        <f>VLOOKUP(B242,home!$B$2:$E$405,4,FALSE)</f>
        <v>0.9</v>
      </c>
      <c r="K242" s="3">
        <f t="shared" si="336"/>
        <v>1.2195056250000003</v>
      </c>
      <c r="L242" s="3">
        <f t="shared" si="337"/>
        <v>0.85860000000000003</v>
      </c>
      <c r="M242" s="5">
        <f t="shared" si="338"/>
        <v>0.12516710117675234</v>
      </c>
      <c r="N242" s="5">
        <f t="shared" si="339"/>
        <v>0.15264198394999362</v>
      </c>
      <c r="O242" s="5">
        <f t="shared" si="340"/>
        <v>0.10746847307035956</v>
      </c>
      <c r="P242" s="5">
        <f t="shared" si="341"/>
        <v>0.13105840741946451</v>
      </c>
      <c r="Q242" s="5">
        <f t="shared" si="342"/>
        <v>9.3073879019088493E-2</v>
      </c>
      <c r="R242" s="5">
        <f t="shared" si="343"/>
        <v>4.6136215489105362E-2</v>
      </c>
      <c r="S242" s="5">
        <f t="shared" si="344"/>
        <v>3.4306750723321386E-2</v>
      </c>
      <c r="T242" s="5">
        <f t="shared" si="345"/>
        <v>7.9913232525789385E-2</v>
      </c>
      <c r="U242" s="5">
        <f t="shared" si="346"/>
        <v>5.6263374305176118E-2</v>
      </c>
      <c r="V242" s="5">
        <f t="shared" si="347"/>
        <v>3.9912760810365353E-3</v>
      </c>
      <c r="W242" s="5">
        <f t="shared" si="348"/>
        <v>3.7834706334782649E-2</v>
      </c>
      <c r="X242" s="5">
        <f t="shared" si="349"/>
        <v>3.2484878859044379E-2</v>
      </c>
      <c r="Y242" s="5">
        <f t="shared" si="350"/>
        <v>1.3945758494187752E-2</v>
      </c>
      <c r="Z242" s="5">
        <f t="shared" si="351"/>
        <v>1.3204184872981955E-2</v>
      </c>
      <c r="AA242" s="5">
        <f t="shared" si="352"/>
        <v>1.6102577726141407E-2</v>
      </c>
      <c r="AB242" s="5">
        <f t="shared" si="353"/>
        <v>9.8185920570145815E-3</v>
      </c>
      <c r="AC242" s="5">
        <f t="shared" si="354"/>
        <v>2.6119597413889225E-4</v>
      </c>
      <c r="AD242" s="5">
        <f t="shared" si="355"/>
        <v>1.1534909298872645E-2</v>
      </c>
      <c r="AE242" s="5">
        <f t="shared" si="356"/>
        <v>9.9038731240120529E-3</v>
      </c>
      <c r="AF242" s="5">
        <f t="shared" si="357"/>
        <v>4.2517327321383745E-3</v>
      </c>
      <c r="AG242" s="5">
        <f t="shared" si="358"/>
        <v>1.2168459079380028E-3</v>
      </c>
      <c r="AH242" s="5">
        <f t="shared" si="359"/>
        <v>2.8342782829855763E-3</v>
      </c>
      <c r="AI242" s="5">
        <f t="shared" si="360"/>
        <v>3.4564183089162526E-3</v>
      </c>
      <c r="AJ242" s="5">
        <f t="shared" si="361"/>
        <v>2.1075607850381795E-3</v>
      </c>
      <c r="AK242" s="5">
        <f t="shared" si="362"/>
        <v>8.5672741079449223E-4</v>
      </c>
      <c r="AL242" s="5">
        <f t="shared" si="363"/>
        <v>1.0939592935584214E-5</v>
      </c>
      <c r="AM242" s="5">
        <f t="shared" si="364"/>
        <v>2.8133773547679986E-3</v>
      </c>
      <c r="AN242" s="5">
        <f t="shared" si="365"/>
        <v>2.4155657968038037E-3</v>
      </c>
      <c r="AO242" s="5">
        <f t="shared" si="366"/>
        <v>1.0370023965678729E-3</v>
      </c>
      <c r="AP242" s="5">
        <f t="shared" si="367"/>
        <v>2.9679008589772525E-4</v>
      </c>
      <c r="AQ242" s="5">
        <f t="shared" si="368"/>
        <v>6.3705991937946713E-5</v>
      </c>
      <c r="AR242" s="5">
        <f t="shared" si="369"/>
        <v>4.8670226675428331E-4</v>
      </c>
      <c r="AS242" s="5">
        <f t="shared" si="370"/>
        <v>5.9353615200709905E-4</v>
      </c>
      <c r="AT242" s="5">
        <f t="shared" si="371"/>
        <v>3.6191033800675633E-4</v>
      </c>
      <c r="AU242" s="5">
        <f t="shared" si="372"/>
        <v>1.4711723098163025E-4</v>
      </c>
      <c r="AV242" s="5">
        <f t="shared" si="373"/>
        <v>4.4852572679130595E-5</v>
      </c>
      <c r="AW242" s="5">
        <f t="shared" si="374"/>
        <v>3.1818034861570195E-7</v>
      </c>
      <c r="AX242" s="5">
        <f t="shared" si="375"/>
        <v>5.7182158489786617E-4</v>
      </c>
      <c r="AY242" s="5">
        <f t="shared" si="376"/>
        <v>4.9096601279330799E-4</v>
      </c>
      <c r="AZ242" s="5">
        <f t="shared" si="377"/>
        <v>2.1077170929216711E-4</v>
      </c>
      <c r="BA242" s="5">
        <f t="shared" si="378"/>
        <v>6.0322863199418231E-5</v>
      </c>
      <c r="BB242" s="5">
        <f t="shared" si="379"/>
        <v>1.2948302585755121E-5</v>
      </c>
      <c r="BC242" s="5">
        <f t="shared" si="380"/>
        <v>2.2234825200258702E-6</v>
      </c>
      <c r="BD242" s="5">
        <f t="shared" si="381"/>
        <v>6.9647094372537921E-5</v>
      </c>
      <c r="BE242" s="5">
        <f t="shared" si="382"/>
        <v>8.4935023352215858E-5</v>
      </c>
      <c r="BF242" s="5">
        <f t="shared" si="383"/>
        <v>5.1789369368766816E-5</v>
      </c>
      <c r="BG242" s="5">
        <f t="shared" si="384"/>
        <v>2.1052475753471281E-5</v>
      </c>
      <c r="BH242" s="5">
        <f t="shared" si="385"/>
        <v>6.4184031503835865E-6</v>
      </c>
      <c r="BI242" s="5">
        <f t="shared" si="386"/>
        <v>1.5654557490821005E-6</v>
      </c>
      <c r="BJ242" s="8">
        <f t="shared" si="387"/>
        <v>0.44477729582711129</v>
      </c>
      <c r="BK242" s="8">
        <f t="shared" si="388"/>
        <v>0.29528663698044255</v>
      </c>
      <c r="BL242" s="8">
        <f t="shared" si="389"/>
        <v>0.24691374381770684</v>
      </c>
      <c r="BM242" s="8">
        <f t="shared" si="390"/>
        <v>0.34414515354103409</v>
      </c>
      <c r="BN242" s="8">
        <f t="shared" si="391"/>
        <v>0.65554606012476391</v>
      </c>
    </row>
    <row r="243" spans="1:66" x14ac:dyDescent="0.25">
      <c r="A243" t="s">
        <v>21</v>
      </c>
      <c r="B243" t="s">
        <v>264</v>
      </c>
      <c r="C243" t="s">
        <v>151</v>
      </c>
      <c r="D243" s="11">
        <v>44504</v>
      </c>
      <c r="E243">
        <f>VLOOKUP(A243,home!$A$2:$E$405,3,FALSE)</f>
        <v>1.3812500000000001</v>
      </c>
      <c r="F243">
        <f>VLOOKUP(B243,home!$B$2:$E$405,3,FALSE)</f>
        <v>1.36</v>
      </c>
      <c r="G243">
        <f>VLOOKUP(C243,away!$B$2:$E$405,4,FALSE)</f>
        <v>1.27</v>
      </c>
      <c r="H243">
        <f>VLOOKUP(A243,away!$A$2:$E$405,3,FALSE)</f>
        <v>1.325</v>
      </c>
      <c r="I243">
        <f>VLOOKUP(C243,away!$B$2:$E$405,3,FALSE)</f>
        <v>0.63</v>
      </c>
      <c r="J243">
        <f>VLOOKUP(B243,home!$B$2:$E$405,4,FALSE)</f>
        <v>1.23</v>
      </c>
      <c r="K243" s="3">
        <f t="shared" si="336"/>
        <v>2.3856950000000006</v>
      </c>
      <c r="L243" s="3">
        <f t="shared" si="337"/>
        <v>1.0267424999999999</v>
      </c>
      <c r="M243" s="5">
        <f t="shared" si="338"/>
        <v>3.2960760525865065E-2</v>
      </c>
      <c r="N243" s="5">
        <f t="shared" si="339"/>
        <v>7.8634321582753672E-2</v>
      </c>
      <c r="O243" s="5">
        <f t="shared" si="340"/>
        <v>3.3842213664228002E-2</v>
      </c>
      <c r="P243" s="5">
        <f t="shared" si="341"/>
        <v>8.0737199927680442E-2</v>
      </c>
      <c r="Q243" s="5">
        <f t="shared" si="342"/>
        <v>9.3798753914183797E-2</v>
      </c>
      <c r="R243" s="5">
        <f t="shared" si="343"/>
        <v>1.7373619531571807E-2</v>
      </c>
      <c r="S243" s="5">
        <f t="shared" si="344"/>
        <v>4.9441330753328884E-2</v>
      </c>
      <c r="T243" s="5">
        <f t="shared" si="345"/>
        <v>9.6307167090733836E-2</v>
      </c>
      <c r="U243" s="5">
        <f t="shared" si="346"/>
        <v>4.144815724837321E-2</v>
      </c>
      <c r="V243" s="5">
        <f t="shared" si="347"/>
        <v>1.3456251689842835E-2</v>
      </c>
      <c r="W243" s="5">
        <f t="shared" si="348"/>
        <v>7.4591739406432919E-2</v>
      </c>
      <c r="X243" s="5">
        <f t="shared" si="349"/>
        <v>7.6586508997509448E-2</v>
      </c>
      <c r="Y243" s="5">
        <f t="shared" si="350"/>
        <v>3.9317311857187662E-2</v>
      </c>
      <c r="Z243" s="5">
        <f t="shared" si="351"/>
        <v>5.9460778506316226E-3</v>
      </c>
      <c r="AA243" s="5">
        <f t="shared" si="352"/>
        <v>1.4185528197862613E-2</v>
      </c>
      <c r="AB243" s="5">
        <f t="shared" si="353"/>
        <v>1.6921171846999927E-2</v>
      </c>
      <c r="AC243" s="5">
        <f t="shared" si="354"/>
        <v>2.0600633632745866E-3</v>
      </c>
      <c r="AD243" s="5">
        <f t="shared" si="355"/>
        <v>4.4488284935807518E-2</v>
      </c>
      <c r="AE243" s="5">
        <f t="shared" si="356"/>
        <v>4.5678012895703342E-2</v>
      </c>
      <c r="AF243" s="5">
        <f t="shared" si="357"/>
        <v>2.344977857778334E-2</v>
      </c>
      <c r="AG243" s="5">
        <f t="shared" si="358"/>
        <v>8.0256280937999035E-3</v>
      </c>
      <c r="AH243" s="5">
        <f t="shared" si="359"/>
        <v>1.5262727093880344E-3</v>
      </c>
      <c r="AI243" s="5">
        <f t="shared" si="360"/>
        <v>3.6412211714234874E-3</v>
      </c>
      <c r="AJ243" s="5">
        <f t="shared" si="361"/>
        <v>4.3434215712795802E-3</v>
      </c>
      <c r="AK243" s="5">
        <f t="shared" si="362"/>
        <v>3.4540263751646136E-3</v>
      </c>
      <c r="AL243" s="5">
        <f t="shared" si="363"/>
        <v>2.0184455087906363E-4</v>
      </c>
      <c r="AM243" s="5">
        <f t="shared" si="364"/>
        <v>2.122709578598626E-2</v>
      </c>
      <c r="AN243" s="5">
        <f t="shared" si="365"/>
        <v>2.1794761395042991E-2</v>
      </c>
      <c r="AO243" s="5">
        <f t="shared" si="366"/>
        <v>1.1188803900824962E-2</v>
      </c>
      <c r="AP243" s="5">
        <f t="shared" si="367"/>
        <v>3.8293401630475916E-3</v>
      </c>
      <c r="AQ243" s="5">
        <f t="shared" si="368"/>
        <v>9.8293657308947281E-4</v>
      </c>
      <c r="AR243" s="5">
        <f t="shared" si="369"/>
        <v>3.1341781146376887E-4</v>
      </c>
      <c r="AS243" s="5">
        <f t="shared" si="370"/>
        <v>7.4771930572005614E-4</v>
      </c>
      <c r="AT243" s="5">
        <f t="shared" si="371"/>
        <v>8.9191510452990498E-4</v>
      </c>
      <c r="AU243" s="5">
        <f t="shared" si="372"/>
        <v>7.0927913510049085E-4</v>
      </c>
      <c r="AV243" s="5">
        <f t="shared" si="373"/>
        <v>4.2303092155339156E-4</v>
      </c>
      <c r="AW243" s="5">
        <f t="shared" si="374"/>
        <v>1.373380852349475E-5</v>
      </c>
      <c r="AX243" s="5">
        <f t="shared" si="375"/>
        <v>8.4402293801914136E-3</v>
      </c>
      <c r="AY243" s="5">
        <f t="shared" si="376"/>
        <v>8.6659422143911813E-3</v>
      </c>
      <c r="AZ243" s="5">
        <f t="shared" si="377"/>
        <v>4.4488455870297676E-3</v>
      </c>
      <c r="BA243" s="5">
        <f t="shared" si="378"/>
        <v>1.5226062800469706E-3</v>
      </c>
      <c r="BB243" s="5">
        <f t="shared" si="379"/>
        <v>3.9083114462278154E-4</v>
      </c>
      <c r="BC243" s="5">
        <f t="shared" si="380"/>
        <v>8.0256589301571271E-5</v>
      </c>
      <c r="BD243" s="5">
        <f t="shared" si="381"/>
        <v>5.3633231214473077E-5</v>
      </c>
      <c r="BE243" s="5">
        <f t="shared" si="382"/>
        <v>1.2795253154221237E-4</v>
      </c>
      <c r="BF243" s="5">
        <f t="shared" si="383"/>
        <v>1.5262785736879923E-4</v>
      </c>
      <c r="BG243" s="5">
        <f t="shared" si="384"/>
        <v>1.2137450539515253E-4</v>
      </c>
      <c r="BH243" s="5">
        <f t="shared" si="385"/>
        <v>7.2390637662172132E-5</v>
      </c>
      <c r="BI243" s="5">
        <f t="shared" si="386"/>
        <v>3.4540396463491145E-5</v>
      </c>
      <c r="BJ243" s="8">
        <f t="shared" si="387"/>
        <v>0.66344915636547042</v>
      </c>
      <c r="BK243" s="8">
        <f t="shared" si="388"/>
        <v>0.18752339302526205</v>
      </c>
      <c r="BL243" s="8">
        <f t="shared" si="389"/>
        <v>0.14038351375430522</v>
      </c>
      <c r="BM243" s="8">
        <f t="shared" si="390"/>
        <v>0.65130306344351852</v>
      </c>
      <c r="BN243" s="8">
        <f t="shared" si="391"/>
        <v>0.33734686914628276</v>
      </c>
    </row>
    <row r="244" spans="1:66" x14ac:dyDescent="0.25">
      <c r="A244" t="s">
        <v>21</v>
      </c>
      <c r="B244" t="s">
        <v>267</v>
      </c>
      <c r="C244" t="s">
        <v>397</v>
      </c>
      <c r="D244" s="11">
        <v>44504</v>
      </c>
      <c r="E244">
        <f>VLOOKUP(A244,home!$A$2:$E$405,3,FALSE)</f>
        <v>1.3812500000000001</v>
      </c>
      <c r="F244">
        <f>VLOOKUP(B244,home!$B$2:$E$405,3,FALSE)</f>
        <v>1.18</v>
      </c>
      <c r="G244">
        <f>VLOOKUP(C244,away!$B$2:$E$405,4,FALSE)</f>
        <v>1.4</v>
      </c>
      <c r="H244">
        <f>VLOOKUP(A244,away!$A$2:$E$405,3,FALSE)</f>
        <v>1.325</v>
      </c>
      <c r="I244">
        <f>VLOOKUP(C244,away!$B$2:$E$405,3,FALSE)</f>
        <v>0.68</v>
      </c>
      <c r="J244">
        <f>VLOOKUP(B244,home!$B$2:$E$405,4,FALSE)</f>
        <v>1.04</v>
      </c>
      <c r="K244" s="3">
        <f t="shared" si="336"/>
        <v>2.281825</v>
      </c>
      <c r="L244" s="3">
        <f t="shared" si="337"/>
        <v>0.9370400000000001</v>
      </c>
      <c r="M244" s="5">
        <f t="shared" si="338"/>
        <v>4.0000432997071594E-2</v>
      </c>
      <c r="N244" s="5">
        <f t="shared" si="339"/>
        <v>9.1273988023542876E-2</v>
      </c>
      <c r="O244" s="5">
        <f t="shared" si="340"/>
        <v>3.7482005735575967E-2</v>
      </c>
      <c r="P244" s="5">
        <f t="shared" si="341"/>
        <v>8.5527377737580623E-2</v>
      </c>
      <c r="Q244" s="5">
        <f t="shared" si="342"/>
        <v>0.10413563386091039</v>
      </c>
      <c r="R244" s="5">
        <f t="shared" si="343"/>
        <v>1.7561069327232053E-2</v>
      </c>
      <c r="S244" s="5">
        <f t="shared" si="344"/>
        <v>4.5717832249480429E-2</v>
      </c>
      <c r="T244" s="5">
        <f t="shared" si="345"/>
        <v>9.7579254353027473E-2</v>
      </c>
      <c r="U244" s="5">
        <f t="shared" si="346"/>
        <v>4.0071287017611271E-2</v>
      </c>
      <c r="V244" s="5">
        <f t="shared" si="347"/>
        <v>1.0861344393810595E-2</v>
      </c>
      <c r="W244" s="5">
        <f t="shared" si="348"/>
        <v>7.9206430911557282E-2</v>
      </c>
      <c r="X244" s="5">
        <f t="shared" si="349"/>
        <v>7.4219594021365631E-2</v>
      </c>
      <c r="Y244" s="5">
        <f t="shared" si="350"/>
        <v>3.4773364190890221E-2</v>
      </c>
      <c r="Z244" s="5">
        <f t="shared" si="351"/>
        <v>5.4851414674631756E-3</v>
      </c>
      <c r="AA244" s="5">
        <f t="shared" si="352"/>
        <v>1.2516132928994159E-2</v>
      </c>
      <c r="AB244" s="5">
        <f t="shared" si="353"/>
        <v>1.4279812510351052E-2</v>
      </c>
      <c r="AC244" s="5">
        <f t="shared" si="354"/>
        <v>1.4514566391934435E-3</v>
      </c>
      <c r="AD244" s="5">
        <f t="shared" si="355"/>
        <v>4.518380355369106E-2</v>
      </c>
      <c r="AE244" s="5">
        <f t="shared" si="356"/>
        <v>4.233903128195067E-2</v>
      </c>
      <c r="AF244" s="5">
        <f t="shared" si="357"/>
        <v>1.9836682936219527E-2</v>
      </c>
      <c r="AG244" s="5">
        <f t="shared" si="358"/>
        <v>6.1959217928517175E-3</v>
      </c>
      <c r="AH244" s="5">
        <f t="shared" si="359"/>
        <v>1.2849492401679236E-3</v>
      </c>
      <c r="AI244" s="5">
        <f t="shared" si="360"/>
        <v>2.9320292999461721E-3</v>
      </c>
      <c r="AJ244" s="5">
        <f t="shared" si="361"/>
        <v>3.345188878674838E-3</v>
      </c>
      <c r="AK244" s="5">
        <f t="shared" si="362"/>
        <v>2.5443785376940702E-3</v>
      </c>
      <c r="AL244" s="5">
        <f t="shared" si="363"/>
        <v>1.241379364659429E-4</v>
      </c>
      <c r="AM244" s="5">
        <f t="shared" si="364"/>
        <v>2.0620306508780224E-2</v>
      </c>
      <c r="AN244" s="5">
        <f t="shared" si="365"/>
        <v>1.9322052010987422E-2</v>
      </c>
      <c r="AO244" s="5">
        <f t="shared" si="366"/>
        <v>9.0527678081878272E-3</v>
      </c>
      <c r="AP244" s="5">
        <f t="shared" si="367"/>
        <v>2.827601848994775E-3</v>
      </c>
      <c r="AQ244" s="5">
        <f t="shared" si="368"/>
        <v>6.6239400914551601E-4</v>
      </c>
      <c r="AR244" s="5">
        <f t="shared" si="369"/>
        <v>2.4080976720139029E-4</v>
      </c>
      <c r="AS244" s="5">
        <f t="shared" si="370"/>
        <v>5.4948574704431232E-4</v>
      </c>
      <c r="AT244" s="5">
        <f t="shared" si="371"/>
        <v>6.2691515737469414E-4</v>
      </c>
      <c r="AU244" s="5">
        <f t="shared" si="372"/>
        <v>4.768368929921704E-4</v>
      </c>
      <c r="AV244" s="5">
        <f t="shared" si="373"/>
        <v>2.7201458583796489E-4</v>
      </c>
      <c r="AW244" s="5">
        <f t="shared" si="374"/>
        <v>7.3729703156961658E-6</v>
      </c>
      <c r="AX244" s="5">
        <f t="shared" si="375"/>
        <v>7.8419884832329062E-3</v>
      </c>
      <c r="AY244" s="5">
        <f t="shared" si="376"/>
        <v>7.3482568883285635E-3</v>
      </c>
      <c r="AZ244" s="5">
        <f t="shared" si="377"/>
        <v>3.442805317319698E-3</v>
      </c>
      <c r="BA244" s="5">
        <f t="shared" si="378"/>
        <v>1.0753487648470837E-3</v>
      </c>
      <c r="BB244" s="5">
        <f t="shared" si="379"/>
        <v>2.5191120165307787E-4</v>
      </c>
      <c r="BC244" s="5">
        <f t="shared" si="380"/>
        <v>4.7210174479400021E-5</v>
      </c>
      <c r="BD244" s="5">
        <f t="shared" si="381"/>
        <v>3.7608064043065118E-5</v>
      </c>
      <c r="BE244" s="5">
        <f t="shared" si="382"/>
        <v>8.5815020735067056E-5</v>
      </c>
      <c r="BF244" s="5">
        <f t="shared" si="383"/>
        <v>9.7907429844397214E-5</v>
      </c>
      <c r="BG244" s="5">
        <f t="shared" si="384"/>
        <v>7.4469207034897223E-5</v>
      </c>
      <c r="BH244" s="5">
        <f t="shared" si="385"/>
        <v>4.2481424585601102E-5</v>
      </c>
      <c r="BI244" s="5">
        <f t="shared" si="386"/>
        <v>1.938703533100785E-5</v>
      </c>
      <c r="BJ244" s="8">
        <f t="shared" si="387"/>
        <v>0.66723634794196329</v>
      </c>
      <c r="BK244" s="8">
        <f t="shared" si="388"/>
        <v>0.1910308388419312</v>
      </c>
      <c r="BL244" s="8">
        <f t="shared" si="389"/>
        <v>0.13454058380827208</v>
      </c>
      <c r="BM244" s="8">
        <f t="shared" si="390"/>
        <v>0.61497152045970327</v>
      </c>
      <c r="BN244" s="8">
        <f t="shared" si="391"/>
        <v>0.37598050768191354</v>
      </c>
    </row>
    <row r="245" spans="1:66" x14ac:dyDescent="0.25">
      <c r="A245" t="s">
        <v>21</v>
      </c>
      <c r="B245" t="s">
        <v>268</v>
      </c>
      <c r="C245" t="s">
        <v>273</v>
      </c>
      <c r="D245" s="11">
        <v>44504</v>
      </c>
      <c r="E245">
        <f>VLOOKUP(A245,home!$A$2:$E$405,3,FALSE)</f>
        <v>1.3812500000000001</v>
      </c>
      <c r="F245">
        <f>VLOOKUP(B245,home!$B$2:$E$405,3,FALSE)</f>
        <v>0.86</v>
      </c>
      <c r="G245">
        <f>VLOOKUP(C245,away!$B$2:$E$405,4,FALSE)</f>
        <v>0.98</v>
      </c>
      <c r="H245">
        <f>VLOOKUP(A245,away!$A$2:$E$405,3,FALSE)</f>
        <v>1.325</v>
      </c>
      <c r="I245">
        <f>VLOOKUP(C245,away!$B$2:$E$405,3,FALSE)</f>
        <v>1.02</v>
      </c>
      <c r="J245">
        <f>VLOOKUP(B245,home!$B$2:$E$405,4,FALSE)</f>
        <v>1.18</v>
      </c>
      <c r="K245" s="3">
        <f t="shared" si="336"/>
        <v>1.1641174999999999</v>
      </c>
      <c r="L245" s="3">
        <f t="shared" si="337"/>
        <v>1.5947699999999998</v>
      </c>
      <c r="M245" s="5">
        <f t="shared" si="338"/>
        <v>6.3362219633195549E-2</v>
      </c>
      <c r="N245" s="5">
        <f t="shared" si="339"/>
        <v>7.3761068713846523E-2</v>
      </c>
      <c r="O245" s="5">
        <f t="shared" si="340"/>
        <v>0.10104816700443127</v>
      </c>
      <c r="P245" s="5">
        <f t="shared" si="341"/>
        <v>0.11763193955278101</v>
      </c>
      <c r="Q245" s="5">
        <f t="shared" si="342"/>
        <v>4.2933275454245613E-2</v>
      </c>
      <c r="R245" s="5">
        <f t="shared" si="343"/>
        <v>8.0574292646828416E-2</v>
      </c>
      <c r="S245" s="5">
        <f t="shared" si="344"/>
        <v>5.459591410722834E-2</v>
      </c>
      <c r="T245" s="5">
        <f t="shared" si="345"/>
        <v>6.8468699696167271E-2</v>
      </c>
      <c r="U245" s="5">
        <f t="shared" si="346"/>
        <v>9.3797944120294283E-2</v>
      </c>
      <c r="V245" s="5">
        <f t="shared" si="347"/>
        <v>1.1261921808485691E-2</v>
      </c>
      <c r="W245" s="5">
        <f t="shared" si="348"/>
        <v>1.665979242953592E-2</v>
      </c>
      <c r="X245" s="5">
        <f t="shared" si="349"/>
        <v>2.6568537172851001E-2</v>
      </c>
      <c r="Y245" s="5">
        <f t="shared" si="350"/>
        <v>2.1185353013573792E-2</v>
      </c>
      <c r="Z245" s="5">
        <f t="shared" si="351"/>
        <v>4.2832488228127512E-2</v>
      </c>
      <c r="AA245" s="5">
        <f t="shared" si="352"/>
        <v>4.9862049114907228E-2</v>
      </c>
      <c r="AB245" s="5">
        <f t="shared" si="353"/>
        <v>2.9022641980261506E-2</v>
      </c>
      <c r="AC245" s="5">
        <f t="shared" si="354"/>
        <v>1.3067346293787069E-3</v>
      </c>
      <c r="AD245" s="5">
        <f t="shared" si="355"/>
        <v>4.8484889783975737E-3</v>
      </c>
      <c r="AE245" s="5">
        <f t="shared" si="356"/>
        <v>7.7322247680790979E-3</v>
      </c>
      <c r="AF245" s="5">
        <f t="shared" si="357"/>
        <v>6.165560046694751E-3</v>
      </c>
      <c r="AG245" s="5">
        <f t="shared" si="358"/>
        <v>3.2775500652224621E-3</v>
      </c>
      <c r="AH245" s="5">
        <f t="shared" si="359"/>
        <v>1.7076991812892732E-2</v>
      </c>
      <c r="AI245" s="5">
        <f t="shared" si="360"/>
        <v>1.9879625016745155E-2</v>
      </c>
      <c r="AJ245" s="5">
        <f t="shared" si="361"/>
        <v>1.1571109687715414E-2</v>
      </c>
      <c r="AK245" s="5">
        <f t="shared" si="362"/>
        <v>4.4900437606296825E-3</v>
      </c>
      <c r="AL245" s="5">
        <f t="shared" si="363"/>
        <v>9.7038096092246602E-5</v>
      </c>
      <c r="AM245" s="5">
        <f t="shared" si="364"/>
        <v>1.1288421736619471E-3</v>
      </c>
      <c r="AN245" s="5">
        <f t="shared" si="365"/>
        <v>1.8002436332908635E-3</v>
      </c>
      <c r="AO245" s="5">
        <f t="shared" si="366"/>
        <v>1.4354872695316351E-3</v>
      </c>
      <c r="AP245" s="5">
        <f t="shared" si="367"/>
        <v>7.6309067761032171E-4</v>
      </c>
      <c r="AQ245" s="5">
        <f t="shared" si="368"/>
        <v>3.0423852998315325E-4</v>
      </c>
      <c r="AR245" s="5">
        <f t="shared" si="369"/>
        <v>5.446774846689385E-3</v>
      </c>
      <c r="AS245" s="5">
        <f t="shared" si="370"/>
        <v>6.3406859175909299E-3</v>
      </c>
      <c r="AT245" s="5">
        <f t="shared" si="371"/>
        <v>3.6906517193355795E-3</v>
      </c>
      <c r="AU245" s="5">
        <f t="shared" si="372"/>
        <v>1.4321174176278788E-3</v>
      </c>
      <c r="AV245" s="5">
        <f t="shared" si="373"/>
        <v>4.1678823697885578E-4</v>
      </c>
      <c r="AW245" s="5">
        <f t="shared" si="374"/>
        <v>5.0041998037107433E-6</v>
      </c>
      <c r="AX245" s="5">
        <f t="shared" si="375"/>
        <v>2.1901748818298504E-4</v>
      </c>
      <c r="AY245" s="5">
        <f t="shared" si="376"/>
        <v>3.4928251962957908E-4</v>
      </c>
      <c r="AZ245" s="5">
        <f t="shared" si="377"/>
        <v>2.7851264191483186E-4</v>
      </c>
      <c r="BA245" s="5">
        <f t="shared" si="378"/>
        <v>1.4805453531550544E-4</v>
      </c>
      <c r="BB245" s="5">
        <f t="shared" si="379"/>
        <v>5.9028232821277175E-5</v>
      </c>
      <c r="BC245" s="5">
        <f t="shared" si="380"/>
        <v>1.8827290971277625E-5</v>
      </c>
      <c r="BD245" s="5">
        <f t="shared" si="381"/>
        <v>1.4477255203758071E-3</v>
      </c>
      <c r="BE245" s="5">
        <f t="shared" si="382"/>
        <v>1.6853226134660834E-3</v>
      </c>
      <c r="BF245" s="5">
        <f t="shared" si="383"/>
        <v>9.8095677374080174E-4</v>
      </c>
      <c r="BG245" s="5">
        <f t="shared" si="384"/>
        <v>3.8064964901840255E-4</v>
      </c>
      <c r="BH245" s="5">
        <f t="shared" si="385"/>
        <v>1.1078022944779512E-4</v>
      </c>
      <c r="BI245" s="5">
        <f t="shared" si="386"/>
        <v>2.5792240750838722E-5</v>
      </c>
      <c r="BJ245" s="8">
        <f t="shared" si="387"/>
        <v>0.27810517533152745</v>
      </c>
      <c r="BK245" s="8">
        <f t="shared" si="388"/>
        <v>0.24860505034679112</v>
      </c>
      <c r="BL245" s="8">
        <f t="shared" si="389"/>
        <v>0.42928111030972804</v>
      </c>
      <c r="BM245" s="8">
        <f t="shared" si="390"/>
        <v>0.51916858289101975</v>
      </c>
      <c r="BN245" s="8">
        <f t="shared" si="391"/>
        <v>0.47931096300532838</v>
      </c>
    </row>
    <row r="246" spans="1:66" x14ac:dyDescent="0.25">
      <c r="A246" t="s">
        <v>21</v>
      </c>
      <c r="B246" t="s">
        <v>271</v>
      </c>
      <c r="C246" t="s">
        <v>269</v>
      </c>
      <c r="D246" s="11">
        <v>44504</v>
      </c>
      <c r="E246">
        <f>VLOOKUP(A246,home!$A$2:$E$405,3,FALSE)</f>
        <v>1.3812500000000001</v>
      </c>
      <c r="F246">
        <f>VLOOKUP(B246,home!$B$2:$E$405,3,FALSE)</f>
        <v>0.81</v>
      </c>
      <c r="G246">
        <f>VLOOKUP(C246,away!$B$2:$E$405,4,FALSE)</f>
        <v>1.22</v>
      </c>
      <c r="H246">
        <f>VLOOKUP(A246,away!$A$2:$E$405,3,FALSE)</f>
        <v>1.325</v>
      </c>
      <c r="I246">
        <f>VLOOKUP(C246,away!$B$2:$E$405,3,FALSE)</f>
        <v>0.9</v>
      </c>
      <c r="J246">
        <f>VLOOKUP(B246,home!$B$2:$E$405,4,FALSE)</f>
        <v>1.23</v>
      </c>
      <c r="K246" s="3">
        <f t="shared" si="336"/>
        <v>1.3649512500000003</v>
      </c>
      <c r="L246" s="3">
        <f t="shared" si="337"/>
        <v>1.4667749999999999</v>
      </c>
      <c r="M246" s="5">
        <f t="shared" si="338"/>
        <v>5.8911070607581828E-2</v>
      </c>
      <c r="N246" s="5">
        <f t="shared" si="339"/>
        <v>8.0410739464657086E-2</v>
      </c>
      <c r="O246" s="5">
        <f t="shared" si="340"/>
        <v>8.6409285590435841E-2</v>
      </c>
      <c r="P246" s="5">
        <f t="shared" si="341"/>
        <v>0.1179444623782724</v>
      </c>
      <c r="Q246" s="5">
        <f t="shared" si="342"/>
        <v>5.487836967285404E-2</v>
      </c>
      <c r="R246" s="5">
        <f t="shared" si="343"/>
        <v>6.337148993595576E-2</v>
      </c>
      <c r="S246" s="5">
        <f t="shared" si="344"/>
        <v>5.9033455266680357E-2</v>
      </c>
      <c r="T246" s="5">
        <f t="shared" si="345"/>
        <v>8.0494220676900485E-2</v>
      </c>
      <c r="U246" s="5">
        <f t="shared" si="346"/>
        <v>8.6498994402445253E-2</v>
      </c>
      <c r="V246" s="5">
        <f t="shared" si="347"/>
        <v>1.3132165090252177E-2</v>
      </c>
      <c r="W246" s="5">
        <f t="shared" si="348"/>
        <v>2.4968766427641398E-2</v>
      </c>
      <c r="X246" s="5">
        <f t="shared" si="349"/>
        <v>3.6623562376903708E-2</v>
      </c>
      <c r="Y246" s="5">
        <f t="shared" si="350"/>
        <v>2.6859262852691471E-2</v>
      </c>
      <c r="Z246" s="5">
        <f t="shared" si="351"/>
        <v>3.0983905716937172E-2</v>
      </c>
      <c r="AA246" s="5">
        <f t="shared" si="352"/>
        <v>4.2291520838215545E-2</v>
      </c>
      <c r="AB246" s="5">
        <f t="shared" si="353"/>
        <v>2.8862932116261696E-2</v>
      </c>
      <c r="AC246" s="5">
        <f t="shared" si="354"/>
        <v>1.6432248381524619E-3</v>
      </c>
      <c r="AD246" s="5">
        <f t="shared" si="355"/>
        <v>8.5202872365917944E-3</v>
      </c>
      <c r="AE246" s="5">
        <f t="shared" si="356"/>
        <v>1.2497344311451927E-2</v>
      </c>
      <c r="AF246" s="5">
        <f t="shared" si="357"/>
        <v>9.1653961012149506E-3</v>
      </c>
      <c r="AG246" s="5">
        <f t="shared" si="358"/>
        <v>4.4811912887865206E-3</v>
      </c>
      <c r="AH246" s="5">
        <f t="shared" si="359"/>
        <v>1.136160457699013E-2</v>
      </c>
      <c r="AI246" s="5">
        <f t="shared" si="360"/>
        <v>1.5508036369368402E-2</v>
      </c>
      <c r="AJ246" s="5">
        <f t="shared" si="361"/>
        <v>1.0583856813707436E-2</v>
      </c>
      <c r="AK246" s="5">
        <f t="shared" si="362"/>
        <v>4.8154828625636588E-3</v>
      </c>
      <c r="AL246" s="5">
        <f t="shared" si="363"/>
        <v>1.3159446474399843E-4</v>
      </c>
      <c r="AM246" s="5">
        <f t="shared" si="364"/>
        <v>2.3259553427890036E-3</v>
      </c>
      <c r="AN246" s="5">
        <f t="shared" si="365"/>
        <v>3.4116531479193406E-3</v>
      </c>
      <c r="AO246" s="5">
        <f t="shared" si="366"/>
        <v>2.5020637730196957E-3</v>
      </c>
      <c r="AP246" s="5">
        <f t="shared" si="367"/>
        <v>1.2233215302236548E-3</v>
      </c>
      <c r="AQ246" s="5">
        <f t="shared" si="368"/>
        <v>4.4858435937345024E-4</v>
      </c>
      <c r="AR246" s="5">
        <f t="shared" si="369"/>
        <v>3.3329835106829376E-3</v>
      </c>
      <c r="AS246" s="5">
        <f t="shared" si="370"/>
        <v>4.5493600091360649E-3</v>
      </c>
      <c r="AT246" s="5">
        <f t="shared" si="371"/>
        <v>3.1048273155851432E-3</v>
      </c>
      <c r="AU246" s="5">
        <f t="shared" si="372"/>
        <v>1.4126459751473614E-3</v>
      </c>
      <c r="AV246" s="5">
        <f t="shared" si="373"/>
        <v>4.8204822239621516E-4</v>
      </c>
      <c r="AW246" s="5">
        <f t="shared" si="374"/>
        <v>7.318393562492948E-6</v>
      </c>
      <c r="AX246" s="5">
        <f t="shared" si="375"/>
        <v>5.2913594209733766E-4</v>
      </c>
      <c r="AY246" s="5">
        <f t="shared" si="376"/>
        <v>7.7612337146982233E-4</v>
      </c>
      <c r="AZ246" s="5">
        <f t="shared" si="377"/>
        <v>5.6919917909382435E-4</v>
      </c>
      <c r="BA246" s="5">
        <f t="shared" si="378"/>
        <v>2.7829570863844807E-4</v>
      </c>
      <c r="BB246" s="5">
        <f t="shared" si="379"/>
        <v>1.0204929700953993E-4</v>
      </c>
      <c r="BC246" s="5">
        <f t="shared" si="380"/>
        <v>2.9936671524233565E-5</v>
      </c>
      <c r="BD246" s="5">
        <f t="shared" si="381"/>
        <v>8.1478948148032762E-4</v>
      </c>
      <c r="BE246" s="5">
        <f t="shared" si="382"/>
        <v>1.1121479212334252E-3</v>
      </c>
      <c r="BF246" s="5">
        <f t="shared" si="383"/>
        <v>7.5901384763623302E-4</v>
      </c>
      <c r="BG246" s="5">
        <f t="shared" si="384"/>
        <v>3.4533896669946185E-4</v>
      </c>
      <c r="BH246" s="5">
        <f t="shared" si="385"/>
        <v>1.1784271356753476E-4</v>
      </c>
      <c r="BI246" s="5">
        <f t="shared" si="386"/>
        <v>3.2169911837479712E-5</v>
      </c>
      <c r="BJ246" s="8">
        <f t="shared" si="387"/>
        <v>0.35109545873285186</v>
      </c>
      <c r="BK246" s="8">
        <f t="shared" si="388"/>
        <v>0.25157209601715297</v>
      </c>
      <c r="BL246" s="8">
        <f t="shared" si="389"/>
        <v>0.36576637138134593</v>
      </c>
      <c r="BM246" s="8">
        <f t="shared" si="390"/>
        <v>0.53672360922062334</v>
      </c>
      <c r="BN246" s="8">
        <f t="shared" si="391"/>
        <v>0.46192541764975698</v>
      </c>
    </row>
    <row r="247" spans="1:66" x14ac:dyDescent="0.25">
      <c r="A247" t="s">
        <v>21</v>
      </c>
      <c r="B247" t="s">
        <v>23</v>
      </c>
      <c r="C247" t="s">
        <v>372</v>
      </c>
      <c r="D247" s="11">
        <v>44504</v>
      </c>
      <c r="E247">
        <f>VLOOKUP(A247,home!$A$2:$E$405,3,FALSE)</f>
        <v>1.3812500000000001</v>
      </c>
      <c r="F247">
        <f>VLOOKUP(B247,home!$B$2:$E$405,3,FALSE)</f>
        <v>1.66</v>
      </c>
      <c r="G247">
        <f>VLOOKUP(C247,away!$B$2:$E$405,4,FALSE)</f>
        <v>1.54</v>
      </c>
      <c r="H247">
        <f>VLOOKUP(A247,away!$A$2:$E$405,3,FALSE)</f>
        <v>1.325</v>
      </c>
      <c r="I247">
        <f>VLOOKUP(C247,away!$B$2:$E$405,3,FALSE)</f>
        <v>0.68</v>
      </c>
      <c r="J247">
        <f>VLOOKUP(B247,home!$B$2:$E$405,4,FALSE)</f>
        <v>0.75</v>
      </c>
      <c r="K247" s="3">
        <f t="shared" si="336"/>
        <v>3.5310275</v>
      </c>
      <c r="L247" s="3">
        <f t="shared" si="337"/>
        <v>0.67575000000000007</v>
      </c>
      <c r="M247" s="5">
        <f t="shared" si="338"/>
        <v>1.4894287929028787E-2</v>
      </c>
      <c r="N247" s="5">
        <f t="shared" si="339"/>
        <v>5.2592140270318694E-2</v>
      </c>
      <c r="O247" s="5">
        <f t="shared" si="340"/>
        <v>1.0064815068041204E-2</v>
      </c>
      <c r="P247" s="5">
        <f t="shared" si="341"/>
        <v>3.5539138787667859E-2</v>
      </c>
      <c r="Q247" s="5">
        <f t="shared" si="342"/>
        <v>9.2852146789176374E-2</v>
      </c>
      <c r="R247" s="5">
        <f t="shared" si="343"/>
        <v>3.4006493911144216E-3</v>
      </c>
      <c r="S247" s="5">
        <f t="shared" si="344"/>
        <v>2.1199912204387546E-2</v>
      </c>
      <c r="T247" s="5">
        <f t="shared" si="345"/>
        <v>6.2744838192785937E-2</v>
      </c>
      <c r="U247" s="5">
        <f t="shared" si="346"/>
        <v>1.2007786517883277E-2</v>
      </c>
      <c r="V247" s="5">
        <f t="shared" si="347"/>
        <v>5.6205485970951298E-3</v>
      </c>
      <c r="W247" s="5">
        <f t="shared" si="348"/>
        <v>0.10928782791553951</v>
      </c>
      <c r="X247" s="5">
        <f t="shared" si="349"/>
        <v>7.3851249713925829E-2</v>
      </c>
      <c r="Y247" s="5">
        <f t="shared" si="350"/>
        <v>2.4952490997092687E-2</v>
      </c>
      <c r="Z247" s="5">
        <f t="shared" si="351"/>
        <v>7.6599627534852362E-4</v>
      </c>
      <c r="AA247" s="5">
        <f t="shared" si="352"/>
        <v>2.7047539131532091E-3</v>
      </c>
      <c r="AB247" s="5">
        <f t="shared" si="353"/>
        <v>4.7752802240382964E-3</v>
      </c>
      <c r="AC247" s="5">
        <f t="shared" si="354"/>
        <v>8.3819656907567898E-4</v>
      </c>
      <c r="AD247" s="5">
        <f t="shared" si="355"/>
        <v>9.6474581446259408E-2</v>
      </c>
      <c r="AE247" s="5">
        <f t="shared" si="356"/>
        <v>6.5192698412309805E-2</v>
      </c>
      <c r="AF247" s="5">
        <f t="shared" si="357"/>
        <v>2.2026982976059175E-2</v>
      </c>
      <c r="AG247" s="5">
        <f t="shared" si="358"/>
        <v>4.9615779153573307E-3</v>
      </c>
      <c r="AH247" s="5">
        <f t="shared" si="359"/>
        <v>1.2940549576669121E-4</v>
      </c>
      <c r="AI247" s="5">
        <f t="shared" si="360"/>
        <v>4.5693436420332021E-4</v>
      </c>
      <c r="AJ247" s="5">
        <f t="shared" si="361"/>
        <v>8.0672390284846967E-4</v>
      </c>
      <c r="AK247" s="5">
        <f t="shared" si="362"/>
        <v>9.4952142862175836E-4</v>
      </c>
      <c r="AL247" s="5">
        <f t="shared" si="363"/>
        <v>8.0000559520994918E-5</v>
      </c>
      <c r="AM247" s="5">
        <f t="shared" si="364"/>
        <v>6.8130880027546345E-2</v>
      </c>
      <c r="AN247" s="5">
        <f t="shared" si="365"/>
        <v>4.6039442178614449E-2</v>
      </c>
      <c r="AO247" s="5">
        <f t="shared" si="366"/>
        <v>1.5555576526099355E-2</v>
      </c>
      <c r="AP247" s="5">
        <f t="shared" si="367"/>
        <v>3.5038936125038806E-3</v>
      </c>
      <c r="AQ247" s="5">
        <f t="shared" si="368"/>
        <v>5.9193902716237433E-4</v>
      </c>
      <c r="AR247" s="5">
        <f t="shared" si="369"/>
        <v>1.7489152752868322E-5</v>
      </c>
      <c r="AS247" s="5">
        <f t="shared" si="370"/>
        <v>6.1754679322078752E-5</v>
      </c>
      <c r="AT247" s="5">
        <f t="shared" si="371"/>
        <v>1.0902873546997072E-4</v>
      </c>
      <c r="AU247" s="5">
        <f t="shared" si="372"/>
        <v>1.2832782107823071E-4</v>
      </c>
      <c r="AV247" s="5">
        <f t="shared" si="373"/>
        <v>1.1328226631057806E-4</v>
      </c>
      <c r="AW247" s="5">
        <f t="shared" si="374"/>
        <v>5.3024633810687898E-6</v>
      </c>
      <c r="AX247" s="5">
        <f t="shared" si="375"/>
        <v>4.0095335162744501E-2</v>
      </c>
      <c r="AY247" s="5">
        <f t="shared" si="376"/>
        <v>2.7094422736224602E-2</v>
      </c>
      <c r="AZ247" s="5">
        <f t="shared" si="377"/>
        <v>9.1545280820018865E-3</v>
      </c>
      <c r="BA247" s="5">
        <f t="shared" si="378"/>
        <v>2.0620574504709257E-3</v>
      </c>
      <c r="BB247" s="5">
        <f t="shared" si="379"/>
        <v>3.4835883053893195E-4</v>
      </c>
      <c r="BC247" s="5">
        <f t="shared" si="380"/>
        <v>4.7080695947336676E-5</v>
      </c>
      <c r="BD247" s="5">
        <f t="shared" si="381"/>
        <v>1.9697158287917939E-6</v>
      </c>
      <c r="BE247" s="5">
        <f t="shared" si="382"/>
        <v>6.9551207586491159E-6</v>
      </c>
      <c r="BF247" s="5">
        <f t="shared" si="383"/>
        <v>1.2279361332305445E-5</v>
      </c>
      <c r="BG247" s="5">
        <f t="shared" si="384"/>
        <v>1.4452920848935724E-5</v>
      </c>
      <c r="BH247" s="5">
        <f t="shared" si="385"/>
        <v>1.2758415243228847E-5</v>
      </c>
      <c r="BI247" s="5">
        <f t="shared" si="386"/>
        <v>9.0100630160520477E-6</v>
      </c>
      <c r="BJ247" s="8">
        <f t="shared" si="387"/>
        <v>0.81756004895867962</v>
      </c>
      <c r="BK247" s="8">
        <f t="shared" si="388"/>
        <v>0.1052665073830006</v>
      </c>
      <c r="BL247" s="8">
        <f t="shared" si="389"/>
        <v>3.5783178557632349E-2</v>
      </c>
      <c r="BM247" s="8">
        <f t="shared" si="390"/>
        <v>0.72294343266646999</v>
      </c>
      <c r="BN247" s="8">
        <f t="shared" si="391"/>
        <v>0.20934317823534734</v>
      </c>
    </row>
    <row r="248" spans="1:66" x14ac:dyDescent="0.25">
      <c r="A248" t="s">
        <v>21</v>
      </c>
      <c r="B248" t="s">
        <v>274</v>
      </c>
      <c r="C248" t="s">
        <v>152</v>
      </c>
      <c r="D248" s="11">
        <v>44504</v>
      </c>
      <c r="E248">
        <f>VLOOKUP(A248,home!$A$2:$E$405,3,FALSE)</f>
        <v>1.3812500000000001</v>
      </c>
      <c r="F248">
        <f>VLOOKUP(B248,home!$B$2:$E$405,3,FALSE)</f>
        <v>1.54</v>
      </c>
      <c r="G248">
        <f>VLOOKUP(C248,away!$B$2:$E$405,4,FALSE)</f>
        <v>1.1100000000000001</v>
      </c>
      <c r="H248">
        <f>VLOOKUP(A248,away!$A$2:$E$405,3,FALSE)</f>
        <v>1.325</v>
      </c>
      <c r="I248">
        <f>VLOOKUP(C248,away!$B$2:$E$405,3,FALSE)</f>
        <v>0.77</v>
      </c>
      <c r="J248">
        <f>VLOOKUP(B248,home!$B$2:$E$405,4,FALSE)</f>
        <v>0.75</v>
      </c>
      <c r="K248" s="3">
        <f t="shared" si="336"/>
        <v>2.3611087500000005</v>
      </c>
      <c r="L248" s="3">
        <f t="shared" si="337"/>
        <v>0.76518749999999991</v>
      </c>
      <c r="M248" s="5">
        <f t="shared" si="338"/>
        <v>4.3880017270079098E-2</v>
      </c>
      <c r="N248" s="5">
        <f t="shared" si="339"/>
        <v>0.1036054927265349</v>
      </c>
      <c r="O248" s="5">
        <f t="shared" si="340"/>
        <v>3.3576440714848645E-2</v>
      </c>
      <c r="P248" s="5">
        <f t="shared" si="341"/>
        <v>7.927762796568541E-2</v>
      </c>
      <c r="Q248" s="5">
        <f t="shared" si="342"/>
        <v>0.1223119177123415</v>
      </c>
      <c r="R248" s="5">
        <f t="shared" si="343"/>
        <v>1.2846136364746619E-2</v>
      </c>
      <c r="S248" s="5">
        <f t="shared" si="344"/>
        <v>3.5807542287313553E-2</v>
      </c>
      <c r="T248" s="5">
        <f t="shared" si="345"/>
        <v>9.3591550534512305E-2</v>
      </c>
      <c r="U248" s="5">
        <f t="shared" si="346"/>
        <v>3.0331124974496439E-2</v>
      </c>
      <c r="V248" s="5">
        <f t="shared" si="347"/>
        <v>7.1881289845112601E-3</v>
      </c>
      <c r="W248" s="5">
        <f t="shared" si="348"/>
        <v>9.6263913046629845E-2</v>
      </c>
      <c r="X248" s="5">
        <f t="shared" si="349"/>
        <v>7.3659942964368064E-2</v>
      </c>
      <c r="Y248" s="5">
        <f t="shared" si="350"/>
        <v>2.8181833803523685E-2</v>
      </c>
      <c r="Z248" s="5">
        <f t="shared" si="351"/>
        <v>3.2765676565331848E-3</v>
      </c>
      <c r="AA248" s="5">
        <f t="shared" si="352"/>
        <v>7.7363325638074984E-3</v>
      </c>
      <c r="AB248" s="5">
        <f t="shared" si="353"/>
        <v>9.1331612546579136E-3</v>
      </c>
      <c r="AC248" s="5">
        <f t="shared" si="354"/>
        <v>8.1167045225848512E-4</v>
      </c>
      <c r="AD248" s="5">
        <f t="shared" si="355"/>
        <v>5.6822391850909246E-2</v>
      </c>
      <c r="AE248" s="5">
        <f t="shared" si="356"/>
        <v>4.3479783964417616E-2</v>
      </c>
      <c r="AF248" s="5">
        <f t="shared" si="357"/>
        <v>1.6635093596136397E-2</v>
      </c>
      <c r="AG248" s="5">
        <f t="shared" si="358"/>
        <v>4.2429885603645391E-3</v>
      </c>
      <c r="AH248" s="5">
        <f t="shared" si="359"/>
        <v>6.267971534208715E-4</v>
      </c>
      <c r="AI248" s="5">
        <f t="shared" si="360"/>
        <v>1.4799362434171123E-3</v>
      </c>
      <c r="AJ248" s="5">
        <f t="shared" si="361"/>
        <v>1.7471452068871377E-3</v>
      </c>
      <c r="AK248" s="5">
        <f t="shared" si="362"/>
        <v>1.3750666118339274E-3</v>
      </c>
      <c r="AL248" s="5">
        <f t="shared" si="363"/>
        <v>5.8657504849037457E-5</v>
      </c>
      <c r="AM248" s="5">
        <f t="shared" si="364"/>
        <v>2.6832769319022096E-2</v>
      </c>
      <c r="AN248" s="5">
        <f t="shared" si="365"/>
        <v>2.0532099673299217E-2</v>
      </c>
      <c r="AO248" s="5">
        <f t="shared" si="366"/>
        <v>7.8554530093813205E-3</v>
      </c>
      <c r="AP248" s="5">
        <f t="shared" si="367"/>
        <v>2.0036314832053231E-3</v>
      </c>
      <c r="AQ248" s="5">
        <f t="shared" si="368"/>
        <v>3.8328844138879321E-4</v>
      </c>
      <c r="AR248" s="5">
        <f t="shared" si="369"/>
        <v>9.5923469366646647E-5</v>
      </c>
      <c r="AS248" s="5">
        <f t="shared" si="370"/>
        <v>2.2648574285194639E-4</v>
      </c>
      <c r="AT248" s="5">
        <f t="shared" si="371"/>
        <v>2.6737873459899039E-4</v>
      </c>
      <c r="AU248" s="5">
        <f t="shared" si="372"/>
        <v>2.1043675660853471E-4</v>
      </c>
      <c r="AV248" s="5">
        <f t="shared" si="373"/>
        <v>1.2421601683750797E-4</v>
      </c>
      <c r="AW248" s="5">
        <f t="shared" si="374"/>
        <v>2.943777231213801E-6</v>
      </c>
      <c r="AX248" s="5">
        <f t="shared" si="375"/>
        <v>1.0559181070979112E-2</v>
      </c>
      <c r="AY248" s="5">
        <f t="shared" si="376"/>
        <v>8.0797533657498283E-3</v>
      </c>
      <c r="AZ248" s="5">
        <f t="shared" si="377"/>
        <v>3.0912631392773474E-3</v>
      </c>
      <c r="BA248" s="5">
        <f t="shared" si="378"/>
        <v>7.8846530446192845E-4</v>
      </c>
      <c r="BB248" s="5">
        <f t="shared" si="379"/>
        <v>1.5083094878949043E-4</v>
      </c>
      <c r="BC248" s="5">
        <f t="shared" si="380"/>
        <v>2.3082791325371651E-5</v>
      </c>
      <c r="BD248" s="5">
        <f t="shared" si="381"/>
        <v>1.2233239952665145E-5</v>
      </c>
      <c r="BE248" s="5">
        <f t="shared" si="382"/>
        <v>2.8884009893087265E-5</v>
      </c>
      <c r="BF248" s="5">
        <f t="shared" si="383"/>
        <v>3.4099144246827468E-5</v>
      </c>
      <c r="BG248" s="5">
        <f t="shared" si="384"/>
        <v>2.683726261623217E-5</v>
      </c>
      <c r="BH248" s="5">
        <f t="shared" si="385"/>
        <v>1.5841423897308422E-5</v>
      </c>
      <c r="BI248" s="5">
        <f t="shared" si="386"/>
        <v>7.4806649152788019E-6</v>
      </c>
      <c r="BJ248" s="8">
        <f t="shared" si="387"/>
        <v>0.71909472730661794</v>
      </c>
      <c r="BK248" s="8">
        <f t="shared" si="388"/>
        <v>0.17510339783044671</v>
      </c>
      <c r="BL248" s="8">
        <f t="shared" si="389"/>
        <v>9.9901957553901216E-2</v>
      </c>
      <c r="BM248" s="8">
        <f t="shared" si="390"/>
        <v>0.59380220800474426</v>
      </c>
      <c r="BN248" s="8">
        <f t="shared" si="391"/>
        <v>0.39549763275423622</v>
      </c>
    </row>
    <row r="249" spans="1:66" x14ac:dyDescent="0.25">
      <c r="A249" t="s">
        <v>154</v>
      </c>
      <c r="B249" t="s">
        <v>161</v>
      </c>
      <c r="C249" t="s">
        <v>171</v>
      </c>
      <c r="D249" s="11">
        <v>44504</v>
      </c>
      <c r="E249">
        <f>VLOOKUP(A249,home!$A$2:$E$405,3,FALSE)</f>
        <v>1.32075471698113</v>
      </c>
      <c r="F249">
        <f>VLOOKUP(B249,home!$B$2:$E$405,3,FALSE)</f>
        <v>0.56999999999999995</v>
      </c>
      <c r="G249">
        <f>VLOOKUP(C249,away!$B$2:$E$405,4,FALSE)</f>
        <v>0.99</v>
      </c>
      <c r="H249">
        <f>VLOOKUP(A249,away!$A$2:$E$405,3,FALSE)</f>
        <v>1.0314465408805</v>
      </c>
      <c r="I249">
        <f>VLOOKUP(C249,away!$B$2:$E$405,3,FALSE)</f>
        <v>0.62</v>
      </c>
      <c r="J249">
        <f>VLOOKUP(B249,home!$B$2:$E$405,4,FALSE)</f>
        <v>0.48</v>
      </c>
      <c r="K249" s="3">
        <f t="shared" si="336"/>
        <v>0.74530188679245157</v>
      </c>
      <c r="L249" s="3">
        <f t="shared" si="337"/>
        <v>0.3069584905660368</v>
      </c>
      <c r="M249" s="5">
        <f t="shared" si="338"/>
        <v>0.34914765104248119</v>
      </c>
      <c r="N249" s="5">
        <f t="shared" si="339"/>
        <v>0.26022040309111372</v>
      </c>
      <c r="O249" s="5">
        <f t="shared" si="340"/>
        <v>0.10717383594867737</v>
      </c>
      <c r="P249" s="5">
        <f t="shared" si="341"/>
        <v>7.9876862147333916E-2</v>
      </c>
      <c r="Q249" s="5">
        <f t="shared" si="342"/>
        <v>9.697137870284965E-2</v>
      </c>
      <c r="R249" s="5">
        <f t="shared" si="343"/>
        <v>1.6448959455489028E-2</v>
      </c>
      <c r="S249" s="5">
        <f t="shared" si="344"/>
        <v>4.5684920745234251E-3</v>
      </c>
      <c r="T249" s="5">
        <f t="shared" si="345"/>
        <v>2.976618803473426E-2</v>
      </c>
      <c r="U249" s="5">
        <f t="shared" si="346"/>
        <v>1.2259440517948509E-2</v>
      </c>
      <c r="V249" s="5">
        <f t="shared" si="347"/>
        <v>1.1612941483458384E-4</v>
      </c>
      <c r="W249" s="5">
        <f t="shared" si="348"/>
        <v>2.4090983837366402E-2</v>
      </c>
      <c r="X249" s="5">
        <f t="shared" si="349"/>
        <v>7.3949320349687795E-3</v>
      </c>
      <c r="Y249" s="5">
        <f t="shared" si="350"/>
        <v>1.1349685876462234E-3</v>
      </c>
      <c r="Z249" s="5">
        <f t="shared" si="351"/>
        <v>1.6830492552796172E-3</v>
      </c>
      <c r="AA249" s="5">
        <f t="shared" si="352"/>
        <v>1.2543797855245292E-3</v>
      </c>
      <c r="AB249" s="5">
        <f t="shared" si="353"/>
        <v>4.6744581045287108E-4</v>
      </c>
      <c r="AC249" s="5">
        <f t="shared" si="354"/>
        <v>1.660481824862681E-6</v>
      </c>
      <c r="AD249" s="5">
        <f t="shared" si="355"/>
        <v>4.4887639271689074E-3</v>
      </c>
      <c r="AE249" s="5">
        <f t="shared" si="356"/>
        <v>1.3778641995910435E-3</v>
      </c>
      <c r="AF249" s="5">
        <f t="shared" si="357"/>
        <v>2.1147355745572354E-4</v>
      </c>
      <c r="AG249" s="5">
        <f t="shared" si="358"/>
        <v>2.1637867997079658E-5</v>
      </c>
      <c r="AH249" s="5">
        <f t="shared" si="359"/>
        <v>1.2915656473723086E-4</v>
      </c>
      <c r="AI249" s="5">
        <f t="shared" si="360"/>
        <v>9.6260631390289583E-5</v>
      </c>
      <c r="AJ249" s="5">
        <f t="shared" si="361"/>
        <v>3.5871615099507755E-5</v>
      </c>
      <c r="AK249" s="5">
        <f t="shared" si="362"/>
        <v>8.9117274719852407E-6</v>
      </c>
      <c r="AL249" s="5">
        <f t="shared" si="363"/>
        <v>1.519518489403466E-8</v>
      </c>
      <c r="AM249" s="5">
        <f t="shared" si="364"/>
        <v>6.6909684485697647E-4</v>
      </c>
      <c r="AN249" s="5">
        <f t="shared" si="365"/>
        <v>2.0538495753979523E-4</v>
      </c>
      <c r="AO249" s="5">
        <f t="shared" si="366"/>
        <v>3.1522328275692546E-5</v>
      </c>
      <c r="AP249" s="5">
        <f t="shared" si="367"/>
        <v>3.225348768877896E-6</v>
      </c>
      <c r="AQ249" s="5">
        <f t="shared" si="368"/>
        <v>2.4751204741094591E-7</v>
      </c>
      <c r="AR249" s="5">
        <f t="shared" si="369"/>
        <v>7.9291408316870018E-6</v>
      </c>
      <c r="AS249" s="5">
        <f t="shared" si="370"/>
        <v>5.9096036224993902E-6</v>
      </c>
      <c r="AT249" s="5">
        <f t="shared" si="371"/>
        <v>2.2022193650221509E-6</v>
      </c>
      <c r="AU249" s="5">
        <f t="shared" si="372"/>
        <v>5.4710608262729456E-7</v>
      </c>
      <c r="AV249" s="5">
        <f t="shared" si="373"/>
        <v>1.0193979891443736E-7</v>
      </c>
      <c r="AW249" s="5">
        <f t="shared" si="374"/>
        <v>9.6564024915794116E-11</v>
      </c>
      <c r="AX249" s="5">
        <f t="shared" si="375"/>
        <v>8.3113190153130128E-5</v>
      </c>
      <c r="AY249" s="5">
        <f t="shared" si="376"/>
        <v>2.5512299395532816E-5</v>
      </c>
      <c r="AZ249" s="5">
        <f t="shared" si="377"/>
        <v>3.9156084566607827E-6</v>
      </c>
      <c r="BA249" s="5">
        <f t="shared" si="378"/>
        <v>4.0064308716806769E-7</v>
      </c>
      <c r="BB249" s="5">
        <f t="shared" si="379"/>
        <v>3.0745199323206778E-8</v>
      </c>
      <c r="BC249" s="5">
        <f t="shared" si="380"/>
        <v>1.887499995280698E-9</v>
      </c>
      <c r="BD249" s="5">
        <f t="shared" si="381"/>
        <v>4.0565285019669524E-7</v>
      </c>
      <c r="BE249" s="5">
        <f t="shared" si="382"/>
        <v>3.0233383463433267E-7</v>
      </c>
      <c r="BF249" s="5">
        <f t="shared" si="383"/>
        <v>1.1266498869708258E-7</v>
      </c>
      <c r="BG249" s="5">
        <f t="shared" si="384"/>
        <v>2.798980955046196E-8</v>
      </c>
      <c r="BH249" s="5">
        <f t="shared" si="385"/>
        <v>5.2152144672301684E-9</v>
      </c>
      <c r="BI249" s="5">
        <f t="shared" si="386"/>
        <v>7.7738183649078726E-10</v>
      </c>
      <c r="BJ249" s="8">
        <f t="shared" si="387"/>
        <v>0.4267010452061723</v>
      </c>
      <c r="BK249" s="8">
        <f t="shared" si="388"/>
        <v>0.43373632265557838</v>
      </c>
      <c r="BL249" s="8">
        <f t="shared" si="389"/>
        <v>0.13789180670057147</v>
      </c>
      <c r="BM249" s="8">
        <f t="shared" si="390"/>
        <v>9.0147621226825431E-2</v>
      </c>
      <c r="BN249" s="8">
        <f t="shared" si="391"/>
        <v>0.90983909038794486</v>
      </c>
    </row>
    <row r="250" spans="1:66" x14ac:dyDescent="0.25">
      <c r="A250" t="s">
        <v>175</v>
      </c>
      <c r="B250" t="s">
        <v>282</v>
      </c>
      <c r="C250" t="s">
        <v>284</v>
      </c>
      <c r="D250" s="11">
        <v>44504</v>
      </c>
      <c r="E250">
        <f>VLOOKUP(A250,home!$A$2:$E$405,3,FALSE)</f>
        <v>1.21182266009852</v>
      </c>
      <c r="F250">
        <f>VLOOKUP(B250,home!$B$2:$E$405,3,FALSE)</f>
        <v>1.05</v>
      </c>
      <c r="G250">
        <f>VLOOKUP(C250,away!$B$2:$E$405,4,FALSE)</f>
        <v>0.99</v>
      </c>
      <c r="H250">
        <f>VLOOKUP(A250,away!$A$2:$E$405,3,FALSE)</f>
        <v>1.07389162561576</v>
      </c>
      <c r="I250">
        <f>VLOOKUP(C250,away!$B$2:$E$405,3,FALSE)</f>
        <v>1.32</v>
      </c>
      <c r="J250">
        <f>VLOOKUP(B250,home!$B$2:$E$405,4,FALSE)</f>
        <v>0.62</v>
      </c>
      <c r="K250" s="3">
        <f t="shared" si="336"/>
        <v>1.2596896551724115</v>
      </c>
      <c r="L250" s="3">
        <f t="shared" si="337"/>
        <v>0.878872906403938</v>
      </c>
      <c r="M250" s="5">
        <f t="shared" si="338"/>
        <v>0.11782408622306623</v>
      </c>
      <c r="N250" s="5">
        <f t="shared" si="339"/>
        <v>0.14842178254533875</v>
      </c>
      <c r="O250" s="5">
        <f t="shared" si="340"/>
        <v>0.10355239710325441</v>
      </c>
      <c r="P250" s="5">
        <f t="shared" si="341"/>
        <v>0.13044388339927515</v>
      </c>
      <c r="Q250" s="5">
        <f t="shared" si="342"/>
        <v>9.3482692037306234E-2</v>
      </c>
      <c r="R250" s="5">
        <f t="shared" si="343"/>
        <v>4.5504698103615959E-2</v>
      </c>
      <c r="S250" s="5">
        <f t="shared" si="344"/>
        <v>3.6103837639931934E-2</v>
      </c>
      <c r="T250" s="5">
        <f t="shared" si="345"/>
        <v>8.2159405249291606E-2</v>
      </c>
      <c r="U250" s="5">
        <f t="shared" si="346"/>
        <v>5.7321797462868668E-2</v>
      </c>
      <c r="V250" s="5">
        <f t="shared" si="347"/>
        <v>4.4412016991099597E-3</v>
      </c>
      <c r="W250" s="5">
        <f t="shared" si="348"/>
        <v>3.9253060032354327E-2</v>
      </c>
      <c r="X250" s="5">
        <f t="shared" si="349"/>
        <v>3.4498450955883504E-2</v>
      </c>
      <c r="Y250" s="5">
        <f t="shared" si="350"/>
        <v>1.5159876929015523E-2</v>
      </c>
      <c r="Z250" s="5">
        <f t="shared" si="351"/>
        <v>1.3330948759119575E-2</v>
      </c>
      <c r="AA250" s="5">
        <f t="shared" si="352"/>
        <v>1.6792858245496423E-2</v>
      </c>
      <c r="AB250" s="5">
        <f t="shared" si="353"/>
        <v>1.0576894906314291E-2</v>
      </c>
      <c r="AC250" s="5">
        <f t="shared" si="354"/>
        <v>3.0730537318499307E-4</v>
      </c>
      <c r="AD250" s="5">
        <f t="shared" si="355"/>
        <v>1.2361668414154604E-2</v>
      </c>
      <c r="AE250" s="5">
        <f t="shared" si="356"/>
        <v>1.0864335447149816E-2</v>
      </c>
      <c r="AF250" s="5">
        <f t="shared" si="357"/>
        <v>4.7741850352919432E-3</v>
      </c>
      <c r="AG250" s="5">
        <f t="shared" si="358"/>
        <v>1.398633959225739E-3</v>
      </c>
      <c r="AH250" s="5">
        <f t="shared" si="359"/>
        <v>2.9290524202623481E-3</v>
      </c>
      <c r="AI250" s="5">
        <f t="shared" si="360"/>
        <v>3.6896970332621938E-3</v>
      </c>
      <c r="AJ250" s="5">
        <f t="shared" si="361"/>
        <v>2.323936591760362E-3</v>
      </c>
      <c r="AK250" s="5">
        <f t="shared" si="362"/>
        <v>9.7581296130571954E-4</v>
      </c>
      <c r="AL250" s="5">
        <f t="shared" si="363"/>
        <v>1.3608798524207489E-5</v>
      </c>
      <c r="AM250" s="5">
        <f t="shared" si="364"/>
        <v>3.1143731643964211E-3</v>
      </c>
      <c r="AN250" s="5">
        <f t="shared" si="365"/>
        <v>2.737138194619512E-3</v>
      </c>
      <c r="AO250" s="5">
        <f t="shared" si="366"/>
        <v>1.2027983001672389E-3</v>
      </c>
      <c r="AP250" s="5">
        <f t="shared" si="367"/>
        <v>3.5236894596189918E-4</v>
      </c>
      <c r="AQ250" s="5">
        <f t="shared" si="368"/>
        <v>7.7421879916006624E-5</v>
      </c>
      <c r="AR250" s="5">
        <f t="shared" si="369"/>
        <v>5.1485296272109186E-4</v>
      </c>
      <c r="AS250" s="5">
        <f t="shared" si="370"/>
        <v>6.4855495107462658E-4</v>
      </c>
      <c r="AT250" s="5">
        <f t="shared" si="371"/>
        <v>4.0848898133977841E-4</v>
      </c>
      <c r="AU250" s="5">
        <f t="shared" si="372"/>
        <v>1.7152311468187831E-4</v>
      </c>
      <c r="AV250" s="5">
        <f t="shared" si="373"/>
        <v>5.4016473296928348E-5</v>
      </c>
      <c r="AW250" s="5">
        <f t="shared" si="374"/>
        <v>4.185110439735328E-7</v>
      </c>
      <c r="AX250" s="5">
        <f t="shared" si="375"/>
        <v>6.5385727625612289E-4</v>
      </c>
      <c r="AY250" s="5">
        <f t="shared" si="376"/>
        <v>5.7465744475658129E-4</v>
      </c>
      <c r="AZ250" s="5">
        <f t="shared" si="377"/>
        <v>2.5252542932993849E-4</v>
      </c>
      <c r="BA250" s="5">
        <f t="shared" si="378"/>
        <v>7.39792526720351E-5</v>
      </c>
      <c r="BB250" s="5">
        <f t="shared" si="379"/>
        <v>1.6254590202365696E-5</v>
      </c>
      <c r="BC250" s="5">
        <f t="shared" si="380"/>
        <v>2.8571437867116237E-6</v>
      </c>
      <c r="BD250" s="5">
        <f t="shared" si="381"/>
        <v>7.5415053286227355E-5</v>
      </c>
      <c r="BE250" s="5">
        <f t="shared" si="382"/>
        <v>9.4999562468936759E-5</v>
      </c>
      <c r="BF250" s="5">
        <f t="shared" si="383"/>
        <v>5.9834983044012475E-5</v>
      </c>
      <c r="BG250" s="5">
        <f t="shared" si="384"/>
        <v>2.5124503052653047E-5</v>
      </c>
      <c r="BH250" s="5">
        <f t="shared" si="385"/>
        <v>7.9122691466936828E-6</v>
      </c>
      <c r="BI250" s="5">
        <f t="shared" si="386"/>
        <v>1.9934007186059751E-6</v>
      </c>
      <c r="BJ250" s="8">
        <f t="shared" si="387"/>
        <v>0.45143232222707697</v>
      </c>
      <c r="BK250" s="8">
        <f t="shared" si="388"/>
        <v>0.28970858057784904</v>
      </c>
      <c r="BL250" s="8">
        <f t="shared" si="389"/>
        <v>0.24572986108297179</v>
      </c>
      <c r="BM250" s="8">
        <f t="shared" si="390"/>
        <v>0.36039793430144818</v>
      </c>
      <c r="BN250" s="8">
        <f t="shared" si="391"/>
        <v>0.63922953941185678</v>
      </c>
    </row>
    <row r="251" spans="1:66" x14ac:dyDescent="0.25">
      <c r="A251" t="s">
        <v>175</v>
      </c>
      <c r="B251" t="s">
        <v>176</v>
      </c>
      <c r="C251" t="s">
        <v>279</v>
      </c>
      <c r="D251" s="11">
        <v>44504</v>
      </c>
      <c r="E251">
        <f>VLOOKUP(A251,home!$A$2:$E$405,3,FALSE)</f>
        <v>1.21182266009852</v>
      </c>
      <c r="F251">
        <f>VLOOKUP(B251,home!$B$2:$E$405,3,FALSE)</f>
        <v>0.88</v>
      </c>
      <c r="G251">
        <f>VLOOKUP(C251,away!$B$2:$E$405,4,FALSE)</f>
        <v>1.05</v>
      </c>
      <c r="H251">
        <f>VLOOKUP(A251,away!$A$2:$E$405,3,FALSE)</f>
        <v>1.07389162561576</v>
      </c>
      <c r="I251">
        <f>VLOOKUP(C251,away!$B$2:$E$405,3,FALSE)</f>
        <v>1.1000000000000001</v>
      </c>
      <c r="J251">
        <f>VLOOKUP(B251,home!$B$2:$E$405,4,FALSE)</f>
        <v>0.81</v>
      </c>
      <c r="K251" s="3">
        <f t="shared" si="336"/>
        <v>1.1197241379310325</v>
      </c>
      <c r="L251" s="3">
        <f t="shared" si="337"/>
        <v>0.95683743842364233</v>
      </c>
      <c r="M251" s="5">
        <f t="shared" si="338"/>
        <v>0.12536051455116679</v>
      </c>
      <c r="N251" s="5">
        <f t="shared" si="339"/>
        <v>0.14036919408639589</v>
      </c>
      <c r="O251" s="5">
        <f t="shared" si="340"/>
        <v>0.11994963362260817</v>
      </c>
      <c r="P251" s="5">
        <f t="shared" si="341"/>
        <v>0.13431050010321813</v>
      </c>
      <c r="Q251" s="5">
        <f t="shared" si="342"/>
        <v>7.8587387420231747E-2</v>
      </c>
      <c r="R251" s="5">
        <f t="shared" si="343"/>
        <v>5.7386150087655401E-2</v>
      </c>
      <c r="S251" s="5">
        <f t="shared" si="344"/>
        <v>3.5974865176972626E-2</v>
      </c>
      <c r="T251" s="5">
        <f t="shared" si="345"/>
        <v>7.5195354471580919E-2</v>
      </c>
      <c r="U251" s="5">
        <f t="shared" si="346"/>
        <v>6.4256657436080777E-2</v>
      </c>
      <c r="V251" s="5">
        <f t="shared" si="347"/>
        <v>4.2825837592966086E-3</v>
      </c>
      <c r="W251" s="5">
        <f t="shared" si="348"/>
        <v>2.9332064877123667E-2</v>
      </c>
      <c r="X251" s="5">
        <f t="shared" si="349"/>
        <v>2.8066017820703101E-2</v>
      </c>
      <c r="Y251" s="5">
        <f t="shared" si="350"/>
        <v>1.3427308299156924E-2</v>
      </c>
      <c r="Z251" s="5">
        <f t="shared" si="351"/>
        <v>1.8303072283622292E-2</v>
      </c>
      <c r="AA251" s="5">
        <f t="shared" si="352"/>
        <v>2.0494391834268343E-2</v>
      </c>
      <c r="AB251" s="5">
        <f t="shared" si="353"/>
        <v>1.1474032614523462E-2</v>
      </c>
      <c r="AC251" s="5">
        <f t="shared" si="354"/>
        <v>2.8677090255674028E-4</v>
      </c>
      <c r="AD251" s="5">
        <f t="shared" si="355"/>
        <v>8.2109552645686073E-3</v>
      </c>
      <c r="AE251" s="5">
        <f t="shared" si="356"/>
        <v>7.8565494023609458E-3</v>
      </c>
      <c r="AF251" s="5">
        <f t="shared" si="357"/>
        <v>3.7587203025019225E-3</v>
      </c>
      <c r="AG251" s="5">
        <f t="shared" si="358"/>
        <v>1.1988281019989593E-3</v>
      </c>
      <c r="AH251" s="5">
        <f t="shared" si="359"/>
        <v>4.378266199785979E-3</v>
      </c>
      <c r="AI251" s="5">
        <f t="shared" si="360"/>
        <v>4.9024503461879334E-3</v>
      </c>
      <c r="AJ251" s="5">
        <f t="shared" si="361"/>
        <v>2.7446959938174889E-3</v>
      </c>
      <c r="AK251" s="5">
        <f t="shared" si="362"/>
        <v>1.0244341185200148E-3</v>
      </c>
      <c r="AL251" s="5">
        <f t="shared" si="363"/>
        <v>1.2289784698267587E-5</v>
      </c>
      <c r="AM251" s="5">
        <f t="shared" si="364"/>
        <v>1.8388009610418711E-3</v>
      </c>
      <c r="AN251" s="5">
        <f t="shared" si="365"/>
        <v>1.7594336013342356E-3</v>
      </c>
      <c r="AO251" s="5">
        <f t="shared" si="366"/>
        <v>8.4174597008856685E-4</v>
      </c>
      <c r="AP251" s="5">
        <f t="shared" si="367"/>
        <v>2.6847135260765607E-4</v>
      </c>
      <c r="AQ251" s="5">
        <f t="shared" si="368"/>
        <v>6.4220860329810016E-5</v>
      </c>
      <c r="AR251" s="5">
        <f t="shared" si="369"/>
        <v>8.3785780306800642E-4</v>
      </c>
      <c r="AS251" s="5">
        <f t="shared" si="370"/>
        <v>9.381696062491122E-4</v>
      </c>
      <c r="AT251" s="5">
        <f t="shared" si="371"/>
        <v>5.2524557679519193E-4</v>
      </c>
      <c r="AU251" s="5">
        <f t="shared" si="372"/>
        <v>1.9604338355969461E-4</v>
      </c>
      <c r="AV251" s="5">
        <f t="shared" si="373"/>
        <v>5.487862716336547E-5</v>
      </c>
      <c r="AW251" s="5">
        <f t="shared" si="374"/>
        <v>3.6575559140484454E-7</v>
      </c>
      <c r="AX251" s="5">
        <f t="shared" si="375"/>
        <v>3.4315830348822672E-4</v>
      </c>
      <c r="AY251" s="5">
        <f t="shared" si="376"/>
        <v>3.2834671208347766E-4</v>
      </c>
      <c r="AZ251" s="5">
        <f t="shared" si="377"/>
        <v>1.5708721345239E-4</v>
      </c>
      <c r="BA251" s="5">
        <f t="shared" si="378"/>
        <v>5.0102308976297593E-5</v>
      </c>
      <c r="BB251" s="5">
        <f t="shared" si="379"/>
        <v>1.198494124499761E-5</v>
      </c>
      <c r="BC251" s="5">
        <f t="shared" si="380"/>
        <v>2.2935280961042748E-6</v>
      </c>
      <c r="BD251" s="5">
        <f t="shared" si="381"/>
        <v>1.3361561900847527E-4</v>
      </c>
      <c r="BE251" s="5">
        <f t="shared" si="382"/>
        <v>1.4961263380838623E-4</v>
      </c>
      <c r="BF251" s="5">
        <f t="shared" si="383"/>
        <v>8.376243870734331E-5</v>
      </c>
      <c r="BG251" s="5">
        <f t="shared" si="384"/>
        <v>3.1263608157526958E-5</v>
      </c>
      <c r="BH251" s="5">
        <f t="shared" si="385"/>
        <v>8.7516541732001201E-6</v>
      </c>
      <c r="BI251" s="5">
        <f t="shared" si="386"/>
        <v>1.9598876849114052E-6</v>
      </c>
      <c r="BJ251" s="8">
        <f t="shared" si="387"/>
        <v>0.39166802579936633</v>
      </c>
      <c r="BK251" s="8">
        <f t="shared" si="388"/>
        <v>0.30055587098999265</v>
      </c>
      <c r="BL251" s="8">
        <f t="shared" si="389"/>
        <v>0.2895718730918227</v>
      </c>
      <c r="BM251" s="8">
        <f t="shared" si="390"/>
        <v>0.34380748133703576</v>
      </c>
      <c r="BN251" s="8">
        <f t="shared" si="391"/>
        <v>0.65596337987127606</v>
      </c>
    </row>
    <row r="252" spans="1:66" x14ac:dyDescent="0.25">
      <c r="A252" t="s">
        <v>175</v>
      </c>
      <c r="B252" t="s">
        <v>276</v>
      </c>
      <c r="C252" t="s">
        <v>283</v>
      </c>
      <c r="D252" s="11">
        <v>44504</v>
      </c>
      <c r="E252">
        <f>VLOOKUP(A252,home!$A$2:$E$405,3,FALSE)</f>
        <v>1.21182266009852</v>
      </c>
      <c r="F252">
        <f>VLOOKUP(B252,home!$B$2:$E$405,3,FALSE)</f>
        <v>2.15</v>
      </c>
      <c r="G252">
        <f>VLOOKUP(C252,away!$B$2:$E$405,4,FALSE)</f>
        <v>0.94</v>
      </c>
      <c r="H252">
        <f>VLOOKUP(A252,away!$A$2:$E$405,3,FALSE)</f>
        <v>1.07389162561576</v>
      </c>
      <c r="I252">
        <f>VLOOKUP(C252,away!$B$2:$E$405,3,FALSE)</f>
        <v>0.99</v>
      </c>
      <c r="J252">
        <f>VLOOKUP(B252,home!$B$2:$E$405,4,FALSE)</f>
        <v>0.25</v>
      </c>
      <c r="K252" s="3">
        <f t="shared" si="336"/>
        <v>2.4490935960591087</v>
      </c>
      <c r="L252" s="3">
        <f t="shared" si="337"/>
        <v>0.26578817733990062</v>
      </c>
      <c r="M252" s="5">
        <f t="shared" si="338"/>
        <v>6.621278065634506E-2</v>
      </c>
      <c r="N252" s="5">
        <f t="shared" si="339"/>
        <v>0.16216129708272112</v>
      </c>
      <c r="O252" s="5">
        <f t="shared" si="340"/>
        <v>1.7598574287256585E-2</v>
      </c>
      <c r="P252" s="5">
        <f t="shared" si="341"/>
        <v>4.3100555586690598E-2</v>
      </c>
      <c r="Q252" s="5">
        <f t="shared" si="342"/>
        <v>0.1985740971069655</v>
      </c>
      <c r="R252" s="5">
        <f t="shared" si="343"/>
        <v>2.3387464917953844E-3</v>
      </c>
      <c r="S252" s="5">
        <f t="shared" si="344"/>
        <v>7.0139702390802318E-3</v>
      </c>
      <c r="T252" s="5">
        <f t="shared" si="345"/>
        <v>5.2778647336976799E-2</v>
      </c>
      <c r="U252" s="5">
        <f t="shared" si="346"/>
        <v>5.7278090558617826E-3</v>
      </c>
      <c r="V252" s="5">
        <f t="shared" si="347"/>
        <v>5.0729718337391976E-4</v>
      </c>
      <c r="W252" s="5">
        <f t="shared" si="348"/>
        <v>0.16210884985596294</v>
      </c>
      <c r="X252" s="5">
        <f t="shared" si="349"/>
        <v>4.3086615733884004E-2</v>
      </c>
      <c r="Y252" s="5">
        <f t="shared" si="350"/>
        <v>5.7259565318268568E-3</v>
      </c>
      <c r="Z252" s="5">
        <f t="shared" si="351"/>
        <v>2.0720372243812737E-4</v>
      </c>
      <c r="AA252" s="5">
        <f t="shared" si="352"/>
        <v>5.0746130970282682E-4</v>
      </c>
      <c r="AB252" s="5">
        <f t="shared" si="353"/>
        <v>6.2141012192048074E-4</v>
      </c>
      <c r="AC252" s="5">
        <f t="shared" si="354"/>
        <v>2.0638755684930529E-5</v>
      </c>
      <c r="AD252" s="5">
        <f t="shared" si="355"/>
        <v>9.9254936511686612E-2</v>
      </c>
      <c r="AE252" s="5">
        <f t="shared" si="356"/>
        <v>2.6380788667428743E-2</v>
      </c>
      <c r="AF252" s="5">
        <f t="shared" si="357"/>
        <v>3.5058508683524954E-3</v>
      </c>
      <c r="AG252" s="5">
        <f t="shared" si="358"/>
        <v>3.1060457077497261E-4</v>
      </c>
      <c r="AH252" s="5">
        <f t="shared" si="359"/>
        <v>1.3768074931218132E-5</v>
      </c>
      <c r="AI252" s="5">
        <f t="shared" si="360"/>
        <v>3.3719304144108282E-5</v>
      </c>
      <c r="AJ252" s="5">
        <f t="shared" si="361"/>
        <v>4.1290865921452488E-5</v>
      </c>
      <c r="AK252" s="5">
        <f t="shared" si="362"/>
        <v>3.3708398434654861E-5</v>
      </c>
      <c r="AL252" s="5">
        <f t="shared" si="363"/>
        <v>5.3738376659052555E-7</v>
      </c>
      <c r="AM252" s="5">
        <f t="shared" si="364"/>
        <v>4.8616925877605036E-2</v>
      </c>
      <c r="AN252" s="5">
        <f t="shared" si="365"/>
        <v>1.292180411687769E-2</v>
      </c>
      <c r="AO252" s="5">
        <f t="shared" si="366"/>
        <v>1.7172313820840728E-3</v>
      </c>
      <c r="AP252" s="5">
        <f t="shared" si="367"/>
        <v>1.5213993303833475E-4</v>
      </c>
      <c r="AQ252" s="5">
        <f t="shared" si="368"/>
        <v>1.0109248875718378E-5</v>
      </c>
      <c r="AR252" s="5">
        <f t="shared" si="369"/>
        <v>7.3187830828952911E-7</v>
      </c>
      <c r="AS252" s="5">
        <f t="shared" si="370"/>
        <v>1.79243847792646E-6</v>
      </c>
      <c r="AT252" s="5">
        <f t="shared" si="371"/>
        <v>2.1949247988098146E-6</v>
      </c>
      <c r="AU252" s="5">
        <f t="shared" si="372"/>
        <v>1.7918587561988152E-6</v>
      </c>
      <c r="AV252" s="5">
        <f t="shared" si="373"/>
        <v>1.0971074512122396E-6</v>
      </c>
      <c r="AW252" s="5">
        <f t="shared" si="374"/>
        <v>9.7167959760971998E-9</v>
      </c>
      <c r="AX252" s="5">
        <f t="shared" si="375"/>
        <v>1.984456697115378E-2</v>
      </c>
      <c r="AY252" s="5">
        <f t="shared" si="376"/>
        <v>5.2744512853625559E-3</v>
      </c>
      <c r="AZ252" s="5">
        <f t="shared" si="377"/>
        <v>7.0094339680230487E-4</v>
      </c>
      <c r="BA252" s="5">
        <f t="shared" si="378"/>
        <v>6.2100822618174457E-5</v>
      </c>
      <c r="BB252" s="5">
        <f t="shared" si="379"/>
        <v>4.126416113748265E-6</v>
      </c>
      <c r="BC252" s="5">
        <f t="shared" si="380"/>
        <v>2.1935052356382953E-7</v>
      </c>
      <c r="BD252" s="5">
        <f t="shared" si="381"/>
        <v>3.2420766932480653E-8</v>
      </c>
      <c r="BE252" s="5">
        <f t="shared" si="382"/>
        <v>7.9401492673663285E-8</v>
      </c>
      <c r="BF252" s="5">
        <f t="shared" si="383"/>
        <v>9.7230843612301501E-8</v>
      </c>
      <c r="BG252" s="5">
        <f t="shared" si="384"/>
        <v>7.9375812143437435E-8</v>
      </c>
      <c r="BH252" s="5">
        <f t="shared" si="385"/>
        <v>4.8599698300620875E-8</v>
      </c>
      <c r="BI252" s="5">
        <f t="shared" si="386"/>
        <v>2.3805041975691071E-8</v>
      </c>
      <c r="BJ252" s="8">
        <f t="shared" si="387"/>
        <v>0.84319226306763484</v>
      </c>
      <c r="BK252" s="8">
        <f t="shared" si="388"/>
        <v>0.1221302310903039</v>
      </c>
      <c r="BL252" s="8">
        <f t="shared" si="389"/>
        <v>2.6924456951416566E-2</v>
      </c>
      <c r="BM252" s="8">
        <f t="shared" si="390"/>
        <v>0.49719366205145277</v>
      </c>
      <c r="BN252" s="8">
        <f t="shared" si="391"/>
        <v>0.48998605121177424</v>
      </c>
    </row>
    <row r="253" spans="1:66" x14ac:dyDescent="0.25">
      <c r="A253" t="s">
        <v>24</v>
      </c>
      <c r="B253" t="s">
        <v>294</v>
      </c>
      <c r="C253" t="s">
        <v>326</v>
      </c>
      <c r="D253" s="11">
        <v>44504</v>
      </c>
      <c r="E253">
        <f>VLOOKUP(A253,home!$A$2:$E$405,3,FALSE)</f>
        <v>1.5819397993311</v>
      </c>
      <c r="F253">
        <f>VLOOKUP(B253,home!$B$2:$E$405,3,FALSE)</f>
        <v>1.64</v>
      </c>
      <c r="G253">
        <f>VLOOKUP(C253,away!$B$2:$E$405,4,FALSE)</f>
        <v>1.05</v>
      </c>
      <c r="H253">
        <f>VLOOKUP(A253,away!$A$2:$E$405,3,FALSE)</f>
        <v>1.41471571906355</v>
      </c>
      <c r="I253">
        <f>VLOOKUP(C253,away!$B$2:$E$405,3,FALSE)</f>
        <v>0.67</v>
      </c>
      <c r="J253">
        <f>VLOOKUP(B253,home!$B$2:$E$405,4,FALSE)</f>
        <v>0.71</v>
      </c>
      <c r="K253" s="3">
        <f t="shared" si="336"/>
        <v>2.724100334448154</v>
      </c>
      <c r="L253" s="3">
        <f t="shared" si="337"/>
        <v>0.67298026755853069</v>
      </c>
      <c r="M253" s="5">
        <f t="shared" si="338"/>
        <v>3.3470842174441955E-2</v>
      </c>
      <c r="N253" s="5">
        <f t="shared" si="339"/>
        <v>9.117793236165872E-2</v>
      </c>
      <c r="O253" s="5">
        <f t="shared" si="340"/>
        <v>2.2525216321965299E-2</v>
      </c>
      <c r="P253" s="5">
        <f t="shared" si="341"/>
        <v>6.1360949316182696E-2</v>
      </c>
      <c r="Q253" s="5">
        <f t="shared" si="342"/>
        <v>0.12418891802034286</v>
      </c>
      <c r="R253" s="5">
        <f t="shared" si="343"/>
        <v>7.5795130535849936E-3</v>
      </c>
      <c r="S253" s="5">
        <f t="shared" si="344"/>
        <v>2.8122732028671434E-2</v>
      </c>
      <c r="T253" s="5">
        <f t="shared" si="345"/>
        <v>8.3576691277134768E-2</v>
      </c>
      <c r="U253" s="5">
        <f t="shared" si="346"/>
        <v>2.0647354044225037E-2</v>
      </c>
      <c r="V253" s="5">
        <f t="shared" si="347"/>
        <v>5.7284935601569905E-3</v>
      </c>
      <c r="W253" s="5">
        <f t="shared" si="348"/>
        <v>0.1127676910379901</v>
      </c>
      <c r="X253" s="5">
        <f t="shared" si="349"/>
        <v>7.5890430886704302E-2</v>
      </c>
      <c r="Y253" s="5">
        <f t="shared" si="350"/>
        <v>2.5536381241633217E-2</v>
      </c>
      <c r="Z253" s="5">
        <f t="shared" si="351"/>
        <v>1.700287574255002E-3</v>
      </c>
      <c r="AA253" s="5">
        <f t="shared" si="352"/>
        <v>4.6317539496860925E-3</v>
      </c>
      <c r="AB253" s="5">
        <f t="shared" si="353"/>
        <v>6.3086812417107226E-3</v>
      </c>
      <c r="AC253" s="5">
        <f t="shared" si="354"/>
        <v>6.5636569803597365E-4</v>
      </c>
      <c r="AD253" s="5">
        <f t="shared" si="355"/>
        <v>7.679762621788376E-2</v>
      </c>
      <c r="AE253" s="5">
        <f t="shared" si="356"/>
        <v>5.1683287039971437E-2</v>
      </c>
      <c r="AF253" s="5">
        <f t="shared" si="357"/>
        <v>1.7390916170232158E-2</v>
      </c>
      <c r="AG253" s="5">
        <f t="shared" si="358"/>
        <v>3.9012478057769396E-3</v>
      </c>
      <c r="AH253" s="5">
        <f t="shared" si="359"/>
        <v>2.8606499666214397E-4</v>
      </c>
      <c r="AI253" s="5">
        <f t="shared" si="360"/>
        <v>7.7926975308125672E-4</v>
      </c>
      <c r="AJ253" s="5">
        <f t="shared" si="361"/>
        <v>1.061404497496991E-3</v>
      </c>
      <c r="AK253" s="5">
        <f t="shared" si="362"/>
        <v>9.6379078220544241E-4</v>
      </c>
      <c r="AL253" s="5">
        <f t="shared" si="363"/>
        <v>4.8131710723215737E-5</v>
      </c>
      <c r="AM253" s="5">
        <f t="shared" si="364"/>
        <v>4.1840887852992267E-2</v>
      </c>
      <c r="AN253" s="5">
        <f t="shared" si="365"/>
        <v>2.8158091902193209E-2</v>
      </c>
      <c r="AO253" s="5">
        <f t="shared" si="366"/>
        <v>9.4749201111378398E-3</v>
      </c>
      <c r="AP253" s="5">
        <f t="shared" si="367"/>
        <v>2.125478090496416E-3</v>
      </c>
      <c r="AQ253" s="5">
        <f t="shared" si="368"/>
        <v>3.5760120350801814E-4</v>
      </c>
      <c r="AR253" s="5">
        <f t="shared" si="369"/>
        <v>3.8503219598563977E-5</v>
      </c>
      <c r="AS253" s="5">
        <f t="shared" si="370"/>
        <v>1.0488663338577888E-4</v>
      </c>
      <c r="AT253" s="5">
        <f t="shared" si="371"/>
        <v>1.4286085654267058E-4</v>
      </c>
      <c r="AU253" s="5">
        <f t="shared" si="372"/>
        <v>1.2972243569581287E-4</v>
      </c>
      <c r="AV253" s="5">
        <f t="shared" si="373"/>
        <v>8.8344232616098279E-5</v>
      </c>
      <c r="AW253" s="5">
        <f t="shared" si="374"/>
        <v>2.4510616059294896E-6</v>
      </c>
      <c r="AX253" s="5">
        <f t="shared" si="375"/>
        <v>1.8996462765657321E-2</v>
      </c>
      <c r="AY253" s="5">
        <f t="shared" si="376"/>
        <v>1.2784244594697729E-2</v>
      </c>
      <c r="AZ253" s="5">
        <f t="shared" si="377"/>
        <v>4.3017721739366877E-3</v>
      </c>
      <c r="BA253" s="5">
        <f t="shared" si="378"/>
        <v>9.6500259619725179E-4</v>
      </c>
      <c r="BB253" s="5">
        <f t="shared" si="379"/>
        <v>1.6235692634587574E-4</v>
      </c>
      <c r="BC253" s="5">
        <f t="shared" si="380"/>
        <v>2.1852601546445628E-5</v>
      </c>
      <c r="BD253" s="5">
        <f t="shared" si="381"/>
        <v>4.3186511712177407E-6</v>
      </c>
      <c r="BE253" s="5">
        <f t="shared" si="382"/>
        <v>1.1764439099879161E-5</v>
      </c>
      <c r="BF253" s="5">
        <f t="shared" si="383"/>
        <v>1.6023756243287883E-5</v>
      </c>
      <c r="BG253" s="5">
        <f t="shared" si="384"/>
        <v>1.4550106580485404E-5</v>
      </c>
      <c r="BH253" s="5">
        <f t="shared" si="385"/>
        <v>9.9089875505391461E-6</v>
      </c>
      <c r="BI253" s="5">
        <f t="shared" si="386"/>
        <v>5.3986152600932534E-6</v>
      </c>
      <c r="BJ253" s="8">
        <f t="shared" si="387"/>
        <v>0.78209979287803755</v>
      </c>
      <c r="BK253" s="8">
        <f t="shared" si="388"/>
        <v>0.14217175908290999</v>
      </c>
      <c r="BL253" s="8">
        <f t="shared" si="389"/>
        <v>6.5349330574362416E-2</v>
      </c>
      <c r="BM253" s="8">
        <f t="shared" si="390"/>
        <v>0.63823600532829661</v>
      </c>
      <c r="BN253" s="8">
        <f t="shared" si="391"/>
        <v>0.34030337124817656</v>
      </c>
    </row>
    <row r="254" spans="1:66" x14ac:dyDescent="0.25">
      <c r="A254" t="s">
        <v>24</v>
      </c>
      <c r="B254" t="s">
        <v>295</v>
      </c>
      <c r="C254" t="s">
        <v>293</v>
      </c>
      <c r="D254" s="11">
        <v>44504</v>
      </c>
      <c r="E254">
        <f>VLOOKUP(A254,home!$A$2:$E$405,3,FALSE)</f>
        <v>1.5819397993311</v>
      </c>
      <c r="F254">
        <f>VLOOKUP(B254,home!$B$2:$E$405,3,FALSE)</f>
        <v>1.34</v>
      </c>
      <c r="G254">
        <f>VLOOKUP(C254,away!$B$2:$E$405,4,FALSE)</f>
        <v>0.93</v>
      </c>
      <c r="H254">
        <f>VLOOKUP(A254,away!$A$2:$E$405,3,FALSE)</f>
        <v>1.41471571906355</v>
      </c>
      <c r="I254">
        <f>VLOOKUP(C254,away!$B$2:$E$405,3,FALSE)</f>
        <v>0.46</v>
      </c>
      <c r="J254">
        <f>VLOOKUP(B254,home!$B$2:$E$405,4,FALSE)</f>
        <v>0.53</v>
      </c>
      <c r="K254" s="3">
        <f t="shared" si="336"/>
        <v>1.9714133779264171</v>
      </c>
      <c r="L254" s="3">
        <f t="shared" si="337"/>
        <v>0.34490769230769353</v>
      </c>
      <c r="M254" s="5">
        <f t="shared" si="338"/>
        <v>9.8635793083054091E-2</v>
      </c>
      <c r="N254" s="5">
        <f t="shared" si="339"/>
        <v>0.19445192202631478</v>
      </c>
      <c r="O254" s="5">
        <f t="shared" si="340"/>
        <v>3.4020243771215354E-2</v>
      </c>
      <c r="P254" s="5">
        <f t="shared" si="341"/>
        <v>6.7067963690891796E-2</v>
      </c>
      <c r="Q254" s="5">
        <f t="shared" si="342"/>
        <v>0.19167256022309079</v>
      </c>
      <c r="R254" s="5">
        <f t="shared" si="343"/>
        <v>5.8669218854375356E-3</v>
      </c>
      <c r="S254" s="5">
        <f t="shared" si="344"/>
        <v>1.1400810023028977E-2</v>
      </c>
      <c r="T254" s="5">
        <f t="shared" si="345"/>
        <v>6.6109340425253668E-2</v>
      </c>
      <c r="U254" s="5">
        <f t="shared" si="346"/>
        <v>1.1566128292200835E-2</v>
      </c>
      <c r="V254" s="5">
        <f t="shared" si="347"/>
        <v>8.6133834018315575E-4</v>
      </c>
      <c r="W254" s="5">
        <f t="shared" si="348"/>
        <v>0.12595528313506935</v>
      </c>
      <c r="X254" s="5">
        <f t="shared" si="349"/>
        <v>4.3442946040078922E-2</v>
      </c>
      <c r="Y254" s="5">
        <f t="shared" si="350"/>
        <v>7.4919031328656363E-3</v>
      </c>
      <c r="Z254" s="5">
        <f t="shared" si="351"/>
        <v>6.7451549615192119E-4</v>
      </c>
      <c r="AA254" s="5">
        <f t="shared" si="352"/>
        <v>1.3297488727325719E-3</v>
      </c>
      <c r="AB254" s="5">
        <f t="shared" si="353"/>
        <v>1.3107423584937828E-3</v>
      </c>
      <c r="AC254" s="5">
        <f t="shared" si="354"/>
        <v>3.6604491330757605E-5</v>
      </c>
      <c r="AD254" s="5">
        <f t="shared" si="355"/>
        <v>6.207748254824632E-2</v>
      </c>
      <c r="AE254" s="5">
        <f t="shared" si="356"/>
        <v>2.1411001249986759E-2</v>
      </c>
      <c r="AF254" s="5">
        <f t="shared" si="357"/>
        <v>3.6924095155650371E-3</v>
      </c>
      <c r="AG254" s="5">
        <f t="shared" si="358"/>
        <v>4.2451348168950204E-4</v>
      </c>
      <c r="AH254" s="5">
        <f t="shared" si="359"/>
        <v>5.8161395800884493E-5</v>
      </c>
      <c r="AI254" s="5">
        <f t="shared" si="360"/>
        <v>1.1466015376073702E-4</v>
      </c>
      <c r="AJ254" s="5">
        <f t="shared" si="361"/>
        <v>1.130212805195085E-4</v>
      </c>
      <c r="AK254" s="5">
        <f t="shared" si="362"/>
        <v>7.427055480217781E-5</v>
      </c>
      <c r="AL254" s="5">
        <f t="shared" si="363"/>
        <v>9.9557721137909644E-7</v>
      </c>
      <c r="AM254" s="5">
        <f t="shared" si="364"/>
        <v>2.4476075912721291E-2</v>
      </c>
      <c r="AN254" s="5">
        <f t="shared" si="365"/>
        <v>8.4419868598046253E-3</v>
      </c>
      <c r="AO254" s="5">
        <f t="shared" si="366"/>
        <v>1.4558531031535426E-3</v>
      </c>
      <c r="AP254" s="5">
        <f t="shared" si="367"/>
        <v>1.6737831138256102E-4</v>
      </c>
      <c r="AQ254" s="5">
        <f t="shared" si="368"/>
        <v>1.4432516780329414E-5</v>
      </c>
      <c r="AR254" s="5">
        <f t="shared" si="369"/>
        <v>4.0120625614154901E-6</v>
      </c>
      <c r="AS254" s="5">
        <f t="shared" si="370"/>
        <v>7.9094338066522247E-6</v>
      </c>
      <c r="AT254" s="5">
        <f t="shared" si="371"/>
        <v>7.7963818091288329E-6</v>
      </c>
      <c r="AU254" s="5">
        <f t="shared" si="372"/>
        <v>5.1232971326462479E-6</v>
      </c>
      <c r="AV254" s="5">
        <f t="shared" si="373"/>
        <v>2.5250341265977159E-6</v>
      </c>
      <c r="AW254" s="5">
        <f t="shared" si="374"/>
        <v>1.8804120519535162E-8</v>
      </c>
      <c r="AX254" s="5">
        <f t="shared" si="375"/>
        <v>8.0420772489135459E-3</v>
      </c>
      <c r="AY254" s="5">
        <f t="shared" si="376"/>
        <v>2.7737743052829757E-3</v>
      </c>
      <c r="AZ254" s="5">
        <f t="shared" si="377"/>
        <v>4.7834804730876348E-4</v>
      </c>
      <c r="BA254" s="5">
        <f t="shared" si="378"/>
        <v>5.4995307039052364E-5</v>
      </c>
      <c r="BB254" s="5">
        <f t="shared" si="379"/>
        <v>4.7420761096481491E-6</v>
      </c>
      <c r="BC254" s="5">
        <f t="shared" si="380"/>
        <v>3.2711570554523772E-7</v>
      </c>
      <c r="BD254" s="5">
        <f t="shared" si="381"/>
        <v>2.3063187324198518E-7</v>
      </c>
      <c r="BE254" s="5">
        <f t="shared" si="382"/>
        <v>4.5467076028547921E-7</v>
      </c>
      <c r="BF254" s="5">
        <f t="shared" si="383"/>
        <v>4.4817200968938456E-7</v>
      </c>
      <c r="BG254" s="5">
        <f t="shared" si="384"/>
        <v>2.9451076517127348E-7</v>
      </c>
      <c r="BH254" s="5">
        <f t="shared" si="385"/>
        <v>1.4515061560049851E-7</v>
      </c>
      <c r="BI254" s="5">
        <f t="shared" si="386"/>
        <v>5.7230373081815508E-8</v>
      </c>
      <c r="BJ254" s="8">
        <f t="shared" si="387"/>
        <v>0.7626393525823626</v>
      </c>
      <c r="BK254" s="8">
        <f t="shared" si="388"/>
        <v>0.1807772795109831</v>
      </c>
      <c r="BL254" s="8">
        <f t="shared" si="389"/>
        <v>5.4482895140796898E-2</v>
      </c>
      <c r="BM254" s="8">
        <f t="shared" si="390"/>
        <v>0.40408488254912772</v>
      </c>
      <c r="BN254" s="8">
        <f t="shared" si="391"/>
        <v>0.59171540468000439</v>
      </c>
    </row>
    <row r="255" spans="1:66" x14ac:dyDescent="0.25">
      <c r="A255" t="s">
        <v>24</v>
      </c>
      <c r="B255" t="s">
        <v>184</v>
      </c>
      <c r="C255" t="s">
        <v>286</v>
      </c>
      <c r="D255" s="11">
        <v>44504</v>
      </c>
      <c r="E255">
        <f>VLOOKUP(A255,home!$A$2:$E$405,3,FALSE)</f>
        <v>1.5819397993311</v>
      </c>
      <c r="F255">
        <f>VLOOKUP(B255,home!$B$2:$E$405,3,FALSE)</f>
        <v>0.93</v>
      </c>
      <c r="G255">
        <f>VLOOKUP(C255,away!$B$2:$E$405,4,FALSE)</f>
        <v>0.79</v>
      </c>
      <c r="H255">
        <f>VLOOKUP(A255,away!$A$2:$E$405,3,FALSE)</f>
        <v>1.41471571906355</v>
      </c>
      <c r="I255">
        <f>VLOOKUP(C255,away!$B$2:$E$405,3,FALSE)</f>
        <v>1.1100000000000001</v>
      </c>
      <c r="J255">
        <f>VLOOKUP(B255,home!$B$2:$E$405,4,FALSE)</f>
        <v>1.08</v>
      </c>
      <c r="K255" s="3">
        <f t="shared" si="336"/>
        <v>1.1622511705685592</v>
      </c>
      <c r="L255" s="3">
        <f t="shared" si="337"/>
        <v>1.695961204013384</v>
      </c>
      <c r="M255" s="5">
        <f t="shared" si="338"/>
        <v>5.7371226915685816E-2</v>
      </c>
      <c r="N255" s="5">
        <f t="shared" si="339"/>
        <v>6.6679775639710254E-2</v>
      </c>
      <c r="O255" s="5">
        <f t="shared" si="340"/>
        <v>9.7299375075651576E-2</v>
      </c>
      <c r="P255" s="5">
        <f t="shared" si="341"/>
        <v>0.11308631257726531</v>
      </c>
      <c r="Q255" s="5">
        <f t="shared" si="342"/>
        <v>3.8749323645251084E-2</v>
      </c>
      <c r="R255" s="5">
        <f t="shared" si="343"/>
        <v>8.2507982651525966E-2</v>
      </c>
      <c r="S255" s="5">
        <f t="shared" si="344"/>
        <v>5.572703766261302E-2</v>
      </c>
      <c r="T255" s="5">
        <f t="shared" si="345"/>
        <v>6.5717349584104315E-2</v>
      </c>
      <c r="U255" s="5">
        <f t="shared" si="346"/>
        <v>9.5894999417986418E-2</v>
      </c>
      <c r="V255" s="5">
        <f t="shared" si="347"/>
        <v>1.220504411728668E-2</v>
      </c>
      <c r="W255" s="5">
        <f t="shared" si="348"/>
        <v>1.5012148921811009E-2</v>
      </c>
      <c r="X255" s="5">
        <f t="shared" si="349"/>
        <v>2.5460022160262823E-2</v>
      </c>
      <c r="Y255" s="5">
        <f t="shared" si="350"/>
        <v>2.158960491856339E-2</v>
      </c>
      <c r="Z255" s="5">
        <f t="shared" si="351"/>
        <v>4.6643445866132449E-2</v>
      </c>
      <c r="AA255" s="5">
        <f t="shared" si="352"/>
        <v>5.4211399557263659E-2</v>
      </c>
      <c r="AB255" s="5">
        <f t="shared" si="353"/>
        <v>3.1503631296794787E-2</v>
      </c>
      <c r="AC255" s="5">
        <f t="shared" si="354"/>
        <v>1.5036102462293575E-3</v>
      </c>
      <c r="AD255" s="5">
        <f t="shared" si="355"/>
        <v>4.3619719142810928E-3</v>
      </c>
      <c r="AE255" s="5">
        <f t="shared" si="356"/>
        <v>7.3977351396167269E-3</v>
      </c>
      <c r="AF255" s="5">
        <f t="shared" si="357"/>
        <v>6.2731358971782536E-3</v>
      </c>
      <c r="AG255" s="5">
        <f t="shared" si="358"/>
        <v>3.5463317030393362E-3</v>
      </c>
      <c r="AH255" s="5">
        <f t="shared" si="359"/>
        <v>1.9776368652614781E-2</v>
      </c>
      <c r="AI255" s="5">
        <f t="shared" si="360"/>
        <v>2.2985107616096886E-2</v>
      </c>
      <c r="AJ255" s="5">
        <f t="shared" si="361"/>
        <v>1.3357234116226458E-2</v>
      </c>
      <c r="AK255" s="5">
        <f t="shared" si="362"/>
        <v>5.1748203290474994E-3</v>
      </c>
      <c r="AL255" s="5">
        <f t="shared" si="363"/>
        <v>1.1855262468021715E-4</v>
      </c>
      <c r="AM255" s="5">
        <f t="shared" si="364"/>
        <v>1.0139413926720756E-3</v>
      </c>
      <c r="AN255" s="5">
        <f t="shared" si="365"/>
        <v>1.7196052651151407E-3</v>
      </c>
      <c r="AO255" s="5">
        <f t="shared" si="366"/>
        <v>1.4581919079262146E-3</v>
      </c>
      <c r="AP255" s="5">
        <f t="shared" si="367"/>
        <v>8.2434563461637202E-4</v>
      </c>
      <c r="AQ255" s="5">
        <f t="shared" si="368"/>
        <v>3.4951455375179002E-4</v>
      </c>
      <c r="AR255" s="5">
        <f t="shared" si="369"/>
        <v>6.7079907982202144E-3</v>
      </c>
      <c r="AS255" s="5">
        <f t="shared" si="370"/>
        <v>7.7963701573945665E-3</v>
      </c>
      <c r="AT255" s="5">
        <f t="shared" si="371"/>
        <v>4.5306701708088103E-3</v>
      </c>
      <c r="AU255" s="5">
        <f t="shared" si="372"/>
        <v>1.7552589031608647E-3</v>
      </c>
      <c r="AV255" s="5">
        <f t="shared" si="373"/>
        <v>5.1001292871239985E-4</v>
      </c>
      <c r="AW255" s="5">
        <f t="shared" si="374"/>
        <v>6.4911938402430437E-6</v>
      </c>
      <c r="AX255" s="5">
        <f t="shared" si="375"/>
        <v>1.9640909508683943E-4</v>
      </c>
      <c r="AY255" s="5">
        <f t="shared" si="376"/>
        <v>3.3310220538265543E-4</v>
      </c>
      <c r="AZ255" s="5">
        <f t="shared" si="377"/>
        <v>2.8246420865014096E-4</v>
      </c>
      <c r="BA255" s="5">
        <f t="shared" si="378"/>
        <v>1.5968277979766025E-4</v>
      </c>
      <c r="BB255" s="5">
        <f t="shared" si="379"/>
        <v>6.7703949871461013E-5</v>
      </c>
      <c r="BC255" s="5">
        <f t="shared" si="380"/>
        <v>2.2964654468092939E-5</v>
      </c>
      <c r="BD255" s="5">
        <f t="shared" si="381"/>
        <v>1.8960820251100439E-3</v>
      </c>
      <c r="BE255" s="5">
        <f t="shared" si="382"/>
        <v>2.2037235531781525E-3</v>
      </c>
      <c r="BF255" s="5">
        <f t="shared" si="383"/>
        <v>1.2806401396454066E-3</v>
      </c>
      <c r="BG255" s="5">
        <f t="shared" si="384"/>
        <v>4.9614183379331897E-4</v>
      </c>
      <c r="BH255" s="5">
        <f t="shared" si="385"/>
        <v>1.4416035677357908E-4</v>
      </c>
      <c r="BI255" s="5">
        <f t="shared" si="386"/>
        <v>3.3510108681934677E-5</v>
      </c>
      <c r="BJ255" s="8">
        <f t="shared" si="387"/>
        <v>0.26121532517115675</v>
      </c>
      <c r="BK255" s="8">
        <f t="shared" si="388"/>
        <v>0.24034488634914306</v>
      </c>
      <c r="BL255" s="8">
        <f t="shared" si="389"/>
        <v>0.45006547968868726</v>
      </c>
      <c r="BM255" s="8">
        <f t="shared" si="390"/>
        <v>0.54224852955848712</v>
      </c>
      <c r="BN255" s="8">
        <f t="shared" si="391"/>
        <v>0.45569399650509002</v>
      </c>
    </row>
    <row r="256" spans="1:66" x14ac:dyDescent="0.25">
      <c r="A256" t="s">
        <v>24</v>
      </c>
      <c r="B256" t="s">
        <v>181</v>
      </c>
      <c r="C256" t="s">
        <v>25</v>
      </c>
      <c r="D256" s="11">
        <v>44504</v>
      </c>
      <c r="E256">
        <f>VLOOKUP(A256,home!$A$2:$E$405,3,FALSE)</f>
        <v>1.5819397993311</v>
      </c>
      <c r="F256">
        <f>VLOOKUP(B256,home!$B$2:$E$405,3,FALSE)</f>
        <v>0.63</v>
      </c>
      <c r="G256">
        <f>VLOOKUP(C256,away!$B$2:$E$405,4,FALSE)</f>
        <v>0.88</v>
      </c>
      <c r="H256">
        <f>VLOOKUP(A256,away!$A$2:$E$405,3,FALSE)</f>
        <v>1.41471571906355</v>
      </c>
      <c r="I256">
        <f>VLOOKUP(C256,away!$B$2:$E$405,3,FALSE)</f>
        <v>0.97</v>
      </c>
      <c r="J256">
        <f>VLOOKUP(B256,home!$B$2:$E$405,4,FALSE)</f>
        <v>0.8</v>
      </c>
      <c r="K256" s="3">
        <f t="shared" si="336"/>
        <v>0.87702742474916184</v>
      </c>
      <c r="L256" s="3">
        <f t="shared" si="337"/>
        <v>1.0978193979933148</v>
      </c>
      <c r="M256" s="5">
        <f t="shared" si="338"/>
        <v>0.13878256894819532</v>
      </c>
      <c r="N256" s="5">
        <f t="shared" si="339"/>
        <v>0.12171611904470875</v>
      </c>
      <c r="O256" s="5">
        <f t="shared" si="340"/>
        <v>0.15235819629467348</v>
      </c>
      <c r="P256" s="5">
        <f t="shared" si="341"/>
        <v>0.13362231653574477</v>
      </c>
      <c r="Q256" s="5">
        <f t="shared" si="342"/>
        <v>5.3374187218121642E-2</v>
      </c>
      <c r="R256" s="5">
        <f t="shared" si="343"/>
        <v>8.3630891667782856E-2</v>
      </c>
      <c r="S256" s="5">
        <f t="shared" si="344"/>
        <v>3.2163483519035523E-2</v>
      </c>
      <c r="T256" s="5">
        <f t="shared" si="345"/>
        <v>5.8595218080180776E-2</v>
      </c>
      <c r="U256" s="5">
        <f t="shared" si="346"/>
        <v>7.3346585548871746E-2</v>
      </c>
      <c r="V256" s="5">
        <f t="shared" si="347"/>
        <v>3.4408413168603835E-3</v>
      </c>
      <c r="W256" s="5">
        <f t="shared" si="348"/>
        <v>1.5603541987996289E-2</v>
      </c>
      <c r="X256" s="5">
        <f t="shared" si="349"/>
        <v>1.7129871071825495E-2</v>
      </c>
      <c r="Y256" s="5">
        <f t="shared" si="350"/>
        <v>9.4027523738872808E-3</v>
      </c>
      <c r="Z256" s="5">
        <f t="shared" si="351"/>
        <v>3.0603871714789843E-2</v>
      </c>
      <c r="AA256" s="5">
        <f t="shared" si="352"/>
        <v>2.6840434797375853E-2</v>
      </c>
      <c r="AB256" s="5">
        <f t="shared" si="353"/>
        <v>1.1769898704745164E-2</v>
      </c>
      <c r="AC256" s="5">
        <f t="shared" si="354"/>
        <v>2.0705643685808029E-4</v>
      </c>
      <c r="AD256" s="5">
        <f t="shared" si="355"/>
        <v>3.4211835616744495E-3</v>
      </c>
      <c r="AE256" s="5">
        <f t="shared" si="356"/>
        <v>3.7558416781020686E-3</v>
      </c>
      <c r="AF256" s="5">
        <f t="shared" si="357"/>
        <v>2.0616179250061073E-3</v>
      </c>
      <c r="AG256" s="5">
        <f t="shared" si="358"/>
        <v>7.5442804977414403E-4</v>
      </c>
      <c r="AH256" s="5">
        <f t="shared" si="359"/>
        <v>8.3993810055488036E-3</v>
      </c>
      <c r="AI256" s="5">
        <f t="shared" si="360"/>
        <v>7.3664874927834934E-3</v>
      </c>
      <c r="AJ256" s="5">
        <f t="shared" si="361"/>
        <v>3.2303057776214075E-3</v>
      </c>
      <c r="AK256" s="5">
        <f t="shared" si="362"/>
        <v>9.4435558576654748E-4</v>
      </c>
      <c r="AL256" s="5">
        <f t="shared" si="363"/>
        <v>7.9743042534229321E-6</v>
      </c>
      <c r="AM256" s="5">
        <f t="shared" si="364"/>
        <v>6.0009436173790191E-4</v>
      </c>
      <c r="AN256" s="5">
        <f t="shared" si="365"/>
        <v>6.5879523094228591E-4</v>
      </c>
      <c r="AO256" s="5">
        <f t="shared" si="366"/>
        <v>3.6161909191696355E-4</v>
      </c>
      <c r="AP256" s="5">
        <f t="shared" si="367"/>
        <v>1.3233081793039006E-4</v>
      </c>
      <c r="AQ256" s="5">
        <f t="shared" si="368"/>
        <v>3.6318834719075937E-5</v>
      </c>
      <c r="AR256" s="5">
        <f t="shared" si="369"/>
        <v>1.8442006798056148E-3</v>
      </c>
      <c r="AS256" s="5">
        <f t="shared" si="370"/>
        <v>1.6174145729305721E-3</v>
      </c>
      <c r="AT256" s="5">
        <f t="shared" si="371"/>
        <v>7.092584688245323E-4</v>
      </c>
      <c r="AU256" s="5">
        <f t="shared" si="372"/>
        <v>2.0734637613157114E-4</v>
      </c>
      <c r="AV256" s="5">
        <f t="shared" si="373"/>
        <v>4.5462114572435719E-5</v>
      </c>
      <c r="AW256" s="5">
        <f t="shared" si="374"/>
        <v>2.1327226209930027E-7</v>
      </c>
      <c r="AX256" s="5">
        <f t="shared" si="375"/>
        <v>8.7716535446913965E-5</v>
      </c>
      <c r="AY256" s="5">
        <f t="shared" si="376"/>
        <v>9.6296914138390338E-5</v>
      </c>
      <c r="AZ256" s="5">
        <f t="shared" si="377"/>
        <v>5.2858310154010806E-5</v>
      </c>
      <c r="BA256" s="5">
        <f t="shared" si="378"/>
        <v>1.9342959410740024E-5</v>
      </c>
      <c r="BB256" s="5">
        <f t="shared" si="379"/>
        <v>5.3087690139269336E-6</v>
      </c>
      <c r="BC256" s="5">
        <f t="shared" si="380"/>
        <v>1.1656139205909664E-6</v>
      </c>
      <c r="BD256" s="5">
        <f t="shared" si="381"/>
        <v>3.3743321334717683E-4</v>
      </c>
      <c r="BE256" s="5">
        <f t="shared" si="382"/>
        <v>2.9593818212670904E-4</v>
      </c>
      <c r="BF256" s="5">
        <f t="shared" si="383"/>
        <v>1.2977295087776799E-4</v>
      </c>
      <c r="BG256" s="5">
        <f t="shared" si="384"/>
        <v>3.7938145636809458E-5</v>
      </c>
      <c r="BH256" s="5">
        <f t="shared" si="385"/>
        <v>8.3181985419024102E-6</v>
      </c>
      <c r="BI256" s="5">
        <f t="shared" si="386"/>
        <v>1.4590576491513814E-6</v>
      </c>
      <c r="BJ256" s="8">
        <f t="shared" si="387"/>
        <v>0.28786660843060818</v>
      </c>
      <c r="BK256" s="8">
        <f t="shared" si="388"/>
        <v>0.30832053797508591</v>
      </c>
      <c r="BL256" s="8">
        <f t="shared" si="389"/>
        <v>0.37312107883561363</v>
      </c>
      <c r="BM256" s="8">
        <f t="shared" si="390"/>
        <v>0.31633173360499439</v>
      </c>
      <c r="BN256" s="8">
        <f t="shared" si="391"/>
        <v>0.68348427970922676</v>
      </c>
    </row>
    <row r="257" spans="1:66" x14ac:dyDescent="0.25">
      <c r="A257" t="s">
        <v>24</v>
      </c>
      <c r="B257" t="s">
        <v>26</v>
      </c>
      <c r="C257" t="s">
        <v>180</v>
      </c>
      <c r="D257" s="11">
        <v>44504</v>
      </c>
      <c r="E257">
        <f>VLOOKUP(A257,home!$A$2:$E$405,3,FALSE)</f>
        <v>1.5819397993311</v>
      </c>
      <c r="F257">
        <f>VLOOKUP(B257,home!$B$2:$E$405,3,FALSE)</f>
        <v>1.34</v>
      </c>
      <c r="G257">
        <f>VLOOKUP(C257,away!$B$2:$E$405,4,FALSE)</f>
        <v>0.95</v>
      </c>
      <c r="H257">
        <f>VLOOKUP(A257,away!$A$2:$E$405,3,FALSE)</f>
        <v>1.41471571906355</v>
      </c>
      <c r="I257">
        <f>VLOOKUP(C257,away!$B$2:$E$405,3,FALSE)</f>
        <v>0.59</v>
      </c>
      <c r="J257">
        <f>VLOOKUP(B257,home!$B$2:$E$405,4,FALSE)</f>
        <v>0.75</v>
      </c>
      <c r="K257" s="3">
        <f t="shared" si="336"/>
        <v>2.0138093645484902</v>
      </c>
      <c r="L257" s="3">
        <f t="shared" si="337"/>
        <v>0.62601170568562081</v>
      </c>
      <c r="M257" s="5">
        <f t="shared" si="338"/>
        <v>7.1374039354055702E-2</v>
      </c>
      <c r="N257" s="5">
        <f t="shared" si="339"/>
        <v>0.14373370883684985</v>
      </c>
      <c r="O257" s="5">
        <f t="shared" si="340"/>
        <v>4.4680984117705033E-2</v>
      </c>
      <c r="P257" s="5">
        <f t="shared" si="341"/>
        <v>8.9978984233476764E-2</v>
      </c>
      <c r="Q257" s="5">
        <f t="shared" si="342"/>
        <v>0.14472614442846721</v>
      </c>
      <c r="R257" s="5">
        <f t="shared" si="343"/>
        <v>1.398540953961833E-2</v>
      </c>
      <c r="S257" s="5">
        <f t="shared" si="344"/>
        <v>2.8358411815276534E-2</v>
      </c>
      <c r="T257" s="5">
        <f t="shared" si="345"/>
        <v>9.0600260530968257E-2</v>
      </c>
      <c r="U257" s="5">
        <f t="shared" si="346"/>
        <v>2.8163948697929184E-2</v>
      </c>
      <c r="V257" s="5">
        <f t="shared" si="347"/>
        <v>3.9722832196662219E-3</v>
      </c>
      <c r="W257" s="5">
        <f t="shared" si="348"/>
        <v>9.7150288315014835E-2</v>
      </c>
      <c r="X257" s="5">
        <f t="shared" si="349"/>
        <v>6.081721769593227E-2</v>
      </c>
      <c r="Y257" s="5">
        <f t="shared" si="350"/>
        <v>1.9036145092442142E-2</v>
      </c>
      <c r="Z257" s="5">
        <f t="shared" si="351"/>
        <v>2.918343360202808E-3</v>
      </c>
      <c r="AA257" s="5">
        <f t="shared" si="352"/>
        <v>5.8769871877443229E-3</v>
      </c>
      <c r="AB257" s="5">
        <f t="shared" si="353"/>
        <v>5.9175659170055085E-3</v>
      </c>
      <c r="AC257" s="5">
        <f t="shared" si="354"/>
        <v>3.1298320477232238E-4</v>
      </c>
      <c r="AD257" s="5">
        <f t="shared" si="355"/>
        <v>4.891054009434069E-2</v>
      </c>
      <c r="AE257" s="5">
        <f t="shared" si="356"/>
        <v>3.0618570630463159E-2</v>
      </c>
      <c r="AF257" s="5">
        <f t="shared" si="357"/>
        <v>9.5837918130159475E-3</v>
      </c>
      <c r="AG257" s="5">
        <f t="shared" si="358"/>
        <v>1.9998552866006673E-3</v>
      </c>
      <c r="AH257" s="5">
        <f t="shared" si="359"/>
        <v>4.5672927617421643E-4</v>
      </c>
      <c r="AI257" s="5">
        <f t="shared" si="360"/>
        <v>9.1976569342309077E-4</v>
      </c>
      <c r="AJ257" s="5">
        <f t="shared" si="361"/>
        <v>9.2611638330292818E-4</v>
      </c>
      <c r="AK257" s="5">
        <f t="shared" si="362"/>
        <v>6.2167394845240515E-4</v>
      </c>
      <c r="AL257" s="5">
        <f t="shared" si="363"/>
        <v>1.5782719376636533E-5</v>
      </c>
      <c r="AM257" s="5">
        <f t="shared" si="364"/>
        <v>1.9699300733421535E-2</v>
      </c>
      <c r="AN257" s="5">
        <f t="shared" si="365"/>
        <v>1.2331992852943214E-2</v>
      </c>
      <c r="AO257" s="5">
        <f t="shared" si="366"/>
        <v>3.8599859401869333E-3</v>
      </c>
      <c r="AP257" s="5">
        <f t="shared" si="367"/>
        <v>8.0546546077964567E-4</v>
      </c>
      <c r="AQ257" s="5">
        <f t="shared" si="368"/>
        <v>1.2605770174338012E-4</v>
      </c>
      <c r="AR257" s="5">
        <f t="shared" si="369"/>
        <v>5.7183574642876067E-5</v>
      </c>
      <c r="AS257" s="5">
        <f t="shared" si="370"/>
        <v>1.1515681811418141E-4</v>
      </c>
      <c r="AT257" s="5">
        <f t="shared" si="371"/>
        <v>1.159519393549729E-4</v>
      </c>
      <c r="AU257" s="5">
        <f t="shared" si="372"/>
        <v>7.7835033770201007E-5</v>
      </c>
      <c r="AV257" s="5">
        <f t="shared" si="373"/>
        <v>3.9186229974094713E-5</v>
      </c>
      <c r="AW257" s="5">
        <f t="shared" si="374"/>
        <v>5.5268813843395084E-7</v>
      </c>
      <c r="AX257" s="5">
        <f t="shared" si="375"/>
        <v>6.6117727153368671E-3</v>
      </c>
      <c r="AY257" s="5">
        <f t="shared" si="376"/>
        <v>4.1390471151336802E-3</v>
      </c>
      <c r="AZ257" s="5">
        <f t="shared" si="377"/>
        <v>1.2955459722289917E-3</v>
      </c>
      <c r="BA257" s="5">
        <f t="shared" si="378"/>
        <v>2.7034231462306899E-4</v>
      </c>
      <c r="BB257" s="5">
        <f t="shared" si="379"/>
        <v>4.2309363374046542E-5</v>
      </c>
      <c r="BC257" s="5">
        <f t="shared" si="380"/>
        <v>5.2972313464519241E-6</v>
      </c>
      <c r="BD257" s="5">
        <f t="shared" si="381"/>
        <v>5.966264516564641E-6</v>
      </c>
      <c r="BE257" s="5">
        <f t="shared" si="382"/>
        <v>1.2014919354831246E-5</v>
      </c>
      <c r="BF257" s="5">
        <f t="shared" si="383"/>
        <v>1.2097878555527036E-5</v>
      </c>
      <c r="BG257" s="5">
        <f t="shared" si="384"/>
        <v>8.1209403754302352E-6</v>
      </c>
      <c r="BH257" s="5">
        <f t="shared" si="385"/>
        <v>4.0885064442453371E-6</v>
      </c>
      <c r="BI257" s="5">
        <f t="shared" si="386"/>
        <v>1.6466945128876218E-6</v>
      </c>
      <c r="BJ257" s="8">
        <f t="shared" si="387"/>
        <v>0.69636364012521268</v>
      </c>
      <c r="BK257" s="8">
        <f t="shared" si="388"/>
        <v>0.19815153166175786</v>
      </c>
      <c r="BL257" s="8">
        <f t="shared" si="389"/>
        <v>0.10199842956097081</v>
      </c>
      <c r="BM257" s="8">
        <f t="shared" si="390"/>
        <v>0.48681417977097624</v>
      </c>
      <c r="BN257" s="8">
        <f t="shared" si="391"/>
        <v>0.50847927051017294</v>
      </c>
    </row>
    <row r="258" spans="1:66" x14ac:dyDescent="0.25">
      <c r="A258" t="s">
        <v>24</v>
      </c>
      <c r="B258" t="s">
        <v>287</v>
      </c>
      <c r="C258" t="s">
        <v>292</v>
      </c>
      <c r="D258" s="11">
        <v>44504</v>
      </c>
      <c r="E258">
        <f>VLOOKUP(A258,home!$A$2:$E$405,3,FALSE)</f>
        <v>1.5819397993311</v>
      </c>
      <c r="F258">
        <f>VLOOKUP(B258,home!$B$2:$E$405,3,FALSE)</f>
        <v>0.87</v>
      </c>
      <c r="G258">
        <f>VLOOKUP(C258,away!$B$2:$E$405,4,FALSE)</f>
        <v>0.67</v>
      </c>
      <c r="H258">
        <f>VLOOKUP(A258,away!$A$2:$E$405,3,FALSE)</f>
        <v>1.41471571906355</v>
      </c>
      <c r="I258">
        <f>VLOOKUP(C258,away!$B$2:$E$405,3,FALSE)</f>
        <v>1.26</v>
      </c>
      <c r="J258">
        <f>VLOOKUP(B258,home!$B$2:$E$405,4,FALSE)</f>
        <v>0.97</v>
      </c>
      <c r="K258" s="3">
        <f t="shared" si="336"/>
        <v>0.92211270903009823</v>
      </c>
      <c r="L258" s="3">
        <f t="shared" si="337"/>
        <v>1.7290655518394709</v>
      </c>
      <c r="M258" s="5">
        <f t="shared" si="338"/>
        <v>7.0568016523929744E-2</v>
      </c>
      <c r="N258" s="5">
        <f t="shared" si="339"/>
        <v>6.5071664887761602E-2</v>
      </c>
      <c r="O258" s="5">
        <f t="shared" si="340"/>
        <v>0.1220167264331655</v>
      </c>
      <c r="P258" s="5">
        <f t="shared" si="341"/>
        <v>0.11251317415827063</v>
      </c>
      <c r="Q258" s="5">
        <f t="shared" si="342"/>
        <v>3.000170459537628E-2</v>
      </c>
      <c r="R258" s="5">
        <f t="shared" si="343"/>
        <v>0.10548745921190354</v>
      </c>
      <c r="S258" s="5">
        <f t="shared" si="344"/>
        <v>4.4847563325223175E-2</v>
      </c>
      <c r="T258" s="5">
        <f t="shared" si="345"/>
        <v>5.1874913912329082E-2</v>
      </c>
      <c r="U258" s="5">
        <f t="shared" si="346"/>
        <v>9.7271326782590373E-2</v>
      </c>
      <c r="V258" s="5">
        <f t="shared" si="347"/>
        <v>7.9449617098196913E-3</v>
      </c>
      <c r="W258" s="5">
        <f t="shared" si="348"/>
        <v>9.2216510333210568E-3</v>
      </c>
      <c r="X258" s="5">
        <f t="shared" si="349"/>
        <v>1.5944839132800301E-2</v>
      </c>
      <c r="Y258" s="5">
        <f t="shared" si="350"/>
        <v>1.3784836037073476E-2</v>
      </c>
      <c r="Z258" s="5">
        <f t="shared" si="351"/>
        <v>6.0798243958124561E-2</v>
      </c>
      <c r="AA258" s="5">
        <f t="shared" si="352"/>
        <v>5.6062833440499039E-2</v>
      </c>
      <c r="AB258" s="5">
        <f t="shared" si="353"/>
        <v>2.5848125609860873E-2</v>
      </c>
      <c r="AC258" s="5">
        <f t="shared" si="354"/>
        <v>7.917121174103414E-4</v>
      </c>
      <c r="AD258" s="5">
        <f t="shared" si="355"/>
        <v>2.1258504040164708E-3</v>
      </c>
      <c r="AE258" s="5">
        <f t="shared" si="356"/>
        <v>3.6757347019489013E-3</v>
      </c>
      <c r="AF258" s="5">
        <f t="shared" si="357"/>
        <v>3.1777931254203858E-3</v>
      </c>
      <c r="AG258" s="5">
        <f t="shared" si="358"/>
        <v>1.8315375413455587E-3</v>
      </c>
      <c r="AH258" s="5">
        <f t="shared" si="359"/>
        <v>2.628103731008135E-2</v>
      </c>
      <c r="AI258" s="5">
        <f t="shared" si="360"/>
        <v>2.4234078510120199E-2</v>
      </c>
      <c r="AJ258" s="5">
        <f t="shared" si="361"/>
        <v>1.117327589290751E-2</v>
      </c>
      <c r="AK258" s="5">
        <f t="shared" si="362"/>
        <v>3.4343399007832117E-3</v>
      </c>
      <c r="AL258" s="5">
        <f t="shared" si="363"/>
        <v>5.0492020457566038E-5</v>
      </c>
      <c r="AM258" s="5">
        <f t="shared" si="364"/>
        <v>3.9205473500807152E-4</v>
      </c>
      <c r="AN258" s="5">
        <f t="shared" si="365"/>
        <v>6.7788833673800876E-4</v>
      </c>
      <c r="AO258" s="5">
        <f t="shared" si="366"/>
        <v>5.8605668552372324E-4</v>
      </c>
      <c r="AP258" s="5">
        <f t="shared" si="367"/>
        <v>3.3777680878809593E-4</v>
      </c>
      <c r="AQ258" s="5">
        <f t="shared" si="368"/>
        <v>1.4600956107144108E-4</v>
      </c>
      <c r="AR258" s="5">
        <f t="shared" si="369"/>
        <v>9.0883272558939052E-3</v>
      </c>
      <c r="AS258" s="5">
        <f t="shared" si="370"/>
        <v>8.3804620664844082E-3</v>
      </c>
      <c r="AT258" s="5">
        <f t="shared" si="371"/>
        <v>3.8638652895249558E-3</v>
      </c>
      <c r="AU258" s="5">
        <f t="shared" si="372"/>
        <v>1.1876397631504073E-3</v>
      </c>
      <c r="AV258" s="5">
        <f t="shared" si="373"/>
        <v>2.7378442983762156E-4</v>
      </c>
      <c r="AW258" s="5">
        <f t="shared" si="374"/>
        <v>2.2362261148822313E-6</v>
      </c>
      <c r="AX258" s="5">
        <f t="shared" si="375"/>
        <v>6.0253108964394982E-5</v>
      </c>
      <c r="AY258" s="5">
        <f t="shared" si="376"/>
        <v>1.0418157510156539E-4</v>
      </c>
      <c r="AZ258" s="5">
        <f t="shared" si="377"/>
        <v>9.0068386322246741E-5</v>
      </c>
      <c r="BA258" s="5">
        <f t="shared" si="378"/>
        <v>5.1911381366522066E-5</v>
      </c>
      <c r="BB258" s="5">
        <f t="shared" si="379"/>
        <v>2.2439545317313671E-5</v>
      </c>
      <c r="BC258" s="5">
        <f t="shared" si="380"/>
        <v>7.759888961421554E-6</v>
      </c>
      <c r="BD258" s="5">
        <f t="shared" si="381"/>
        <v>2.6190522636683183E-3</v>
      </c>
      <c r="BE258" s="5">
        <f t="shared" si="382"/>
        <v>2.4150613779426043E-3</v>
      </c>
      <c r="BF258" s="5">
        <f t="shared" si="383"/>
        <v>1.1134793948443082E-3</v>
      </c>
      <c r="BG258" s="5">
        <f t="shared" si="384"/>
        <v>3.4225116707635987E-4</v>
      </c>
      <c r="BH258" s="5">
        <f t="shared" si="385"/>
        <v>7.889853771037372E-5</v>
      </c>
      <c r="BI258" s="5">
        <f t="shared" si="386"/>
        <v>1.4550668869325222E-5</v>
      </c>
      <c r="BJ258" s="8">
        <f t="shared" si="387"/>
        <v>0.19918692538455593</v>
      </c>
      <c r="BK258" s="8">
        <f t="shared" si="388"/>
        <v>0.23682010143021268</v>
      </c>
      <c r="BL258" s="8">
        <f t="shared" si="389"/>
        <v>0.50118657530691424</v>
      </c>
      <c r="BM258" s="8">
        <f t="shared" si="390"/>
        <v>0.49223115492041358</v>
      </c>
      <c r="BN258" s="8">
        <f t="shared" si="391"/>
        <v>0.50565874581040726</v>
      </c>
    </row>
    <row r="259" spans="1:66" x14ac:dyDescent="0.25">
      <c r="A259" t="s">
        <v>27</v>
      </c>
      <c r="B259" t="s">
        <v>194</v>
      </c>
      <c r="C259" t="s">
        <v>30</v>
      </c>
      <c r="D259" s="11">
        <v>44504</v>
      </c>
      <c r="E259">
        <f>VLOOKUP(A259,home!$A$2:$E$405,3,FALSE)</f>
        <v>1.25</v>
      </c>
      <c r="F259">
        <f>VLOOKUP(B259,home!$B$2:$E$405,3,FALSE)</f>
        <v>0.8</v>
      </c>
      <c r="G259">
        <f>VLOOKUP(C259,away!$B$2:$E$405,4,FALSE)</f>
        <v>1.27</v>
      </c>
      <c r="H259">
        <f>VLOOKUP(A259,away!$A$2:$E$405,3,FALSE)</f>
        <v>1.0762195121951199</v>
      </c>
      <c r="I259">
        <f>VLOOKUP(C259,away!$B$2:$E$405,3,FALSE)</f>
        <v>1.08</v>
      </c>
      <c r="J259">
        <f>VLOOKUP(B259,home!$B$2:$E$405,4,FALSE)</f>
        <v>0.87</v>
      </c>
      <c r="K259" s="3">
        <f t="shared" si="336"/>
        <v>1.27</v>
      </c>
      <c r="L259" s="3">
        <f t="shared" si="337"/>
        <v>1.0112158536585347</v>
      </c>
      <c r="M259" s="5">
        <f t="shared" si="338"/>
        <v>0.10215991966133797</v>
      </c>
      <c r="N259" s="5">
        <f t="shared" si="339"/>
        <v>0.12974309796989919</v>
      </c>
      <c r="O259" s="5">
        <f t="shared" si="340"/>
        <v>0.1033057303700272</v>
      </c>
      <c r="P259" s="5">
        <f t="shared" si="341"/>
        <v>0.13119827756993452</v>
      </c>
      <c r="Q259" s="5">
        <f t="shared" si="342"/>
        <v>8.2386867210886033E-2</v>
      </c>
      <c r="R259" s="5">
        <f t="shared" si="343"/>
        <v>5.2232196161972728E-2</v>
      </c>
      <c r="S259" s="5">
        <f t="shared" si="344"/>
        <v>4.2122654594822923E-2</v>
      </c>
      <c r="T259" s="5">
        <f t="shared" si="345"/>
        <v>8.3310906256908457E-2</v>
      </c>
      <c r="U259" s="5">
        <f t="shared" si="346"/>
        <v>6.6334889125705357E-2</v>
      </c>
      <c r="V259" s="5">
        <f t="shared" si="347"/>
        <v>6.0106413420081863E-3</v>
      </c>
      <c r="W259" s="5">
        <f t="shared" si="348"/>
        <v>3.4877107119275087E-2</v>
      </c>
      <c r="X259" s="5">
        <f t="shared" si="349"/>
        <v>3.526828364875792E-2</v>
      </c>
      <c r="Y259" s="5">
        <f t="shared" si="350"/>
        <v>1.7831923778475037E-2</v>
      </c>
      <c r="Z259" s="5">
        <f t="shared" si="351"/>
        <v>1.7606008276796432E-2</v>
      </c>
      <c r="AA259" s="5">
        <f t="shared" si="352"/>
        <v>2.2359630511531465E-2</v>
      </c>
      <c r="AB259" s="5">
        <f t="shared" si="353"/>
        <v>1.4198365374822487E-2</v>
      </c>
      <c r="AC259" s="5">
        <f t="shared" si="354"/>
        <v>4.8244568037071812E-4</v>
      </c>
      <c r="AD259" s="5">
        <f t="shared" si="355"/>
        <v>1.1073481510369838E-2</v>
      </c>
      <c r="AE259" s="5">
        <f t="shared" si="356"/>
        <v>1.1197680058480637E-2</v>
      </c>
      <c r="AF259" s="5">
        <f t="shared" si="357"/>
        <v>5.6616357996658231E-3</v>
      </c>
      <c r="AG259" s="5">
        <f t="shared" si="358"/>
        <v>1.9083786260875989E-3</v>
      </c>
      <c r="AH259" s="5">
        <f t="shared" si="359"/>
        <v>4.4508686722849822E-3</v>
      </c>
      <c r="AI259" s="5">
        <f t="shared" si="360"/>
        <v>5.6526032138019258E-3</v>
      </c>
      <c r="AJ259" s="5">
        <f t="shared" si="361"/>
        <v>3.5894030407642246E-3</v>
      </c>
      <c r="AK259" s="5">
        <f t="shared" si="362"/>
        <v>1.5195139539235219E-3</v>
      </c>
      <c r="AL259" s="5">
        <f t="shared" si="363"/>
        <v>2.4783121402413387E-5</v>
      </c>
      <c r="AM259" s="5">
        <f t="shared" si="364"/>
        <v>2.812664303633939E-3</v>
      </c>
      <c r="AN259" s="5">
        <f t="shared" si="365"/>
        <v>2.8442107348540819E-3</v>
      </c>
      <c r="AO259" s="5">
        <f t="shared" si="366"/>
        <v>1.4380554931151192E-3</v>
      </c>
      <c r="AP259" s="5">
        <f t="shared" si="367"/>
        <v>4.847281710262501E-4</v>
      </c>
      <c r="AQ259" s="5">
        <f t="shared" si="368"/>
        <v>1.225412028141624E-4</v>
      </c>
      <c r="AR259" s="5">
        <f t="shared" si="369"/>
        <v>9.0015779279333798E-4</v>
      </c>
      <c r="AS259" s="5">
        <f t="shared" si="370"/>
        <v>1.143200396847539E-3</v>
      </c>
      <c r="AT259" s="5">
        <f t="shared" si="371"/>
        <v>7.259322519981876E-4</v>
      </c>
      <c r="AU259" s="5">
        <f t="shared" si="372"/>
        <v>3.0731132001256609E-4</v>
      </c>
      <c r="AV259" s="5">
        <f t="shared" si="373"/>
        <v>9.7571344103989719E-5</v>
      </c>
      <c r="AW259" s="5">
        <f t="shared" si="374"/>
        <v>8.8409939685794333E-7</v>
      </c>
      <c r="AX259" s="5">
        <f t="shared" si="375"/>
        <v>5.9534727760251691E-4</v>
      </c>
      <c r="AY259" s="5">
        <f t="shared" si="376"/>
        <v>6.0202460554411382E-4</v>
      </c>
      <c r="AZ259" s="5">
        <f t="shared" si="377"/>
        <v>3.0438841270936679E-4</v>
      </c>
      <c r="BA259" s="5">
        <f t="shared" si="378"/>
        <v>1.0260079620055624E-4</v>
      </c>
      <c r="BB259" s="5">
        <f t="shared" si="379"/>
        <v>2.5937887928997702E-5</v>
      </c>
      <c r="BC259" s="5">
        <f t="shared" si="380"/>
        <v>5.2457606968441653E-6</v>
      </c>
      <c r="BD259" s="5">
        <f t="shared" si="381"/>
        <v>1.5170897181114953E-4</v>
      </c>
      <c r="BE259" s="5">
        <f t="shared" si="382"/>
        <v>1.9267039420015986E-4</v>
      </c>
      <c r="BF259" s="5">
        <f t="shared" si="383"/>
        <v>1.2234570031710156E-4</v>
      </c>
      <c r="BG259" s="5">
        <f t="shared" si="384"/>
        <v>5.1793013134239664E-5</v>
      </c>
      <c r="BH259" s="5">
        <f t="shared" si="385"/>
        <v>1.6444281670121089E-5</v>
      </c>
      <c r="BI259" s="5">
        <f t="shared" si="386"/>
        <v>4.1768475442107571E-6</v>
      </c>
      <c r="BJ259" s="8">
        <f t="shared" si="387"/>
        <v>0.42259710662493161</v>
      </c>
      <c r="BK259" s="8">
        <f t="shared" si="388"/>
        <v>0.28260074657542078</v>
      </c>
      <c r="BL259" s="8">
        <f t="shared" si="389"/>
        <v>0.27735651273926654</v>
      </c>
      <c r="BM259" s="8">
        <f t="shared" si="390"/>
        <v>0.39853314476621043</v>
      </c>
      <c r="BN259" s="8">
        <f t="shared" si="391"/>
        <v>0.60102608894405762</v>
      </c>
    </row>
    <row r="260" spans="1:66" x14ac:dyDescent="0.25">
      <c r="A260" t="s">
        <v>27</v>
      </c>
      <c r="B260" t="s">
        <v>193</v>
      </c>
      <c r="C260" t="s">
        <v>189</v>
      </c>
      <c r="D260" s="11">
        <v>44504</v>
      </c>
      <c r="E260">
        <f>VLOOKUP(A260,home!$A$2:$E$405,3,FALSE)</f>
        <v>1.25</v>
      </c>
      <c r="F260">
        <f>VLOOKUP(B260,home!$B$2:$E$405,3,FALSE)</f>
        <v>1.18</v>
      </c>
      <c r="G260">
        <f>VLOOKUP(C260,away!$B$2:$E$405,4,FALSE)</f>
        <v>0.9</v>
      </c>
      <c r="H260">
        <f>VLOOKUP(A260,away!$A$2:$E$405,3,FALSE)</f>
        <v>1.0762195121951199</v>
      </c>
      <c r="I260">
        <f>VLOOKUP(C260,away!$B$2:$E$405,3,FALSE)</f>
        <v>0.7</v>
      </c>
      <c r="J260">
        <f>VLOOKUP(B260,home!$B$2:$E$405,4,FALSE)</f>
        <v>0.98</v>
      </c>
      <c r="K260" s="3">
        <f t="shared" si="336"/>
        <v>1.3274999999999999</v>
      </c>
      <c r="L260" s="3">
        <f t="shared" si="337"/>
        <v>0.73828658536585223</v>
      </c>
      <c r="M260" s="5">
        <f t="shared" si="338"/>
        <v>0.12671857637851425</v>
      </c>
      <c r="N260" s="5">
        <f t="shared" si="339"/>
        <v>0.16821891014247767</v>
      </c>
      <c r="O260" s="5">
        <f t="shared" si="340"/>
        <v>9.3554625056915239E-2</v>
      </c>
      <c r="P260" s="5">
        <f t="shared" si="341"/>
        <v>0.12419376476305496</v>
      </c>
      <c r="Q260" s="5">
        <f t="shared" si="342"/>
        <v>0.11165530160706956</v>
      </c>
      <c r="R260" s="5">
        <f t="shared" si="343"/>
        <v>3.453506233922627E-2</v>
      </c>
      <c r="S260" s="5">
        <f t="shared" si="344"/>
        <v>3.0429814725720553E-2</v>
      </c>
      <c r="T260" s="5">
        <f t="shared" si="345"/>
        <v>8.243361136147774E-2</v>
      </c>
      <c r="U260" s="5">
        <f t="shared" si="346"/>
        <v>4.5845295255322868E-2</v>
      </c>
      <c r="V260" s="5">
        <f t="shared" si="347"/>
        <v>3.3137237910572446E-3</v>
      </c>
      <c r="W260" s="5">
        <f t="shared" si="348"/>
        <v>4.9407470961128276E-2</v>
      </c>
      <c r="X260" s="5">
        <f t="shared" si="349"/>
        <v>3.64768730274539E-2</v>
      </c>
      <c r="Y260" s="5">
        <f t="shared" si="350"/>
        <v>1.3465193016131345E-2</v>
      </c>
      <c r="Z260" s="5">
        <f t="shared" si="351"/>
        <v>8.4989244166080689E-3</v>
      </c>
      <c r="AA260" s="5">
        <f t="shared" si="352"/>
        <v>1.1282322163047212E-2</v>
      </c>
      <c r="AB260" s="5">
        <f t="shared" si="353"/>
        <v>7.4886413357225868E-3</v>
      </c>
      <c r="AC260" s="5">
        <f t="shared" si="354"/>
        <v>2.0298120683930035E-4</v>
      </c>
      <c r="AD260" s="5">
        <f t="shared" si="355"/>
        <v>1.6397104425224449E-2</v>
      </c>
      <c r="AE260" s="5">
        <f t="shared" si="356"/>
        <v>1.2105762235986263E-2</v>
      </c>
      <c r="AF260" s="5">
        <f t="shared" si="357"/>
        <v>4.4687609322285908E-3</v>
      </c>
      <c r="AG260" s="5">
        <f t="shared" si="358"/>
        <v>1.0997420831571232E-3</v>
      </c>
      <c r="AH260" s="5">
        <f t="shared" si="359"/>
        <v>1.5686604717050096E-3</v>
      </c>
      <c r="AI260" s="5">
        <f t="shared" si="360"/>
        <v>2.0823967761884003E-3</v>
      </c>
      <c r="AJ260" s="5">
        <f t="shared" si="361"/>
        <v>1.3821908601950505E-3</v>
      </c>
      <c r="AK260" s="5">
        <f t="shared" si="362"/>
        <v>6.1161945563630992E-4</v>
      </c>
      <c r="AL260" s="5">
        <f t="shared" si="363"/>
        <v>7.9574758410229076E-6</v>
      </c>
      <c r="AM260" s="5">
        <f t="shared" si="364"/>
        <v>4.3534312248970902E-3</v>
      </c>
      <c r="AN260" s="5">
        <f t="shared" si="365"/>
        <v>3.2140798736543523E-3</v>
      </c>
      <c r="AO260" s="5">
        <f t="shared" si="366"/>
        <v>1.1864560275066905E-3</v>
      </c>
      <c r="AP260" s="5">
        <f t="shared" si="367"/>
        <v>2.9198152307821613E-4</v>
      </c>
      <c r="AQ260" s="5">
        <f t="shared" si="368"/>
        <v>5.3891510415834235E-5</v>
      </c>
      <c r="AR260" s="5">
        <f t="shared" si="369"/>
        <v>2.3162419665069583E-4</v>
      </c>
      <c r="AS260" s="5">
        <f t="shared" si="370"/>
        <v>3.0748112105379868E-4</v>
      </c>
      <c r="AT260" s="5">
        <f t="shared" si="371"/>
        <v>2.040905940994589E-4</v>
      </c>
      <c r="AU260" s="5">
        <f t="shared" si="372"/>
        <v>9.0310087889010557E-5</v>
      </c>
      <c r="AV260" s="5">
        <f t="shared" si="373"/>
        <v>2.9971660418165381E-5</v>
      </c>
      <c r="AW260" s="5">
        <f t="shared" si="374"/>
        <v>2.1663685146325208E-7</v>
      </c>
      <c r="AX260" s="5">
        <f t="shared" si="375"/>
        <v>9.6319665850848042E-4</v>
      </c>
      <c r="AY260" s="5">
        <f t="shared" si="376"/>
        <v>7.111151720460249E-4</v>
      </c>
      <c r="AZ260" s="5">
        <f t="shared" si="377"/>
        <v>2.6250339608585506E-4</v>
      </c>
      <c r="BA260" s="5">
        <f t="shared" si="378"/>
        <v>6.4600911981055274E-5</v>
      </c>
      <c r="BB260" s="5">
        <f t="shared" si="379"/>
        <v>1.1923496679503316E-5</v>
      </c>
      <c r="BC260" s="5">
        <f t="shared" si="380"/>
        <v>1.7605915298263169E-6</v>
      </c>
      <c r="BD260" s="5">
        <f t="shared" si="381"/>
        <v>2.8500839538891797E-5</v>
      </c>
      <c r="BE260" s="5">
        <f t="shared" si="382"/>
        <v>3.7834864487878856E-5</v>
      </c>
      <c r="BF260" s="5">
        <f t="shared" si="383"/>
        <v>2.511289130382959E-5</v>
      </c>
      <c r="BG260" s="5">
        <f t="shared" si="384"/>
        <v>1.1112454401944594E-5</v>
      </c>
      <c r="BH260" s="5">
        <f t="shared" si="385"/>
        <v>3.6879458046453625E-6</v>
      </c>
      <c r="BI260" s="5">
        <f t="shared" si="386"/>
        <v>9.7914961113334347E-7</v>
      </c>
      <c r="BJ260" s="8">
        <f t="shared" si="387"/>
        <v>0.50684367017871779</v>
      </c>
      <c r="BK260" s="8">
        <f t="shared" si="388"/>
        <v>0.28557793351307342</v>
      </c>
      <c r="BL260" s="8">
        <f t="shared" si="389"/>
        <v>0.19932151951921845</v>
      </c>
      <c r="BM260" s="8">
        <f t="shared" si="390"/>
        <v>0.34065490880516497</v>
      </c>
      <c r="BN260" s="8">
        <f t="shared" si="391"/>
        <v>0.65887624028725811</v>
      </c>
    </row>
    <row r="261" spans="1:66" x14ac:dyDescent="0.25">
      <c r="A261" t="s">
        <v>196</v>
      </c>
      <c r="B261" t="s">
        <v>201</v>
      </c>
      <c r="C261" t="s">
        <v>307</v>
      </c>
      <c r="D261" s="11">
        <v>44504</v>
      </c>
      <c r="E261">
        <f>VLOOKUP(A261,home!$A$2:$E$405,3,FALSE)</f>
        <v>1.6</v>
      </c>
      <c r="F261">
        <f>VLOOKUP(B261,home!$B$2:$E$405,3,FALSE)</f>
        <v>0.96</v>
      </c>
      <c r="G261">
        <f>VLOOKUP(C261,away!$B$2:$E$405,4,FALSE)</f>
        <v>0.79</v>
      </c>
      <c r="H261">
        <f>VLOOKUP(A261,away!$A$2:$E$405,3,FALSE)</f>
        <v>1.4115384615384601</v>
      </c>
      <c r="I261">
        <f>VLOOKUP(C261,away!$B$2:$E$405,3,FALSE)</f>
        <v>1.08</v>
      </c>
      <c r="J261">
        <f>VLOOKUP(B261,home!$B$2:$E$405,4,FALSE)</f>
        <v>1.04</v>
      </c>
      <c r="K261" s="3">
        <f t="shared" si="336"/>
        <v>1.2134400000000001</v>
      </c>
      <c r="L261" s="3">
        <f t="shared" si="337"/>
        <v>1.5854399999999984</v>
      </c>
      <c r="M261" s="5">
        <f t="shared" si="338"/>
        <v>6.0878208049672526E-2</v>
      </c>
      <c r="N261" s="5">
        <f t="shared" si="339"/>
        <v>7.387205277579463E-2</v>
      </c>
      <c r="O261" s="5">
        <f t="shared" si="340"/>
        <v>9.6518746170272715E-2</v>
      </c>
      <c r="P261" s="5">
        <f t="shared" si="341"/>
        <v>0.11711970735285573</v>
      </c>
      <c r="Q261" s="5">
        <f t="shared" si="342"/>
        <v>4.4819651860130136E-2</v>
      </c>
      <c r="R261" s="5">
        <f t="shared" si="343"/>
        <v>7.6512340464098522E-2</v>
      </c>
      <c r="S261" s="5">
        <f t="shared" si="344"/>
        <v>5.632978651090717E-2</v>
      </c>
      <c r="T261" s="5">
        <f t="shared" si="345"/>
        <v>7.1058868845124662E-2</v>
      </c>
      <c r="U261" s="5">
        <f t="shared" si="346"/>
        <v>9.2843134412755712E-2</v>
      </c>
      <c r="V261" s="5">
        <f t="shared" si="347"/>
        <v>1.2041032091890955E-2</v>
      </c>
      <c r="W261" s="5">
        <f t="shared" si="348"/>
        <v>1.8128652784385441E-2</v>
      </c>
      <c r="X261" s="5">
        <f t="shared" si="349"/>
        <v>2.8741891270476026E-2</v>
      </c>
      <c r="Y261" s="5">
        <f t="shared" si="350"/>
        <v>2.2784272047931733E-2</v>
      </c>
      <c r="Z261" s="5">
        <f t="shared" si="351"/>
        <v>4.043524168846676E-2</v>
      </c>
      <c r="AA261" s="5">
        <f t="shared" si="352"/>
        <v>4.9065739674453109E-2</v>
      </c>
      <c r="AB261" s="5">
        <f t="shared" si="353"/>
        <v>2.9769165575284202E-2</v>
      </c>
      <c r="AC261" s="5">
        <f t="shared" si="354"/>
        <v>1.4478109244751723E-3</v>
      </c>
      <c r="AD261" s="5">
        <f t="shared" si="355"/>
        <v>5.499508108671166E-3</v>
      </c>
      <c r="AE261" s="5">
        <f t="shared" si="356"/>
        <v>8.7191401358116052E-3</v>
      </c>
      <c r="AF261" s="5">
        <f t="shared" si="357"/>
        <v>6.9118367684605697E-3</v>
      </c>
      <c r="AG261" s="5">
        <f t="shared" si="358"/>
        <v>3.6527674953960396E-3</v>
      </c>
      <c r="AH261" s="5">
        <f t="shared" si="359"/>
        <v>1.6026912395640663E-2</v>
      </c>
      <c r="AI261" s="5">
        <f t="shared" si="360"/>
        <v>1.9447696577366207E-2</v>
      </c>
      <c r="AJ261" s="5">
        <f t="shared" si="361"/>
        <v>1.179930646741963E-2</v>
      </c>
      <c r="AK261" s="5">
        <f t="shared" si="362"/>
        <v>4.7725834799418922E-3</v>
      </c>
      <c r="AL261" s="5">
        <f t="shared" si="363"/>
        <v>1.1141404926928468E-4</v>
      </c>
      <c r="AM261" s="5">
        <f t="shared" si="364"/>
        <v>1.3346646238771875E-3</v>
      </c>
      <c r="AN261" s="5">
        <f t="shared" si="365"/>
        <v>2.1160306812798464E-3</v>
      </c>
      <c r="AO261" s="5">
        <f t="shared" si="366"/>
        <v>1.6774198416641582E-3</v>
      </c>
      <c r="AP261" s="5">
        <f t="shared" si="367"/>
        <v>8.8648283792267381E-4</v>
      </c>
      <c r="AQ261" s="5">
        <f t="shared" si="368"/>
        <v>3.5136633763903049E-4</v>
      </c>
      <c r="AR261" s="5">
        <f t="shared" si="369"/>
        <v>5.0819415977088967E-3</v>
      </c>
      <c r="AS261" s="5">
        <f t="shared" si="370"/>
        <v>6.1666312123238847E-3</v>
      </c>
      <c r="AT261" s="5">
        <f t="shared" si="371"/>
        <v>3.7414184891411484E-3</v>
      </c>
      <c r="AU261" s="5">
        <f t="shared" si="372"/>
        <v>1.5133289504878119E-3</v>
      </c>
      <c r="AV261" s="5">
        <f t="shared" si="373"/>
        <v>4.5908347041998253E-4</v>
      </c>
      <c r="AW261" s="5">
        <f t="shared" si="374"/>
        <v>5.9539553841519315E-6</v>
      </c>
      <c r="AX261" s="5">
        <f t="shared" si="375"/>
        <v>2.6992257353292262E-4</v>
      </c>
      <c r="AY261" s="5">
        <f t="shared" si="376"/>
        <v>4.2794604498203639E-4</v>
      </c>
      <c r="AZ261" s="5">
        <f t="shared" si="377"/>
        <v>3.3924138877815957E-4</v>
      </c>
      <c r="BA261" s="5">
        <f t="shared" si="378"/>
        <v>1.7928228914148165E-4</v>
      </c>
      <c r="BB261" s="5">
        <f t="shared" si="379"/>
        <v>7.1060328124117572E-5</v>
      </c>
      <c r="BC261" s="5">
        <f t="shared" si="380"/>
        <v>2.2532377324220151E-5</v>
      </c>
      <c r="BD261" s="5">
        <f t="shared" si="381"/>
        <v>1.3428522477785987E-3</v>
      </c>
      <c r="BE261" s="5">
        <f t="shared" si="382"/>
        <v>1.629470631544463E-3</v>
      </c>
      <c r="BF261" s="5">
        <f t="shared" si="383"/>
        <v>9.8863242157065699E-4</v>
      </c>
      <c r="BG261" s="5">
        <f t="shared" si="384"/>
        <v>3.9988204187689936E-4</v>
      </c>
      <c r="BH261" s="5">
        <f t="shared" si="385"/>
        <v>1.2130821622377617E-4</v>
      </c>
      <c r="BI261" s="5">
        <f t="shared" si="386"/>
        <v>2.9440048378915782E-5</v>
      </c>
      <c r="BJ261" s="8">
        <f t="shared" si="387"/>
        <v>0.29186459141644794</v>
      </c>
      <c r="BK261" s="8">
        <f t="shared" si="388"/>
        <v>0.24835590502405289</v>
      </c>
      <c r="BL261" s="8">
        <f t="shared" si="389"/>
        <v>0.41822961454468777</v>
      </c>
      <c r="BM261" s="8">
        <f t="shared" si="390"/>
        <v>0.5287426539112331</v>
      </c>
      <c r="BN261" s="8">
        <f t="shared" si="391"/>
        <v>0.46972070667282428</v>
      </c>
    </row>
    <row r="262" spans="1:66" x14ac:dyDescent="0.25">
      <c r="A262" t="s">
        <v>196</v>
      </c>
      <c r="B262" t="s">
        <v>302</v>
      </c>
      <c r="C262" t="s">
        <v>305</v>
      </c>
      <c r="D262" s="11">
        <v>44504</v>
      </c>
      <c r="E262">
        <f>VLOOKUP(A262,home!$A$2:$E$405,3,FALSE)</f>
        <v>1.6</v>
      </c>
      <c r="F262">
        <f>VLOOKUP(B262,home!$B$2:$E$405,3,FALSE)</f>
        <v>0.67</v>
      </c>
      <c r="G262">
        <f>VLOOKUP(C262,away!$B$2:$E$405,4,FALSE)</f>
        <v>1.08</v>
      </c>
      <c r="H262">
        <f>VLOOKUP(A262,away!$A$2:$E$405,3,FALSE)</f>
        <v>1.4115384615384601</v>
      </c>
      <c r="I262">
        <f>VLOOKUP(C262,away!$B$2:$E$405,3,FALSE)</f>
        <v>0.75</v>
      </c>
      <c r="J262">
        <f>VLOOKUP(B262,home!$B$2:$E$405,4,FALSE)</f>
        <v>0.52</v>
      </c>
      <c r="K262" s="3">
        <f t="shared" si="336"/>
        <v>1.1577600000000001</v>
      </c>
      <c r="L262" s="3">
        <f t="shared" si="337"/>
        <v>0.55049999999999943</v>
      </c>
      <c r="M262" s="5">
        <f t="shared" si="338"/>
        <v>0.18118077304978281</v>
      </c>
      <c r="N262" s="5">
        <f t="shared" si="339"/>
        <v>0.20976385180611656</v>
      </c>
      <c r="O262" s="5">
        <f t="shared" si="340"/>
        <v>9.9740015563905327E-2</v>
      </c>
      <c r="P262" s="5">
        <f t="shared" si="341"/>
        <v>0.11547500041926705</v>
      </c>
      <c r="Q262" s="5">
        <f t="shared" si="342"/>
        <v>0.12142809853352479</v>
      </c>
      <c r="R262" s="5">
        <f t="shared" si="343"/>
        <v>2.745343928396491E-2</v>
      </c>
      <c r="S262" s="5">
        <f t="shared" si="344"/>
        <v>1.839940780880462E-2</v>
      </c>
      <c r="T262" s="5">
        <f t="shared" si="345"/>
        <v>6.6846168242705326E-2</v>
      </c>
      <c r="U262" s="5">
        <f t="shared" si="346"/>
        <v>3.1784493865403218E-2</v>
      </c>
      <c r="V262" s="5">
        <f t="shared" si="347"/>
        <v>1.3029783511988051E-3</v>
      </c>
      <c r="W262" s="5">
        <f t="shared" si="348"/>
        <v>4.6861531786057883E-2</v>
      </c>
      <c r="X262" s="5">
        <f t="shared" si="349"/>
        <v>2.5797273248224836E-2</v>
      </c>
      <c r="Y262" s="5">
        <f t="shared" si="350"/>
        <v>7.1006994615738775E-3</v>
      </c>
      <c r="Z262" s="5">
        <f t="shared" si="351"/>
        <v>5.0377061086075547E-3</v>
      </c>
      <c r="AA262" s="5">
        <f t="shared" si="352"/>
        <v>5.8324546243014828E-3</v>
      </c>
      <c r="AB262" s="5">
        <f t="shared" si="353"/>
        <v>3.3762913329156439E-3</v>
      </c>
      <c r="AC262" s="5">
        <f t="shared" si="354"/>
        <v>5.1903074177756379E-5</v>
      </c>
      <c r="AD262" s="5">
        <f t="shared" si="355"/>
        <v>1.3563601760156597E-2</v>
      </c>
      <c r="AE262" s="5">
        <f t="shared" si="356"/>
        <v>7.4667627689661989E-3</v>
      </c>
      <c r="AF262" s="5">
        <f t="shared" si="357"/>
        <v>2.0552264521579437E-3</v>
      </c>
      <c r="AG262" s="5">
        <f t="shared" si="358"/>
        <v>3.7713405397098225E-4</v>
      </c>
      <c r="AH262" s="5">
        <f t="shared" si="359"/>
        <v>6.93314303197114E-4</v>
      </c>
      <c r="AI262" s="5">
        <f t="shared" si="360"/>
        <v>8.0269156766949075E-4</v>
      </c>
      <c r="AJ262" s="5">
        <f t="shared" si="361"/>
        <v>4.6466209469251497E-4</v>
      </c>
      <c r="AK262" s="5">
        <f t="shared" si="362"/>
        <v>1.7932239558373535E-4</v>
      </c>
      <c r="AL262" s="5">
        <f t="shared" si="363"/>
        <v>1.3232104955840616E-6</v>
      </c>
      <c r="AM262" s="5">
        <f t="shared" si="364"/>
        <v>3.1406791147677773E-3</v>
      </c>
      <c r="AN262" s="5">
        <f t="shared" si="365"/>
        <v>1.7289438526796594E-3</v>
      </c>
      <c r="AO262" s="5">
        <f t="shared" si="366"/>
        <v>4.7589179545007575E-4</v>
      </c>
      <c r="AP262" s="5">
        <f t="shared" si="367"/>
        <v>8.7326144465088787E-5</v>
      </c>
      <c r="AQ262" s="5">
        <f t="shared" si="368"/>
        <v>1.2018260632007832E-5</v>
      </c>
      <c r="AR262" s="5">
        <f t="shared" si="369"/>
        <v>7.6333904782002212E-5</v>
      </c>
      <c r="AS262" s="5">
        <f t="shared" si="370"/>
        <v>8.837634160041089E-5</v>
      </c>
      <c r="AT262" s="5">
        <f t="shared" si="371"/>
        <v>5.1159296625645869E-5</v>
      </c>
      <c r="AU262" s="5">
        <f t="shared" si="372"/>
        <v>1.9743395753769251E-5</v>
      </c>
      <c r="AV262" s="5">
        <f t="shared" si="373"/>
        <v>5.714528466970974E-6</v>
      </c>
      <c r="AW262" s="5">
        <f t="shared" si="374"/>
        <v>2.3426224470659878E-8</v>
      </c>
      <c r="AX262" s="5">
        <f t="shared" si="375"/>
        <v>6.0602544198559152E-4</v>
      </c>
      <c r="AY262" s="5">
        <f t="shared" si="376"/>
        <v>3.3361700581306777E-4</v>
      </c>
      <c r="AZ262" s="5">
        <f t="shared" si="377"/>
        <v>9.1828080850046793E-5</v>
      </c>
      <c r="BA262" s="5">
        <f t="shared" si="378"/>
        <v>1.6850452835983568E-5</v>
      </c>
      <c r="BB262" s="5">
        <f t="shared" si="379"/>
        <v>2.3190435715522362E-6</v>
      </c>
      <c r="BC262" s="5">
        <f t="shared" si="380"/>
        <v>2.5532669722790102E-7</v>
      </c>
      <c r="BD262" s="5">
        <f t="shared" si="381"/>
        <v>7.0036357637486903E-6</v>
      </c>
      <c r="BE262" s="5">
        <f t="shared" si="382"/>
        <v>8.1085293418376842E-6</v>
      </c>
      <c r="BF262" s="5">
        <f t="shared" si="383"/>
        <v>4.6938654654030001E-6</v>
      </c>
      <c r="BG262" s="5">
        <f t="shared" si="384"/>
        <v>1.8114565604083255E-6</v>
      </c>
      <c r="BH262" s="5">
        <f t="shared" si="385"/>
        <v>5.2430798684458594E-7</v>
      </c>
      <c r="BI262" s="5">
        <f t="shared" si="386"/>
        <v>1.2140456296983745E-7</v>
      </c>
      <c r="BJ262" s="8">
        <f t="shared" si="387"/>
        <v>0.50775610263320292</v>
      </c>
      <c r="BK262" s="8">
        <f t="shared" si="388"/>
        <v>0.31674500291953966</v>
      </c>
      <c r="BL262" s="8">
        <f t="shared" si="389"/>
        <v>0.17059027569854343</v>
      </c>
      <c r="BM262" s="8">
        <f t="shared" si="390"/>
        <v>0.24475431512374377</v>
      </c>
      <c r="BN262" s="8">
        <f t="shared" si="391"/>
        <v>0.7550411786565614</v>
      </c>
    </row>
    <row r="263" spans="1:66" x14ac:dyDescent="0.25">
      <c r="A263" t="s">
        <v>196</v>
      </c>
      <c r="B263" t="s">
        <v>304</v>
      </c>
      <c r="C263" t="s">
        <v>200</v>
      </c>
      <c r="D263" s="11">
        <v>44504</v>
      </c>
      <c r="E263">
        <f>VLOOKUP(A263,home!$A$2:$E$405,3,FALSE)</f>
        <v>1.6</v>
      </c>
      <c r="F263">
        <f>VLOOKUP(B263,home!$B$2:$E$405,3,FALSE)</f>
        <v>0.71</v>
      </c>
      <c r="G263">
        <f>VLOOKUP(C263,away!$B$2:$E$405,4,FALSE)</f>
        <v>0.87</v>
      </c>
      <c r="H263">
        <f>VLOOKUP(A263,away!$A$2:$E$405,3,FALSE)</f>
        <v>1.4115384615384601</v>
      </c>
      <c r="I263">
        <f>VLOOKUP(C263,away!$B$2:$E$405,3,FALSE)</f>
        <v>1.33</v>
      </c>
      <c r="J263">
        <f>VLOOKUP(B263,home!$B$2:$E$405,4,FALSE)</f>
        <v>1.84</v>
      </c>
      <c r="K263" s="3">
        <f t="shared" si="336"/>
        <v>0.98831999999999987</v>
      </c>
      <c r="L263" s="3">
        <f t="shared" si="337"/>
        <v>3.4543169230769197</v>
      </c>
      <c r="M263" s="5">
        <f t="shared" si="338"/>
        <v>1.1764874511954361E-2</v>
      </c>
      <c r="N263" s="5">
        <f t="shared" si="339"/>
        <v>1.1627460777654731E-2</v>
      </c>
      <c r="O263" s="5">
        <f t="shared" si="340"/>
        <v>4.0639605124520271E-2</v>
      </c>
      <c r="P263" s="5">
        <f t="shared" si="341"/>
        <v>4.0164934536665864E-2</v>
      </c>
      <c r="Q263" s="5">
        <f t="shared" si="342"/>
        <v>5.7458260178858611E-3</v>
      </c>
      <c r="R263" s="5">
        <f t="shared" si="343"/>
        <v>7.0191037864396955E-2</v>
      </c>
      <c r="S263" s="5">
        <f t="shared" si="344"/>
        <v>3.428047542486428E-2</v>
      </c>
      <c r="T263" s="5">
        <f t="shared" si="345"/>
        <v>1.9847904050638798E-2</v>
      </c>
      <c r="U263" s="5">
        <f t="shared" si="346"/>
        <v>6.9371206542140781E-2</v>
      </c>
      <c r="V263" s="5">
        <f t="shared" si="347"/>
        <v>1.3003614652775729E-2</v>
      </c>
      <c r="W263" s="5">
        <f t="shared" si="348"/>
        <v>1.8929049233323181E-3</v>
      </c>
      <c r="X263" s="5">
        <f t="shared" si="349"/>
        <v>6.5386935104424461E-3</v>
      </c>
      <c r="Y263" s="5">
        <f t="shared" si="350"/>
        <v>1.129335982396729E-2</v>
      </c>
      <c r="Z263" s="5">
        <f t="shared" si="351"/>
        <v>8.0820696647773083E-2</v>
      </c>
      <c r="AA263" s="5">
        <f t="shared" si="352"/>
        <v>7.9876710910927073E-2</v>
      </c>
      <c r="AB263" s="5">
        <f t="shared" si="353"/>
        <v>3.9471875463743714E-2</v>
      </c>
      <c r="AC263" s="5">
        <f t="shared" si="354"/>
        <v>2.7746223022718213E-3</v>
      </c>
      <c r="AD263" s="5">
        <f t="shared" si="355"/>
        <v>4.6769894845694895E-4</v>
      </c>
      <c r="AE263" s="5">
        <f t="shared" si="356"/>
        <v>1.6155803925601189E-3</v>
      </c>
      <c r="AF263" s="5">
        <f t="shared" si="357"/>
        <v>2.7903633453058366E-3</v>
      </c>
      <c r="AG263" s="5">
        <f t="shared" si="358"/>
        <v>3.212933108407826E-3</v>
      </c>
      <c r="AH263" s="5">
        <f t="shared" si="359"/>
        <v>6.9795075041317156E-2</v>
      </c>
      <c r="AI263" s="5">
        <f t="shared" si="360"/>
        <v>6.8979868564834554E-2</v>
      </c>
      <c r="AJ263" s="5">
        <f t="shared" si="361"/>
        <v>3.4087091849998634E-2</v>
      </c>
      <c r="AK263" s="5">
        <f t="shared" si="362"/>
        <v>1.1229651539063551E-2</v>
      </c>
      <c r="AL263" s="5">
        <f t="shared" si="363"/>
        <v>3.7889914770100923E-4</v>
      </c>
      <c r="AM263" s="5">
        <f t="shared" si="364"/>
        <v>9.2447244947794379E-5</v>
      </c>
      <c r="AN263" s="5">
        <f t="shared" si="365"/>
        <v>3.1934208271500343E-4</v>
      </c>
      <c r="AO263" s="5">
        <f t="shared" si="366"/>
        <v>5.5155438028653306E-4</v>
      </c>
      <c r="AP263" s="5">
        <f t="shared" si="367"/>
        <v>6.3508120994032469E-4</v>
      </c>
      <c r="AQ263" s="5">
        <f t="shared" si="368"/>
        <v>5.484429427562574E-4</v>
      </c>
      <c r="AR263" s="5">
        <f t="shared" si="369"/>
        <v>4.8218861772529077E-2</v>
      </c>
      <c r="AS263" s="5">
        <f t="shared" si="370"/>
        <v>4.7655665467025925E-2</v>
      </c>
      <c r="AT263" s="5">
        <f t="shared" si="371"/>
        <v>2.3549523647185527E-2</v>
      </c>
      <c r="AU263" s="5">
        <f t="shared" si="372"/>
        <v>7.7581550703288002E-3</v>
      </c>
      <c r="AV263" s="5">
        <f t="shared" si="373"/>
        <v>1.9168849547768392E-3</v>
      </c>
      <c r="AW263" s="5">
        <f t="shared" si="374"/>
        <v>3.5931958701740951E-5</v>
      </c>
      <c r="AX263" s="5">
        <f t="shared" si="375"/>
        <v>1.5227910187800683E-5</v>
      </c>
      <c r="AY263" s="5">
        <f t="shared" si="376"/>
        <v>5.2602027864815336E-5</v>
      </c>
      <c r="AZ263" s="5">
        <f t="shared" si="377"/>
        <v>9.085203752079767E-5</v>
      </c>
      <c r="BA263" s="5">
        <f t="shared" si="378"/>
        <v>1.0461057690137022E-4</v>
      </c>
      <c r="BB263" s="5">
        <f t="shared" si="379"/>
        <v>9.0339521530810674E-5</v>
      </c>
      <c r="BC263" s="5">
        <f t="shared" si="380"/>
        <v>6.2412267609310212E-5</v>
      </c>
      <c r="BD263" s="5">
        <f t="shared" si="381"/>
        <v>2.7760538372058986E-2</v>
      </c>
      <c r="BE263" s="5">
        <f t="shared" si="382"/>
        <v>2.7436295283873331E-2</v>
      </c>
      <c r="BF263" s="5">
        <f t="shared" si="383"/>
        <v>1.355791967747884E-2</v>
      </c>
      <c r="BG263" s="5">
        <f t="shared" si="384"/>
        <v>4.4665210585486297E-3</v>
      </c>
      <c r="BH263" s="5">
        <f t="shared" si="385"/>
        <v>1.103588023146195E-3</v>
      </c>
      <c r="BI263" s="5">
        <f t="shared" si="386"/>
        <v>2.1813962300716954E-4</v>
      </c>
      <c r="BJ263" s="8">
        <f t="shared" si="387"/>
        <v>6.7595637100913E-2</v>
      </c>
      <c r="BK263" s="8">
        <f t="shared" si="388"/>
        <v>0.10242002260409788</v>
      </c>
      <c r="BL263" s="8">
        <f t="shared" si="389"/>
        <v>0.68728421585090205</v>
      </c>
      <c r="BM263" s="8">
        <f t="shared" si="390"/>
        <v>0.75797016330144495</v>
      </c>
      <c r="BN263" s="8">
        <f t="shared" si="391"/>
        <v>0.18013373883307804</v>
      </c>
    </row>
    <row r="264" spans="1:66" x14ac:dyDescent="0.25">
      <c r="A264" t="s">
        <v>196</v>
      </c>
      <c r="B264" t="s">
        <v>300</v>
      </c>
      <c r="C264" t="s">
        <v>306</v>
      </c>
      <c r="D264" s="11">
        <v>44504</v>
      </c>
      <c r="E264">
        <f>VLOOKUP(A264,home!$A$2:$E$405,3,FALSE)</f>
        <v>1.6</v>
      </c>
      <c r="F264">
        <f>VLOOKUP(B264,home!$B$2:$E$405,3,FALSE)</f>
        <v>0.75</v>
      </c>
      <c r="G264">
        <f>VLOOKUP(C264,away!$B$2:$E$405,4,FALSE)</f>
        <v>0.33</v>
      </c>
      <c r="H264">
        <f>VLOOKUP(A264,away!$A$2:$E$405,3,FALSE)</f>
        <v>1.4115384615384601</v>
      </c>
      <c r="I264">
        <f>VLOOKUP(C264,away!$B$2:$E$405,3,FALSE)</f>
        <v>1.79</v>
      </c>
      <c r="J264">
        <f>VLOOKUP(B264,home!$B$2:$E$405,4,FALSE)</f>
        <v>0.99</v>
      </c>
      <c r="K264" s="3">
        <f t="shared" si="336"/>
        <v>0.39600000000000007</v>
      </c>
      <c r="L264" s="3">
        <f t="shared" si="337"/>
        <v>2.5013873076923052</v>
      </c>
      <c r="M264" s="5">
        <f t="shared" si="338"/>
        <v>5.5167166762535504E-2</v>
      </c>
      <c r="N264" s="5">
        <f t="shared" si="339"/>
        <v>2.1846198037964063E-2</v>
      </c>
      <c r="O264" s="5">
        <f t="shared" si="340"/>
        <v>0.1379944507411511</v>
      </c>
      <c r="P264" s="5">
        <f t="shared" si="341"/>
        <v>5.4645802493495849E-2</v>
      </c>
      <c r="Q264" s="5">
        <f t="shared" si="342"/>
        <v>4.3255472115168846E-3</v>
      </c>
      <c r="R264" s="5">
        <f t="shared" si="343"/>
        <v>0.17258878380794324</v>
      </c>
      <c r="S264" s="5">
        <f t="shared" si="344"/>
        <v>1.3532341360813216E-2</v>
      </c>
      <c r="T264" s="5">
        <f t="shared" si="345"/>
        <v>1.0819868893712177E-2</v>
      </c>
      <c r="U264" s="5">
        <f t="shared" si="346"/>
        <v>6.834515838794554E-2</v>
      </c>
      <c r="V264" s="5">
        <f t="shared" si="347"/>
        <v>1.4893835846251028E-3</v>
      </c>
      <c r="W264" s="5">
        <f t="shared" si="348"/>
        <v>5.7097223192022889E-4</v>
      </c>
      <c r="X264" s="5">
        <f t="shared" si="349"/>
        <v>1.4282226939700076E-3</v>
      </c>
      <c r="Y264" s="5">
        <f t="shared" si="350"/>
        <v>1.7862690596273448E-3</v>
      </c>
      <c r="Z264" s="5">
        <f t="shared" si="351"/>
        <v>0.14390379775574677</v>
      </c>
      <c r="AA264" s="5">
        <f t="shared" si="352"/>
        <v>5.698590391127574E-2</v>
      </c>
      <c r="AB264" s="5">
        <f t="shared" si="353"/>
        <v>1.1283208974432597E-2</v>
      </c>
      <c r="AC264" s="5">
        <f t="shared" si="354"/>
        <v>9.2206748572945931E-5</v>
      </c>
      <c r="AD264" s="5">
        <f t="shared" si="355"/>
        <v>5.6526250960102655E-5</v>
      </c>
      <c r="AE264" s="5">
        <f t="shared" si="356"/>
        <v>1.4139404670303075E-4</v>
      </c>
      <c r="AF264" s="5">
        <f t="shared" si="357"/>
        <v>1.7684063690310713E-4</v>
      </c>
      <c r="AG264" s="5">
        <f t="shared" si="358"/>
        <v>1.4744897487788518E-4</v>
      </c>
      <c r="AH264" s="5">
        <f t="shared" si="359"/>
        <v>8.9989783308736387E-2</v>
      </c>
      <c r="AI264" s="5">
        <f t="shared" si="360"/>
        <v>3.5635954190259618E-2</v>
      </c>
      <c r="AJ264" s="5">
        <f t="shared" si="361"/>
        <v>7.0559189296714037E-3</v>
      </c>
      <c r="AK264" s="5">
        <f t="shared" si="362"/>
        <v>9.3138129871662544E-4</v>
      </c>
      <c r="AL264" s="5">
        <f t="shared" si="363"/>
        <v>3.6534134825328507E-6</v>
      </c>
      <c r="AM264" s="5">
        <f t="shared" si="364"/>
        <v>4.4768790760401309E-6</v>
      </c>
      <c r="AN264" s="5">
        <f t="shared" si="365"/>
        <v>1.1198408498880037E-5</v>
      </c>
      <c r="AO264" s="5">
        <f t="shared" si="366"/>
        <v>1.4005778442726087E-5</v>
      </c>
      <c r="AP264" s="5">
        <f t="shared" si="367"/>
        <v>1.167795881032851E-5</v>
      </c>
      <c r="AQ264" s="5">
        <f t="shared" si="368"/>
        <v>7.3027744869773182E-6</v>
      </c>
      <c r="AR264" s="5">
        <f t="shared" si="369"/>
        <v>4.5019860358090816E-2</v>
      </c>
      <c r="AS264" s="5">
        <f t="shared" si="370"/>
        <v>1.7827864701803968E-2</v>
      </c>
      <c r="AT264" s="5">
        <f t="shared" si="371"/>
        <v>3.5299172109571854E-3</v>
      </c>
      <c r="AU264" s="5">
        <f t="shared" si="372"/>
        <v>4.6594907184634854E-4</v>
      </c>
      <c r="AV264" s="5">
        <f t="shared" si="373"/>
        <v>4.6128958112788512E-5</v>
      </c>
      <c r="AW264" s="5">
        <f t="shared" si="374"/>
        <v>1.0052462326455574E-7</v>
      </c>
      <c r="AX264" s="5">
        <f t="shared" si="375"/>
        <v>2.9547401901864865E-7</v>
      </c>
      <c r="AY264" s="5">
        <f t="shared" si="376"/>
        <v>7.3909496092608248E-7</v>
      </c>
      <c r="AZ264" s="5">
        <f t="shared" si="377"/>
        <v>9.2438137721992172E-7</v>
      </c>
      <c r="BA264" s="5">
        <f t="shared" si="378"/>
        <v>7.7074528148168151E-7</v>
      </c>
      <c r="BB264" s="5">
        <f t="shared" si="379"/>
        <v>4.8198311614050303E-7</v>
      </c>
      <c r="BC264" s="5">
        <f t="shared" si="380"/>
        <v>2.411252898471681E-7</v>
      </c>
      <c r="BD264" s="5">
        <f t="shared" si="381"/>
        <v>1.8768684548968049E-2</v>
      </c>
      <c r="BE264" s="5">
        <f t="shared" si="382"/>
        <v>7.4323990813913495E-3</v>
      </c>
      <c r="BF264" s="5">
        <f t="shared" si="383"/>
        <v>1.4716150181154871E-3</v>
      </c>
      <c r="BG264" s="5">
        <f t="shared" si="384"/>
        <v>1.9425318239124433E-4</v>
      </c>
      <c r="BH264" s="5">
        <f t="shared" si="385"/>
        <v>1.923106505673319E-5</v>
      </c>
      <c r="BI264" s="5">
        <f t="shared" si="386"/>
        <v>1.5231003524932689E-6</v>
      </c>
      <c r="BJ264" s="8">
        <f t="shared" si="387"/>
        <v>4.1351402641514406E-2</v>
      </c>
      <c r="BK264" s="8">
        <f t="shared" si="388"/>
        <v>0.12493129345848608</v>
      </c>
      <c r="BL264" s="8">
        <f t="shared" si="389"/>
        <v>0.67558796984721858</v>
      </c>
      <c r="BM264" s="8">
        <f t="shared" si="390"/>
        <v>0.53920587607802162</v>
      </c>
      <c r="BN264" s="8">
        <f t="shared" si="391"/>
        <v>0.44656794905460667</v>
      </c>
    </row>
    <row r="265" spans="1:66" x14ac:dyDescent="0.25">
      <c r="A265" t="s">
        <v>32</v>
      </c>
      <c r="B265" t="s">
        <v>312</v>
      </c>
      <c r="C265" t="s">
        <v>309</v>
      </c>
      <c r="D265" s="11">
        <v>44504</v>
      </c>
      <c r="E265">
        <f>VLOOKUP(A265,home!$A$2:$E$405,3,FALSE)</f>
        <v>1.26068376068376</v>
      </c>
      <c r="F265">
        <f>VLOOKUP(B265,home!$B$2:$E$405,3,FALSE)</f>
        <v>0.67</v>
      </c>
      <c r="G265">
        <f>VLOOKUP(C265,away!$B$2:$E$405,4,FALSE)</f>
        <v>0.92</v>
      </c>
      <c r="H265">
        <f>VLOOKUP(A265,away!$A$2:$E$405,3,FALSE)</f>
        <v>1.1452991452991499</v>
      </c>
      <c r="I265">
        <f>VLOOKUP(C265,away!$B$2:$E$405,3,FALSE)</f>
        <v>0.61</v>
      </c>
      <c r="J265">
        <f>VLOOKUP(B265,home!$B$2:$E$405,4,FALSE)</f>
        <v>0.94</v>
      </c>
      <c r="K265" s="3">
        <f t="shared" si="336"/>
        <v>0.77708547008546969</v>
      </c>
      <c r="L265" s="3">
        <f t="shared" si="337"/>
        <v>0.6567145299145325</v>
      </c>
      <c r="M265" s="5">
        <f t="shared" si="338"/>
        <v>0.23840127396316405</v>
      </c>
      <c r="N265" s="5">
        <f t="shared" si="339"/>
        <v>0.18525816604664017</v>
      </c>
      <c r="O265" s="5">
        <f t="shared" si="340"/>
        <v>0.15656158056174491</v>
      </c>
      <c r="P265" s="5">
        <f t="shared" si="341"/>
        <v>0.12166172942814768</v>
      </c>
      <c r="Q265" s="5">
        <f t="shared" si="342"/>
        <v>7.1980714524762693E-2</v>
      </c>
      <c r="R265" s="5">
        <f t="shared" si="343"/>
        <v>5.1408132390641265E-2</v>
      </c>
      <c r="S265" s="5">
        <f t="shared" si="344"/>
        <v>1.5521704395060036E-2</v>
      </c>
      <c r="T265" s="5">
        <f t="shared" si="345"/>
        <v>4.7270781102041678E-2</v>
      </c>
      <c r="U265" s="5">
        <f t="shared" si="346"/>
        <v>3.9948512724997526E-2</v>
      </c>
      <c r="V265" s="5">
        <f t="shared" si="347"/>
        <v>8.8012085626469453E-4</v>
      </c>
      <c r="W265" s="5">
        <f t="shared" si="348"/>
        <v>1.8645055794521075E-2</v>
      </c>
      <c r="X265" s="5">
        <f t="shared" si="349"/>
        <v>1.2244479051329134E-2</v>
      </c>
      <c r="Y265" s="5">
        <f t="shared" si="350"/>
        <v>4.0205636521209774E-3</v>
      </c>
      <c r="Z265" s="5">
        <f t="shared" si="351"/>
        <v>1.1253489165568011E-2</v>
      </c>
      <c r="AA265" s="5">
        <f t="shared" si="352"/>
        <v>8.7449229183271578E-3</v>
      </c>
      <c r="AB265" s="5">
        <f t="shared" si="353"/>
        <v>3.3977762684247285E-3</v>
      </c>
      <c r="AC265" s="5">
        <f t="shared" si="354"/>
        <v>2.807163729111659E-5</v>
      </c>
      <c r="AD265" s="5">
        <f t="shared" si="355"/>
        <v>3.6222004867138046E-3</v>
      </c>
      <c r="AE265" s="5">
        <f t="shared" si="356"/>
        <v>2.3787516898884464E-3</v>
      </c>
      <c r="AF265" s="5">
        <f t="shared" si="357"/>
        <v>7.8108039890424554E-4</v>
      </c>
      <c r="AG265" s="5">
        <f t="shared" si="358"/>
        <v>1.7098228233061906E-4</v>
      </c>
      <c r="AH265" s="5">
        <f t="shared" si="359"/>
        <v>1.8475824618160702E-3</v>
      </c>
      <c r="AI265" s="5">
        <f t="shared" si="360"/>
        <v>1.4357294858620103E-3</v>
      </c>
      <c r="AJ265" s="5">
        <f t="shared" si="361"/>
        <v>5.5784226121832498E-4</v>
      </c>
      <c r="AK265" s="5">
        <f t="shared" si="362"/>
        <v>1.4449703859746116E-4</v>
      </c>
      <c r="AL265" s="5">
        <f t="shared" si="363"/>
        <v>5.7302444470068197E-7</v>
      </c>
      <c r="AM265" s="5">
        <f t="shared" si="364"/>
        <v>5.6295187359236296E-4</v>
      </c>
      <c r="AN265" s="5">
        <f t="shared" si="365"/>
        <v>3.696986750307139E-4</v>
      </c>
      <c r="AO265" s="5">
        <f t="shared" si="366"/>
        <v>1.213932457914104E-4</v>
      </c>
      <c r="AP265" s="5">
        <f t="shared" si="367"/>
        <v>2.6573569448235132E-5</v>
      </c>
      <c r="AQ265" s="5">
        <f t="shared" si="368"/>
        <v>4.3628122920872292E-6</v>
      </c>
      <c r="AR265" s="5">
        <f t="shared" si="369"/>
        <v>2.4266684957797516E-4</v>
      </c>
      <c r="AS265" s="5">
        <f t="shared" si="370"/>
        <v>1.8857288287846079E-4</v>
      </c>
      <c r="AT265" s="5">
        <f t="shared" si="371"/>
        <v>7.3268623668490458E-5</v>
      </c>
      <c r="AU265" s="5">
        <f t="shared" si="372"/>
        <v>1.8978660955314765E-5</v>
      </c>
      <c r="AV265" s="5">
        <f t="shared" si="373"/>
        <v>3.6870104175133803E-6</v>
      </c>
      <c r="AW265" s="5">
        <f t="shared" si="374"/>
        <v>8.1229926832499437E-9</v>
      </c>
      <c r="AX265" s="5">
        <f t="shared" si="375"/>
        <v>7.2910286887669509E-5</v>
      </c>
      <c r="AY265" s="5">
        <f t="shared" si="376"/>
        <v>4.7881244779369576E-5</v>
      </c>
      <c r="AZ265" s="5">
        <f t="shared" si="377"/>
        <v>1.5722154578503178E-5</v>
      </c>
      <c r="BA265" s="5">
        <f t="shared" si="378"/>
        <v>3.4416557844217768E-6</v>
      </c>
      <c r="BB265" s="5">
        <f t="shared" si="379"/>
        <v>5.6504634014854465E-7</v>
      </c>
      <c r="BC265" s="5">
        <f t="shared" si="380"/>
        <v>7.4214828330115743E-8</v>
      </c>
      <c r="BD265" s="5">
        <f t="shared" si="381"/>
        <v>2.6560474341073401E-5</v>
      </c>
      <c r="BE265" s="5">
        <f t="shared" si="382"/>
        <v>2.063975868902608E-5</v>
      </c>
      <c r="BF265" s="5">
        <f t="shared" si="383"/>
        <v>8.0194282916562456E-6</v>
      </c>
      <c r="BG265" s="5">
        <f t="shared" si="384"/>
        <v>2.0772604012794699E-6</v>
      </c>
      <c r="BH265" s="5">
        <f t="shared" si="385"/>
        <v>4.0355221885454701E-7</v>
      </c>
      <c r="BI265" s="5">
        <f t="shared" si="386"/>
        <v>6.2718913138524029E-8</v>
      </c>
      <c r="BJ265" s="8">
        <f t="shared" si="387"/>
        <v>0.34759834980860621</v>
      </c>
      <c r="BK265" s="8">
        <f t="shared" si="388"/>
        <v>0.37654135454915166</v>
      </c>
      <c r="BL265" s="8">
        <f t="shared" si="389"/>
        <v>0.2646315133319822</v>
      </c>
      <c r="BM265" s="8">
        <f t="shared" si="390"/>
        <v>0.17470523681842054</v>
      </c>
      <c r="BN265" s="8">
        <f t="shared" si="391"/>
        <v>0.82527159691510077</v>
      </c>
    </row>
    <row r="266" spans="1:66" x14ac:dyDescent="0.25">
      <c r="A266" t="s">
        <v>32</v>
      </c>
      <c r="B266" t="s">
        <v>310</v>
      </c>
      <c r="C266" t="s">
        <v>308</v>
      </c>
      <c r="D266" s="11">
        <v>44504</v>
      </c>
      <c r="E266">
        <f>VLOOKUP(A266,home!$A$2:$E$405,3,FALSE)</f>
        <v>1.26068376068376</v>
      </c>
      <c r="F266">
        <f>VLOOKUP(B266,home!$B$2:$E$405,3,FALSE)</f>
        <v>1.1000000000000001</v>
      </c>
      <c r="G266">
        <f>VLOOKUP(C266,away!$B$2:$E$405,4,FALSE)</f>
        <v>1.22</v>
      </c>
      <c r="H266">
        <f>VLOOKUP(A266,away!$A$2:$E$405,3,FALSE)</f>
        <v>1.1452991452991499</v>
      </c>
      <c r="I266">
        <f>VLOOKUP(C266,away!$B$2:$E$405,3,FALSE)</f>
        <v>0.49</v>
      </c>
      <c r="J266">
        <f>VLOOKUP(B266,home!$B$2:$E$405,4,FALSE)</f>
        <v>0.87</v>
      </c>
      <c r="K266" s="3">
        <f t="shared" si="336"/>
        <v>1.691837606837606</v>
      </c>
      <c r="L266" s="3">
        <f t="shared" si="337"/>
        <v>0.48824102564102762</v>
      </c>
      <c r="M266" s="5">
        <f t="shared" si="338"/>
        <v>0.11303264225416958</v>
      </c>
      <c r="N266" s="5">
        <f t="shared" si="339"/>
        <v>0.1912328749658255</v>
      </c>
      <c r="O266" s="5">
        <f t="shared" si="340"/>
        <v>5.5187173185091101E-2</v>
      </c>
      <c r="P266" s="5">
        <f t="shared" si="341"/>
        <v>9.3367735009597025E-2</v>
      </c>
      <c r="Q266" s="5">
        <f t="shared" si="342"/>
        <v>0.16176748476542871</v>
      </c>
      <c r="R266" s="5">
        <f t="shared" si="343"/>
        <v>1.3472321019058948E-2</v>
      </c>
      <c r="S266" s="5">
        <f t="shared" si="344"/>
        <v>1.9281009819313411E-2</v>
      </c>
      <c r="T266" s="5">
        <f t="shared" si="345"/>
        <v>7.8981522677242219E-2</v>
      </c>
      <c r="U266" s="5">
        <f t="shared" si="346"/>
        <v>2.2792979351432666E-2</v>
      </c>
      <c r="V266" s="5">
        <f t="shared" si="347"/>
        <v>1.7696207825219192E-3</v>
      </c>
      <c r="W266" s="5">
        <f t="shared" si="348"/>
        <v>9.1228104763227291E-2</v>
      </c>
      <c r="X266" s="5">
        <f t="shared" si="349"/>
        <v>4.4541303436885206E-2</v>
      </c>
      <c r="Y266" s="5">
        <f t="shared" si="350"/>
        <v>1.0873445836706531E-2</v>
      </c>
      <c r="Z266" s="5">
        <f t="shared" si="351"/>
        <v>2.1925799440368383E-3</v>
      </c>
      <c r="AA266" s="5">
        <f t="shared" si="352"/>
        <v>3.7094892053194163E-3</v>
      </c>
      <c r="AB266" s="5">
        <f t="shared" si="353"/>
        <v>3.1379266698587679E-3</v>
      </c>
      <c r="AC266" s="5">
        <f t="shared" si="354"/>
        <v>9.1359385768432447E-5</v>
      </c>
      <c r="AD266" s="5">
        <f t="shared" si="355"/>
        <v>3.858578460973721E-2</v>
      </c>
      <c r="AE266" s="5">
        <f t="shared" si="356"/>
        <v>1.8839163053021871E-2</v>
      </c>
      <c r="AF266" s="5">
        <f t="shared" si="357"/>
        <v>4.5990261456129757E-3</v>
      </c>
      <c r="AG266" s="5">
        <f t="shared" si="358"/>
        <v>7.4847774742799373E-4</v>
      </c>
      <c r="AH266" s="5">
        <f t="shared" si="359"/>
        <v>2.6762687016912326E-4</v>
      </c>
      <c r="AI266" s="5">
        <f t="shared" si="360"/>
        <v>4.5278120355236819E-4</v>
      </c>
      <c r="AJ266" s="5">
        <f t="shared" si="361"/>
        <v>3.8301613391954485E-4</v>
      </c>
      <c r="AK266" s="5">
        <f t="shared" si="362"/>
        <v>2.1600036646354499E-4</v>
      </c>
      <c r="AL266" s="5">
        <f t="shared" si="363"/>
        <v>3.0186037416998988E-6</v>
      </c>
      <c r="AM266" s="5">
        <f t="shared" si="364"/>
        <v>1.3056176298417831E-2</v>
      </c>
      <c r="AN266" s="5">
        <f t="shared" si="365"/>
        <v>6.3745609068895969E-3</v>
      </c>
      <c r="AO266" s="5">
        <f t="shared" si="366"/>
        <v>1.5561610775954879E-3</v>
      </c>
      <c r="AP266" s="5">
        <f t="shared" si="367"/>
        <v>2.5326056019595592E-4</v>
      </c>
      <c r="AQ266" s="5">
        <f t="shared" si="368"/>
        <v>3.0913048916123688E-5</v>
      </c>
      <c r="AR266" s="5">
        <f t="shared" si="369"/>
        <v>2.6133283516094186E-5</v>
      </c>
      <c r="AS266" s="5">
        <f t="shared" si="370"/>
        <v>4.4213271842677443E-5</v>
      </c>
      <c r="AT266" s="5">
        <f t="shared" si="371"/>
        <v>3.7400838012387965E-5</v>
      </c>
      <c r="AU266" s="5">
        <f t="shared" si="372"/>
        <v>2.1092048092199813E-5</v>
      </c>
      <c r="AV266" s="5">
        <f t="shared" si="373"/>
        <v>8.9210800419027541E-6</v>
      </c>
      <c r="AW266" s="5">
        <f t="shared" si="374"/>
        <v>6.9262242558475933E-8</v>
      </c>
      <c r="AX266" s="5">
        <f t="shared" si="375"/>
        <v>3.6814883438608531E-3</v>
      </c>
      <c r="AY266" s="5">
        <f t="shared" si="376"/>
        <v>1.7974536448921109E-3</v>
      </c>
      <c r="AZ266" s="5">
        <f t="shared" si="377"/>
        <v>4.387953055621638E-4</v>
      </c>
      <c r="BA266" s="5">
        <f t="shared" si="378"/>
        <v>7.1412623344712978E-5</v>
      </c>
      <c r="BB266" s="5">
        <f t="shared" si="379"/>
        <v>8.7166431163847679E-6</v>
      </c>
      <c r="BC266" s="5">
        <f t="shared" si="380"/>
        <v>8.511645550581007E-7</v>
      </c>
      <c r="BD266" s="5">
        <f t="shared" si="381"/>
        <v>2.1265568578775958E-6</v>
      </c>
      <c r="BE266" s="5">
        <f t="shared" si="382"/>
        <v>3.5977888652357304E-6</v>
      </c>
      <c r="BF266" s="5">
        <f t="shared" si="383"/>
        <v>3.0434372518337028E-6</v>
      </c>
      <c r="BG266" s="5">
        <f t="shared" si="384"/>
        <v>1.7163338655675846E-6</v>
      </c>
      <c r="BH266" s="5">
        <f t="shared" si="385"/>
        <v>7.2593954491404976E-7</v>
      </c>
      <c r="BI266" s="5">
        <f t="shared" si="386"/>
        <v>2.4563436447523346E-7</v>
      </c>
      <c r="BJ266" s="8">
        <f t="shared" si="387"/>
        <v>0.66866697761846194</v>
      </c>
      <c r="BK266" s="8">
        <f t="shared" si="388"/>
        <v>0.22934283950000414</v>
      </c>
      <c r="BL266" s="8">
        <f t="shared" si="389"/>
        <v>9.9768530217120635E-2</v>
      </c>
      <c r="BM266" s="8">
        <f t="shared" si="390"/>
        <v>0.37011331169780293</v>
      </c>
      <c r="BN266" s="8">
        <f t="shared" si="391"/>
        <v>0.62806023119917076</v>
      </c>
    </row>
    <row r="267" spans="1:66" x14ac:dyDescent="0.25">
      <c r="A267" t="s">
        <v>32</v>
      </c>
      <c r="B267" t="s">
        <v>208</v>
      </c>
      <c r="C267" t="s">
        <v>331</v>
      </c>
      <c r="D267" s="11">
        <v>44504</v>
      </c>
      <c r="E267">
        <f>VLOOKUP(A267,home!$A$2:$E$405,3,FALSE)</f>
        <v>1.26068376068376</v>
      </c>
      <c r="F267">
        <f>VLOOKUP(B267,home!$B$2:$E$405,3,FALSE)</f>
        <v>1.34</v>
      </c>
      <c r="G267">
        <f>VLOOKUP(C267,away!$B$2:$E$405,4,FALSE)</f>
        <v>0.55000000000000004</v>
      </c>
      <c r="H267">
        <f>VLOOKUP(A267,away!$A$2:$E$405,3,FALSE)</f>
        <v>1.1452991452991499</v>
      </c>
      <c r="I267">
        <f>VLOOKUP(C267,away!$B$2:$E$405,3,FALSE)</f>
        <v>0.31</v>
      </c>
      <c r="J267">
        <f>VLOOKUP(B267,home!$B$2:$E$405,4,FALSE)</f>
        <v>0.74</v>
      </c>
      <c r="K267" s="3">
        <f t="shared" si="336"/>
        <v>0.92912393162393125</v>
      </c>
      <c r="L267" s="3">
        <f t="shared" si="337"/>
        <v>0.26273162393162497</v>
      </c>
      <c r="M267" s="5">
        <f t="shared" si="338"/>
        <v>0.3036572880163117</v>
      </c>
      <c r="N267" s="5">
        <f t="shared" si="339"/>
        <v>0.28213525330797595</v>
      </c>
      <c r="O267" s="5">
        <f t="shared" si="340"/>
        <v>7.9780372399198718E-2</v>
      </c>
      <c r="P267" s="5">
        <f t="shared" si="341"/>
        <v>7.4125853269964889E-2</v>
      </c>
      <c r="Q267" s="5">
        <f t="shared" si="342"/>
        <v>0.1310693079016102</v>
      </c>
      <c r="R267" s="5">
        <f t="shared" si="343"/>
        <v>1.0480413399155637E-2</v>
      </c>
      <c r="S267" s="5">
        <f t="shared" si="344"/>
        <v>4.5237199466666572E-3</v>
      </c>
      <c r="T267" s="5">
        <f t="shared" si="345"/>
        <v>3.4436052112584208E-2</v>
      </c>
      <c r="U267" s="5">
        <f t="shared" si="346"/>
        <v>9.7376029024676142E-3</v>
      </c>
      <c r="V267" s="5">
        <f t="shared" si="347"/>
        <v>1.2269848434565687E-4</v>
      </c>
      <c r="W267" s="5">
        <f t="shared" si="348"/>
        <v>4.0593210224257228E-2</v>
      </c>
      <c r="X267" s="5">
        <f t="shared" si="349"/>
        <v>1.0665120042816943E-2</v>
      </c>
      <c r="Y267" s="5">
        <f t="shared" si="350"/>
        <v>1.4010321541375085E-3</v>
      </c>
      <c r="Z267" s="5">
        <f t="shared" si="351"/>
        <v>9.1784534394497475E-4</v>
      </c>
      <c r="AA267" s="5">
        <f t="shared" si="352"/>
        <v>8.5279207458887436E-4</v>
      </c>
      <c r="AB267" s="5">
        <f t="shared" si="353"/>
        <v>3.9617476259987187E-4</v>
      </c>
      <c r="AC267" s="5">
        <f t="shared" si="354"/>
        <v>1.8719972741450943E-6</v>
      </c>
      <c r="AD267" s="5">
        <f t="shared" si="355"/>
        <v>9.4290307701996572E-3</v>
      </c>
      <c r="AE267" s="5">
        <f t="shared" si="356"/>
        <v>2.4773045663558165E-3</v>
      </c>
      <c r="AF267" s="5">
        <f t="shared" si="357"/>
        <v>3.2543312584594681E-4</v>
      </c>
      <c r="AG267" s="5">
        <f t="shared" si="358"/>
        <v>2.8500524544883517E-5</v>
      </c>
      <c r="AH267" s="5">
        <f t="shared" si="359"/>
        <v>6.0286749433185972E-5</v>
      </c>
      <c r="AI267" s="5">
        <f t="shared" si="360"/>
        <v>5.601386165818856E-5</v>
      </c>
      <c r="AJ267" s="5">
        <f t="shared" si="361"/>
        <v>2.6021909684647563E-5</v>
      </c>
      <c r="AK267" s="5">
        <f t="shared" si="362"/>
        <v>8.0591930115208677E-6</v>
      </c>
      <c r="AL267" s="5">
        <f t="shared" si="363"/>
        <v>1.8278948109106411E-8</v>
      </c>
      <c r="AM267" s="5">
        <f t="shared" si="364"/>
        <v>1.7521476281221865E-3</v>
      </c>
      <c r="AN267" s="5">
        <f t="shared" si="365"/>
        <v>4.6034459170448696E-4</v>
      </c>
      <c r="AO267" s="5">
        <f t="shared" si="366"/>
        <v>6.0473541073330361E-5</v>
      </c>
      <c r="AP267" s="5">
        <f t="shared" si="367"/>
        <v>5.296103883697307E-6</v>
      </c>
      <c r="AQ267" s="5">
        <f t="shared" si="368"/>
        <v>3.4786349346859457E-7</v>
      </c>
      <c r="AR267" s="5">
        <f t="shared" si="369"/>
        <v>3.1678471160279841E-6</v>
      </c>
      <c r="AS267" s="5">
        <f t="shared" si="370"/>
        <v>2.9433225672274526E-6</v>
      </c>
      <c r="AT267" s="5">
        <f t="shared" si="371"/>
        <v>1.3673557178499067E-6</v>
      </c>
      <c r="AU267" s="5">
        <f t="shared" si="372"/>
        <v>4.234809734990561E-7</v>
      </c>
      <c r="AV267" s="5">
        <f t="shared" si="373"/>
        <v>9.8366576766343193E-8</v>
      </c>
      <c r="AW267" s="5">
        <f t="shared" si="374"/>
        <v>1.2394662218606686E-10</v>
      </c>
      <c r="AX267" s="5">
        <f t="shared" si="375"/>
        <v>2.7132704883773846E-4</v>
      </c>
      <c r="AY267" s="5">
        <f t="shared" si="376"/>
        <v>7.1286196157714348E-5</v>
      </c>
      <c r="AZ267" s="5">
        <f t="shared" si="377"/>
        <v>9.364569040212327E-6</v>
      </c>
      <c r="BA267" s="5">
        <f t="shared" si="378"/>
        <v>8.201228104516018E-7</v>
      </c>
      <c r="BB267" s="5">
        <f t="shared" si="379"/>
        <v>5.3868049453329355E-8</v>
      </c>
      <c r="BC267" s="5">
        <f t="shared" si="380"/>
        <v>2.8305680221804604E-9</v>
      </c>
      <c r="BD267" s="5">
        <f t="shared" si="381"/>
        <v>1.3871560286019133E-7</v>
      </c>
      <c r="BE267" s="5">
        <f t="shared" si="382"/>
        <v>1.2888398630704482E-7</v>
      </c>
      <c r="BF267" s="5">
        <f t="shared" si="383"/>
        <v>5.9874598040483195E-8</v>
      </c>
      <c r="BG267" s="5">
        <f t="shared" si="384"/>
        <v>1.8543640645258762E-8</v>
      </c>
      <c r="BH267" s="5">
        <f t="shared" si="385"/>
        <v>4.3073350757360375E-9</v>
      </c>
      <c r="BI267" s="5">
        <f t="shared" si="386"/>
        <v>8.0040962007790645E-10</v>
      </c>
      <c r="BJ267" s="8">
        <f t="shared" si="387"/>
        <v>0.51519170909406897</v>
      </c>
      <c r="BK267" s="8">
        <f t="shared" si="388"/>
        <v>0.3825027361896689</v>
      </c>
      <c r="BL267" s="8">
        <f t="shared" si="389"/>
        <v>0.10140608875032216</v>
      </c>
      <c r="BM267" s="8">
        <f t="shared" si="390"/>
        <v>0.11869860501157692</v>
      </c>
      <c r="BN267" s="8">
        <f t="shared" si="391"/>
        <v>0.8812484882942172</v>
      </c>
    </row>
    <row r="268" spans="1:66" x14ac:dyDescent="0.25">
      <c r="A268" t="s">
        <v>32</v>
      </c>
      <c r="B268" t="s">
        <v>33</v>
      </c>
      <c r="C268" t="s">
        <v>311</v>
      </c>
      <c r="D268" s="11">
        <v>44504</v>
      </c>
      <c r="E268">
        <f>VLOOKUP(A268,home!$A$2:$E$405,3,FALSE)</f>
        <v>1.26068376068376</v>
      </c>
      <c r="F268">
        <f>VLOOKUP(B268,home!$B$2:$E$405,3,FALSE)</f>
        <v>1.46</v>
      </c>
      <c r="G268">
        <f>VLOOKUP(C268,away!$B$2:$E$405,4,FALSE)</f>
        <v>1.04</v>
      </c>
      <c r="H268">
        <f>VLOOKUP(A268,away!$A$2:$E$405,3,FALSE)</f>
        <v>1.1452991452991499</v>
      </c>
      <c r="I268">
        <f>VLOOKUP(C268,away!$B$2:$E$405,3,FALSE)</f>
        <v>0.85</v>
      </c>
      <c r="J268">
        <f>VLOOKUP(B268,home!$B$2:$E$405,4,FALSE)</f>
        <v>0.47</v>
      </c>
      <c r="K268" s="3">
        <f t="shared" si="336"/>
        <v>1.9142222222222212</v>
      </c>
      <c r="L268" s="3">
        <f t="shared" si="337"/>
        <v>0.45754700854701036</v>
      </c>
      <c r="M268" s="5">
        <f t="shared" si="338"/>
        <v>9.3315483520186288E-2</v>
      </c>
      <c r="N268" s="5">
        <f t="shared" si="339"/>
        <v>0.17862657223175207</v>
      </c>
      <c r="O268" s="5">
        <f t="shared" si="340"/>
        <v>4.2696220335779078E-2</v>
      </c>
      <c r="P268" s="5">
        <f t="shared" si="341"/>
        <v>8.173005377164462E-2</v>
      </c>
      <c r="Q268" s="5">
        <f t="shared" si="342"/>
        <v>0.17096547702270129</v>
      </c>
      <c r="R268" s="5">
        <f t="shared" si="343"/>
        <v>9.7677639454498734E-3</v>
      </c>
      <c r="S268" s="5">
        <f t="shared" si="344"/>
        <v>1.7895748480130116E-2</v>
      </c>
      <c r="T268" s="5">
        <f t="shared" si="345"/>
        <v>7.82247425765496E-2</v>
      </c>
      <c r="U268" s="5">
        <f t="shared" si="346"/>
        <v>1.8697670805801151E-2</v>
      </c>
      <c r="V268" s="5">
        <f t="shared" si="347"/>
        <v>1.7415479313229866E-3</v>
      </c>
      <c r="W268" s="5">
        <f t="shared" si="348"/>
        <v>0.10908863844989246</v>
      </c>
      <c r="X268" s="5">
        <f t="shared" si="349"/>
        <v>4.9913180189214666E-2</v>
      </c>
      <c r="Y268" s="5">
        <f t="shared" si="350"/>
        <v>1.1418813141321538E-2</v>
      </c>
      <c r="Z268" s="5">
        <f t="shared" si="351"/>
        <v>1.4897370578113112E-3</v>
      </c>
      <c r="AA268" s="5">
        <f t="shared" si="352"/>
        <v>2.8516877813303618E-3</v>
      </c>
      <c r="AB268" s="5">
        <f t="shared" si="353"/>
        <v>2.7293820609310807E-3</v>
      </c>
      <c r="AC268" s="5">
        <f t="shared" si="354"/>
        <v>9.5333057751700303E-5</v>
      </c>
      <c r="AD268" s="5">
        <f t="shared" si="355"/>
        <v>5.2204973978187408E-2</v>
      </c>
      <c r="AE268" s="5">
        <f t="shared" si="356"/>
        <v>2.3886229674994167E-2</v>
      </c>
      <c r="AF268" s="5">
        <f t="shared" si="357"/>
        <v>5.4645364666302048E-3</v>
      </c>
      <c r="AG268" s="5">
        <f t="shared" si="358"/>
        <v>8.334274378009E-4</v>
      </c>
      <c r="AH268" s="5">
        <f t="shared" si="359"/>
        <v>1.7040618358079746E-4</v>
      </c>
      <c r="AI268" s="5">
        <f t="shared" si="360"/>
        <v>3.2619530341444194E-4</v>
      </c>
      <c r="AJ268" s="5">
        <f t="shared" si="361"/>
        <v>3.1220514929022241E-4</v>
      </c>
      <c r="AK268" s="5">
        <f t="shared" si="362"/>
        <v>1.9921001155451663E-4</v>
      </c>
      <c r="AL268" s="5">
        <f t="shared" si="363"/>
        <v>3.339885576256497E-6</v>
      </c>
      <c r="AM268" s="5">
        <f t="shared" si="364"/>
        <v>1.9986384259915831E-2</v>
      </c>
      <c r="AN268" s="5">
        <f t="shared" si="365"/>
        <v>9.1447103297955419E-3</v>
      </c>
      <c r="AO268" s="5">
        <f t="shared" si="366"/>
        <v>2.0920674277134475E-3</v>
      </c>
      <c r="AP268" s="5">
        <f t="shared" si="367"/>
        <v>3.1907306440964229E-4</v>
      </c>
      <c r="AQ268" s="5">
        <f t="shared" si="368"/>
        <v>3.6497731532139836E-5</v>
      </c>
      <c r="AR268" s="5">
        <f t="shared" si="369"/>
        <v>1.5593767907061321E-5</v>
      </c>
      <c r="AS268" s="5">
        <f t="shared" si="370"/>
        <v>2.984993705587248E-5</v>
      </c>
      <c r="AT268" s="5">
        <f t="shared" si="371"/>
        <v>2.8569706422142825E-5</v>
      </c>
      <c r="AU268" s="5">
        <f t="shared" si="372"/>
        <v>1.8229588971876903E-5</v>
      </c>
      <c r="AV268" s="5">
        <f t="shared" si="373"/>
        <v>8.7238710779859765E-6</v>
      </c>
      <c r="AW268" s="5">
        <f t="shared" si="374"/>
        <v>8.1256322173995496E-8</v>
      </c>
      <c r="AX268" s="5">
        <f t="shared" si="375"/>
        <v>6.3763968153672107E-3</v>
      </c>
      <c r="AY268" s="5">
        <f t="shared" si="376"/>
        <v>2.9175012881799507E-3</v>
      </c>
      <c r="AZ268" s="5">
        <f t="shared" si="377"/>
        <v>6.674469934193929E-4</v>
      </c>
      <c r="BA268" s="5">
        <f t="shared" si="378"/>
        <v>1.0179612506757979E-4</v>
      </c>
      <c r="BB268" s="5">
        <f t="shared" si="379"/>
        <v>1.1644128126587113E-5</v>
      </c>
      <c r="BC268" s="5">
        <f t="shared" si="380"/>
        <v>1.0655471982916081E-6</v>
      </c>
      <c r="BD268" s="5">
        <f t="shared" si="381"/>
        <v>1.1891469763087125E-6</v>
      </c>
      <c r="BE268" s="5">
        <f t="shared" si="382"/>
        <v>2.2762915675384992E-6</v>
      </c>
      <c r="BF268" s="5">
        <f t="shared" si="383"/>
        <v>2.1786639514196246E-6</v>
      </c>
      <c r="BG268" s="5">
        <f t="shared" si="384"/>
        <v>1.39014898352064E-6</v>
      </c>
      <c r="BH268" s="5">
        <f t="shared" si="385"/>
        <v>6.6526351911371038E-7</v>
      </c>
      <c r="BI268" s="5">
        <f t="shared" si="386"/>
        <v>2.5469244238424446E-7</v>
      </c>
      <c r="BJ268" s="8">
        <f t="shared" si="387"/>
        <v>0.72228117487976973</v>
      </c>
      <c r="BK268" s="8">
        <f t="shared" si="388"/>
        <v>0.19769900793479192</v>
      </c>
      <c r="BL268" s="8">
        <f t="shared" si="389"/>
        <v>7.7859662656006787E-2</v>
      </c>
      <c r="BM268" s="8">
        <f t="shared" si="390"/>
        <v>0.41931059166900886</v>
      </c>
      <c r="BN268" s="8">
        <f t="shared" si="391"/>
        <v>0.57710157082751323</v>
      </c>
    </row>
    <row r="269" spans="1:66" x14ac:dyDescent="0.25">
      <c r="A269" t="s">
        <v>213</v>
      </c>
      <c r="B269" t="s">
        <v>315</v>
      </c>
      <c r="C269" t="s">
        <v>218</v>
      </c>
      <c r="D269" s="11">
        <v>44504</v>
      </c>
      <c r="E269">
        <f>VLOOKUP(A269,home!$A$2:$E$405,3,FALSE)</f>
        <v>1.2598039215686301</v>
      </c>
      <c r="F269">
        <f>VLOOKUP(B269,home!$B$2:$E$405,3,FALSE)</f>
        <v>2.29</v>
      </c>
      <c r="G269">
        <f>VLOOKUP(C269,away!$B$2:$E$405,4,FALSE)</f>
        <v>0.62</v>
      </c>
      <c r="H269">
        <f>VLOOKUP(A269,away!$A$2:$E$405,3,FALSE)</f>
        <v>1.1470588235294099</v>
      </c>
      <c r="I269">
        <f>VLOOKUP(C269,away!$B$2:$E$405,3,FALSE)</f>
        <v>1.1499999999999999</v>
      </c>
      <c r="J269">
        <f>VLOOKUP(B269,home!$B$2:$E$405,4,FALSE)</f>
        <v>0.15</v>
      </c>
      <c r="K269" s="3">
        <f t="shared" si="336"/>
        <v>1.788669607843141</v>
      </c>
      <c r="L269" s="3">
        <f t="shared" si="337"/>
        <v>0.19786764705882318</v>
      </c>
      <c r="M269" s="5">
        <f t="shared" si="338"/>
        <v>0.13716958733700144</v>
      </c>
      <c r="N269" s="5">
        <f t="shared" si="339"/>
        <v>0.24535107199007983</v>
      </c>
      <c r="O269" s="5">
        <f t="shared" si="340"/>
        <v>2.7141423494402222E-2</v>
      </c>
      <c r="P269" s="5">
        <f t="shared" si="341"/>
        <v>4.8547039318037027E-2</v>
      </c>
      <c r="Q269" s="5">
        <f t="shared" si="342"/>
        <v>0.21942600286019526</v>
      </c>
      <c r="R269" s="5">
        <f t="shared" si="343"/>
        <v>2.6852048023322151E-3</v>
      </c>
      <c r="S269" s="5">
        <f t="shared" si="344"/>
        <v>4.295440177925075E-3</v>
      </c>
      <c r="T269" s="5">
        <f t="shared" si="345"/>
        <v>4.3417306889469438E-2</v>
      </c>
      <c r="U269" s="5">
        <f t="shared" si="346"/>
        <v>4.8029442207660816E-3</v>
      </c>
      <c r="V269" s="5">
        <f t="shared" si="347"/>
        <v>1.6891572546105208E-4</v>
      </c>
      <c r="W269" s="5">
        <f t="shared" si="348"/>
        <v>0.13082687416217784</v>
      </c>
      <c r="X269" s="5">
        <f t="shared" si="349"/>
        <v>2.5886405762530873E-2</v>
      </c>
      <c r="Y269" s="5">
        <f t="shared" si="350"/>
        <v>2.5610410995209726E-3</v>
      </c>
      <c r="Z269" s="5">
        <f t="shared" si="351"/>
        <v>1.771050520361759E-4</v>
      </c>
      <c r="AA269" s="5">
        <f t="shared" si="352"/>
        <v>3.1678242397258582E-4</v>
      </c>
      <c r="AB269" s="5">
        <f t="shared" si="353"/>
        <v>2.8330954702932243E-4</v>
      </c>
      <c r="AC269" s="5">
        <f t="shared" si="354"/>
        <v>3.7364142284532146E-6</v>
      </c>
      <c r="AD269" s="5">
        <f t="shared" si="355"/>
        <v>5.8501513425751668E-2</v>
      </c>
      <c r="AE269" s="5">
        <f t="shared" si="356"/>
        <v>1.1575556810933635E-2</v>
      </c>
      <c r="AF269" s="5">
        <f t="shared" si="357"/>
        <v>1.1452140947875867E-3</v>
      </c>
      <c r="AG269" s="5">
        <f t="shared" si="358"/>
        <v>7.5533606104739948E-5</v>
      </c>
      <c r="AH269" s="5">
        <f t="shared" si="359"/>
        <v>8.7608399821571428E-6</v>
      </c>
      <c r="AI269" s="5">
        <f t="shared" si="360"/>
        <v>1.5670248215261524E-5</v>
      </c>
      <c r="AJ269" s="5">
        <f t="shared" si="361"/>
        <v>1.4014448364998261E-5</v>
      </c>
      <c r="AK269" s="5">
        <f t="shared" si="362"/>
        <v>8.355739287053132E-6</v>
      </c>
      <c r="AL269" s="5">
        <f t="shared" si="363"/>
        <v>5.2895646033123434E-8</v>
      </c>
      <c r="AM269" s="5">
        <f t="shared" si="364"/>
        <v>2.0927975815493872E-2</v>
      </c>
      <c r="AN269" s="5">
        <f t="shared" si="365"/>
        <v>4.1409693323157283E-3</v>
      </c>
      <c r="AO269" s="5">
        <f t="shared" si="366"/>
        <v>4.0968192916402964E-4</v>
      </c>
      <c r="AP269" s="5">
        <f t="shared" si="367"/>
        <v>2.7020933122068667E-5</v>
      </c>
      <c r="AQ269" s="5">
        <f t="shared" si="368"/>
        <v>1.3366421145493872E-6</v>
      </c>
      <c r="AR269" s="5">
        <f t="shared" si="369"/>
        <v>3.4669735870565918E-7</v>
      </c>
      <c r="AS269" s="5">
        <f t="shared" si="370"/>
        <v>6.2012702863630407E-7</v>
      </c>
      <c r="AT269" s="5">
        <f t="shared" si="371"/>
        <v>5.5460118456191542E-7</v>
      </c>
      <c r="AU269" s="5">
        <f t="shared" si="372"/>
        <v>3.3066609443323433E-7</v>
      </c>
      <c r="AV269" s="5">
        <f t="shared" si="373"/>
        <v>1.4786309836422911E-7</v>
      </c>
      <c r="AW269" s="5">
        <f t="shared" si="374"/>
        <v>5.2002274815360732E-10</v>
      </c>
      <c r="AX269" s="5">
        <f t="shared" si="375"/>
        <v>6.2388723824750312E-3</v>
      </c>
      <c r="AY269" s="5">
        <f t="shared" si="376"/>
        <v>1.2344709986206088E-3</v>
      </c>
      <c r="AZ269" s="5">
        <f t="shared" si="377"/>
        <v>1.2213093592970781E-4</v>
      </c>
      <c r="BA269" s="5">
        <f t="shared" si="378"/>
        <v>8.0552536418343898E-6</v>
      </c>
      <c r="BB269" s="5">
        <f t="shared" si="379"/>
        <v>3.9846852114294679E-7</v>
      </c>
      <c r="BC269" s="5">
        <f t="shared" si="380"/>
        <v>1.5768805741112759E-8</v>
      </c>
      <c r="BD269" s="5">
        <f t="shared" si="381"/>
        <v>1.1433365101432931E-8</v>
      </c>
      <c r="BE269" s="5">
        <f t="shared" si="382"/>
        <v>2.0450512672307493E-8</v>
      </c>
      <c r="BF269" s="5">
        <f t="shared" si="383"/>
        <v>1.828960524088372E-8</v>
      </c>
      <c r="BG269" s="5">
        <f t="shared" si="384"/>
        <v>1.090468701127245E-8</v>
      </c>
      <c r="BH269" s="5">
        <f t="shared" si="385"/>
        <v>4.8762205600262232E-9</v>
      </c>
      <c r="BI269" s="5">
        <f t="shared" si="386"/>
        <v>1.7443895033717512E-9</v>
      </c>
      <c r="BJ269" s="8">
        <f t="shared" si="387"/>
        <v>0.77187744916175627</v>
      </c>
      <c r="BK269" s="8">
        <f t="shared" si="388"/>
        <v>0.19141924286691969</v>
      </c>
      <c r="BL269" s="8">
        <f t="shared" si="389"/>
        <v>3.5278533417896683E-2</v>
      </c>
      <c r="BM269" s="8">
        <f t="shared" si="390"/>
        <v>0.31719753021796282</v>
      </c>
      <c r="BN269" s="8">
        <f t="shared" si="391"/>
        <v>0.68032032980204793</v>
      </c>
    </row>
    <row r="270" spans="1:66" s="10" customFormat="1" x14ac:dyDescent="0.25">
      <c r="A270" t="s">
        <v>340</v>
      </c>
      <c r="B270" t="s">
        <v>431</v>
      </c>
      <c r="C270" t="s">
        <v>405</v>
      </c>
      <c r="D270" s="11">
        <v>44504</v>
      </c>
      <c r="E270">
        <f>VLOOKUP(A270,home!$A$2:$E$405,3,FALSE)</f>
        <v>1.33666666666667</v>
      </c>
      <c r="F270">
        <f>VLOOKUP(B270,home!$B$2:$E$405,3,FALSE)</f>
        <v>1.05</v>
      </c>
      <c r="G270">
        <f>VLOOKUP(C270,away!$B$2:$E$405,4,FALSE)</f>
        <v>0.85</v>
      </c>
      <c r="H270">
        <f>VLOOKUP(A270,away!$A$2:$E$405,3,FALSE)</f>
        <v>1.1399999999999999</v>
      </c>
      <c r="I270">
        <f>VLOOKUP(C270,away!$B$2:$E$405,3,FALSE)</f>
        <v>0.6</v>
      </c>
      <c r="J270">
        <f>VLOOKUP(B270,home!$B$2:$E$405,4,FALSE)</f>
        <v>0.99</v>
      </c>
      <c r="K270" s="3">
        <f t="shared" si="336"/>
        <v>1.192975000000003</v>
      </c>
      <c r="L270" s="3">
        <f t="shared" si="337"/>
        <v>0.67715999999999998</v>
      </c>
      <c r="M270" s="5">
        <f t="shared" si="338"/>
        <v>0.15410285652517458</v>
      </c>
      <c r="N270" s="5">
        <f t="shared" si="339"/>
        <v>0.18384085526312061</v>
      </c>
      <c r="O270" s="5">
        <f t="shared" si="340"/>
        <v>0.10435229032458725</v>
      </c>
      <c r="P270" s="5">
        <f t="shared" si="341"/>
        <v>0.12448967354997477</v>
      </c>
      <c r="Q270" s="5">
        <f t="shared" si="342"/>
        <v>0.10965877215376098</v>
      </c>
      <c r="R270" s="5">
        <f t="shared" si="343"/>
        <v>3.5331598458098738E-2</v>
      </c>
      <c r="S270" s="5">
        <f t="shared" si="344"/>
        <v>2.5141777333062533E-2</v>
      </c>
      <c r="T270" s="5">
        <f t="shared" si="345"/>
        <v>7.4256534151640796E-2</v>
      </c>
      <c r="U270" s="5">
        <f t="shared" si="346"/>
        <v>4.2149713670550447E-2</v>
      </c>
      <c r="V270" s="5">
        <f t="shared" si="347"/>
        <v>2.2567118288786144E-3</v>
      </c>
      <c r="W270" s="5">
        <f t="shared" si="348"/>
        <v>4.3606724570044421E-2</v>
      </c>
      <c r="X270" s="5">
        <f t="shared" si="349"/>
        <v>2.9528729609851288E-2</v>
      </c>
      <c r="Y270" s="5">
        <f t="shared" si="350"/>
        <v>9.9978372713034457E-3</v>
      </c>
      <c r="Z270" s="5">
        <f t="shared" si="351"/>
        <v>7.975048403962048E-3</v>
      </c>
      <c r="AA270" s="5">
        <f t="shared" si="352"/>
        <v>9.5140333697166478E-3</v>
      </c>
      <c r="AB270" s="5">
        <f t="shared" si="353"/>
        <v>5.6750019796188763E-3</v>
      </c>
      <c r="AC270" s="5">
        <f t="shared" si="354"/>
        <v>1.1394066810645499E-4</v>
      </c>
      <c r="AD270" s="5">
        <f t="shared" si="355"/>
        <v>1.3005433060987219E-2</v>
      </c>
      <c r="AE270" s="5">
        <f t="shared" si="356"/>
        <v>8.8067590515781072E-3</v>
      </c>
      <c r="AF270" s="5">
        <f t="shared" si="357"/>
        <v>2.9817924796833144E-3</v>
      </c>
      <c r="AG270" s="5">
        <f t="shared" si="358"/>
        <v>6.7305019851411792E-4</v>
      </c>
      <c r="AH270" s="5">
        <f t="shared" si="359"/>
        <v>1.350095944306735E-3</v>
      </c>
      <c r="AI270" s="5">
        <f t="shared" si="360"/>
        <v>1.6106307091593311E-3</v>
      </c>
      <c r="AJ270" s="5">
        <f t="shared" si="361"/>
        <v>9.6072108512967923E-4</v>
      </c>
      <c r="AK270" s="5">
        <f t="shared" si="362"/>
        <v>3.8203874551086053E-4</v>
      </c>
      <c r="AL270" s="5">
        <f t="shared" si="363"/>
        <v>3.6818101614674241E-6</v>
      </c>
      <c r="AM270" s="5">
        <f t="shared" si="364"/>
        <v>3.1030313011862539E-3</v>
      </c>
      <c r="AN270" s="5">
        <f t="shared" si="365"/>
        <v>2.101248675911284E-3</v>
      </c>
      <c r="AO270" s="5">
        <f t="shared" si="366"/>
        <v>7.1144077669004228E-4</v>
      </c>
      <c r="AP270" s="5">
        <f t="shared" si="367"/>
        <v>1.6058641211447638E-4</v>
      </c>
      <c r="AQ270" s="5">
        <f t="shared" si="368"/>
        <v>2.71856737068597E-5</v>
      </c>
      <c r="AR270" s="5">
        <f t="shared" si="369"/>
        <v>1.8284619392934978E-4</v>
      </c>
      <c r="AS270" s="5">
        <f t="shared" si="370"/>
        <v>2.1813093820286661E-4</v>
      </c>
      <c r="AT270" s="5">
        <f t="shared" si="371"/>
        <v>1.3011237800128277E-4</v>
      </c>
      <c r="AU270" s="5">
        <f t="shared" si="372"/>
        <v>5.1740271382026879E-5</v>
      </c>
      <c r="AV270" s="5">
        <f t="shared" si="373"/>
        <v>1.5431212562993417E-5</v>
      </c>
      <c r="AW270" s="5">
        <f t="shared" si="374"/>
        <v>8.2619303649453957E-8</v>
      </c>
      <c r="AX270" s="5">
        <f t="shared" si="375"/>
        <v>6.1697312775544624E-4</v>
      </c>
      <c r="AY270" s="5">
        <f t="shared" si="376"/>
        <v>4.17789523190878E-4</v>
      </c>
      <c r="AZ270" s="5">
        <f t="shared" si="377"/>
        <v>1.4145517676196744E-4</v>
      </c>
      <c r="BA270" s="5">
        <f t="shared" si="378"/>
        <v>3.1929262498711297E-5</v>
      </c>
      <c r="BB270" s="5">
        <f t="shared" si="379"/>
        <v>5.4053048484068345E-6</v>
      </c>
      <c r="BC270" s="5">
        <f t="shared" si="380"/>
        <v>7.3205124622943466E-7</v>
      </c>
      <c r="BD270" s="5">
        <f t="shared" si="381"/>
        <v>2.0636021446866408E-5</v>
      </c>
      <c r="BE270" s="5">
        <f t="shared" si="382"/>
        <v>2.4618257685575515E-5</v>
      </c>
      <c r="BF270" s="5">
        <f t="shared" si="383"/>
        <v>1.4684482981224768E-5</v>
      </c>
      <c r="BG270" s="5">
        <f t="shared" si="384"/>
        <v>5.839407028175551E-6</v>
      </c>
      <c r="BH270" s="5">
        <f t="shared" si="385"/>
        <v>1.7415666498594363E-6</v>
      </c>
      <c r="BI270" s="5">
        <f t="shared" si="386"/>
        <v>4.1552909482321333E-7</v>
      </c>
      <c r="BJ270" s="8">
        <f t="shared" si="387"/>
        <v>0.48367426509639488</v>
      </c>
      <c r="BK270" s="8">
        <f t="shared" si="388"/>
        <v>0.30652643123854928</v>
      </c>
      <c r="BL270" s="8">
        <f t="shared" si="389"/>
        <v>0.20199232054564362</v>
      </c>
      <c r="BM270" s="8">
        <f t="shared" si="390"/>
        <v>0.2879743121059456</v>
      </c>
      <c r="BN270" s="8">
        <f t="shared" si="391"/>
        <v>0.71177604627471691</v>
      </c>
    </row>
    <row r="271" spans="1:66" x14ac:dyDescent="0.25">
      <c r="A271" t="s">
        <v>340</v>
      </c>
      <c r="B271" t="s">
        <v>428</v>
      </c>
      <c r="C271" t="s">
        <v>418</v>
      </c>
      <c r="D271" s="11">
        <v>44504</v>
      </c>
      <c r="E271">
        <f>VLOOKUP(A271,home!$A$2:$E$405,3,FALSE)</f>
        <v>1.33666666666667</v>
      </c>
      <c r="F271">
        <f>VLOOKUP(B271,home!$B$2:$E$405,3,FALSE)</f>
        <v>1.2</v>
      </c>
      <c r="G271">
        <f>VLOOKUP(C271,away!$B$2:$E$405,4,FALSE)</f>
        <v>0.7</v>
      </c>
      <c r="H271">
        <f>VLOOKUP(A271,away!$A$2:$E$405,3,FALSE)</f>
        <v>1.1399999999999999</v>
      </c>
      <c r="I271">
        <f>VLOOKUP(C271,away!$B$2:$E$405,3,FALSE)</f>
        <v>1.1000000000000001</v>
      </c>
      <c r="J271">
        <f>VLOOKUP(B271,home!$B$2:$E$405,4,FALSE)</f>
        <v>1.05</v>
      </c>
      <c r="K271" s="3">
        <f t="shared" si="336"/>
        <v>1.1228000000000027</v>
      </c>
      <c r="L271" s="3">
        <f t="shared" si="337"/>
        <v>1.3167</v>
      </c>
      <c r="M271" s="5">
        <f t="shared" si="338"/>
        <v>8.7204442784634559E-2</v>
      </c>
      <c r="N271" s="5">
        <f t="shared" si="339"/>
        <v>9.7913148358587915E-2</v>
      </c>
      <c r="O271" s="5">
        <f t="shared" si="340"/>
        <v>0.11482208981452834</v>
      </c>
      <c r="P271" s="5">
        <f t="shared" si="341"/>
        <v>0.12892224244375272</v>
      </c>
      <c r="Q271" s="5">
        <f t="shared" si="342"/>
        <v>5.4968441488511405E-2</v>
      </c>
      <c r="R271" s="5">
        <f t="shared" si="343"/>
        <v>7.5593122829394746E-2</v>
      </c>
      <c r="S271" s="5">
        <f t="shared" si="344"/>
        <v>4.7649362996831091E-2</v>
      </c>
      <c r="T271" s="5">
        <f t="shared" si="345"/>
        <v>7.237694690792297E-2</v>
      </c>
      <c r="U271" s="5">
        <f t="shared" si="346"/>
        <v>8.4875958312844613E-2</v>
      </c>
      <c r="V271" s="5">
        <f t="shared" si="347"/>
        <v>7.8271531082667878E-3</v>
      </c>
      <c r="W271" s="5">
        <f t="shared" si="348"/>
        <v>2.0572855367766905E-2</v>
      </c>
      <c r="X271" s="5">
        <f t="shared" si="349"/>
        <v>2.7088278662738684E-2</v>
      </c>
      <c r="Y271" s="5">
        <f t="shared" si="350"/>
        <v>1.7833568257614014E-2</v>
      </c>
      <c r="Z271" s="5">
        <f t="shared" si="351"/>
        <v>3.3177821609821335E-2</v>
      </c>
      <c r="AA271" s="5">
        <f t="shared" si="352"/>
        <v>3.7252058103507478E-2</v>
      </c>
      <c r="AB271" s="5">
        <f t="shared" si="353"/>
        <v>2.0913305419309153E-2</v>
      </c>
      <c r="AC271" s="5">
        <f t="shared" si="354"/>
        <v>7.2322442702293401E-4</v>
      </c>
      <c r="AD271" s="5">
        <f t="shared" si="355"/>
        <v>5.774800501732188E-3</v>
      </c>
      <c r="AE271" s="5">
        <f t="shared" si="356"/>
        <v>7.603679820630772E-3</v>
      </c>
      <c r="AF271" s="5">
        <f t="shared" si="357"/>
        <v>5.0058826099122697E-3</v>
      </c>
      <c r="AG271" s="5">
        <f t="shared" si="358"/>
        <v>2.1970818774904939E-3</v>
      </c>
      <c r="AH271" s="5">
        <f t="shared" si="359"/>
        <v>1.0921309428412948E-2</v>
      </c>
      <c r="AI271" s="5">
        <f t="shared" si="360"/>
        <v>1.2262446226222086E-2</v>
      </c>
      <c r="AJ271" s="5">
        <f t="shared" si="361"/>
        <v>6.8841373114010979E-3</v>
      </c>
      <c r="AK271" s="5">
        <f t="shared" si="362"/>
        <v>2.5765031244137223E-3</v>
      </c>
      <c r="AL271" s="5">
        <f t="shared" si="363"/>
        <v>4.2768332412680011E-5</v>
      </c>
      <c r="AM271" s="5">
        <f t="shared" si="364"/>
        <v>1.2967892006689825E-3</v>
      </c>
      <c r="AN271" s="5">
        <f t="shared" si="365"/>
        <v>1.7074823405208493E-3</v>
      </c>
      <c r="AO271" s="5">
        <f t="shared" si="366"/>
        <v>1.1241209988819014E-3</v>
      </c>
      <c r="AP271" s="5">
        <f t="shared" si="367"/>
        <v>4.9337670640926617E-4</v>
      </c>
      <c r="AQ271" s="5">
        <f t="shared" si="368"/>
        <v>1.6240727733227037E-4</v>
      </c>
      <c r="AR271" s="5">
        <f t="shared" si="369"/>
        <v>2.8760176248782614E-3</v>
      </c>
      <c r="AS271" s="5">
        <f t="shared" si="370"/>
        <v>3.2291925892133193E-3</v>
      </c>
      <c r="AT271" s="5">
        <f t="shared" si="371"/>
        <v>1.8128687195843624E-3</v>
      </c>
      <c r="AU271" s="5">
        <f t="shared" si="372"/>
        <v>6.7849633278310858E-4</v>
      </c>
      <c r="AV271" s="5">
        <f t="shared" si="373"/>
        <v>1.9045392061221915E-4</v>
      </c>
      <c r="AW271" s="5">
        <f t="shared" si="374"/>
        <v>1.75634187387541E-6</v>
      </c>
      <c r="AX271" s="5">
        <f t="shared" si="375"/>
        <v>2.4267248575185631E-4</v>
      </c>
      <c r="AY271" s="5">
        <f t="shared" si="376"/>
        <v>3.1952686198946921E-4</v>
      </c>
      <c r="AZ271" s="5">
        <f t="shared" si="377"/>
        <v>2.1036050959076708E-4</v>
      </c>
      <c r="BA271" s="5">
        <f t="shared" si="378"/>
        <v>9.2327227659387624E-5</v>
      </c>
      <c r="BB271" s="5">
        <f t="shared" si="379"/>
        <v>3.0391815164778951E-5</v>
      </c>
      <c r="BC271" s="5">
        <f t="shared" si="380"/>
        <v>8.0033806054928768E-6</v>
      </c>
      <c r="BD271" s="5">
        <f t="shared" si="381"/>
        <v>6.3114206777953373E-4</v>
      </c>
      <c r="BE271" s="5">
        <f t="shared" si="382"/>
        <v>7.0864631370286214E-4</v>
      </c>
      <c r="BF271" s="5">
        <f t="shared" si="383"/>
        <v>3.9783404051278791E-4</v>
      </c>
      <c r="BG271" s="5">
        <f t="shared" si="384"/>
        <v>1.4889602022925301E-4</v>
      </c>
      <c r="BH271" s="5">
        <f t="shared" si="385"/>
        <v>4.179511287835145E-5</v>
      </c>
      <c r="BI271" s="5">
        <f t="shared" si="386"/>
        <v>9.3855105479626178E-6</v>
      </c>
      <c r="BJ271" s="8">
        <f t="shared" si="387"/>
        <v>0.31702214265748269</v>
      </c>
      <c r="BK271" s="8">
        <f t="shared" si="388"/>
        <v>0.27268872095491026</v>
      </c>
      <c r="BL271" s="8">
        <f t="shared" si="389"/>
        <v>0.3768256588227562</v>
      </c>
      <c r="BM271" s="8">
        <f t="shared" si="390"/>
        <v>0.4399730858054452</v>
      </c>
      <c r="BN271" s="8">
        <f t="shared" si="391"/>
        <v>0.55942348771940975</v>
      </c>
    </row>
    <row r="272" spans="1:66" s="10" customFormat="1" x14ac:dyDescent="0.25">
      <c r="A272" t="s">
        <v>340</v>
      </c>
      <c r="B272" t="s">
        <v>429</v>
      </c>
      <c r="C272" t="s">
        <v>387</v>
      </c>
      <c r="D272" s="11">
        <v>44504</v>
      </c>
      <c r="E272">
        <f>VLOOKUP(A272,home!$A$2:$E$405,3,FALSE)</f>
        <v>1.33666666666667</v>
      </c>
      <c r="F272">
        <f>VLOOKUP(B272,home!$B$2:$E$405,3,FALSE)</f>
        <v>0.8</v>
      </c>
      <c r="G272">
        <f>VLOOKUP(C272,away!$B$2:$E$405,4,FALSE)</f>
        <v>1.55</v>
      </c>
      <c r="H272">
        <f>VLOOKUP(A272,away!$A$2:$E$405,3,FALSE)</f>
        <v>1.1399999999999999</v>
      </c>
      <c r="I272">
        <f>VLOOKUP(C272,away!$B$2:$E$405,3,FALSE)</f>
        <v>0.8</v>
      </c>
      <c r="J272">
        <f>VLOOKUP(B272,home!$B$2:$E$405,4,FALSE)</f>
        <v>1.4</v>
      </c>
      <c r="K272" s="3">
        <f t="shared" si="336"/>
        <v>1.6574666666666711</v>
      </c>
      <c r="L272" s="3">
        <f t="shared" si="337"/>
        <v>1.2767999999999997</v>
      </c>
      <c r="M272" s="5">
        <f t="shared" si="338"/>
        <v>5.3169696123642841E-2</v>
      </c>
      <c r="N272" s="5">
        <f t="shared" si="339"/>
        <v>8.812699900173411E-2</v>
      </c>
      <c r="O272" s="5">
        <f t="shared" si="340"/>
        <v>6.788706801066717E-2</v>
      </c>
      <c r="P272" s="5">
        <f t="shared" si="341"/>
        <v>0.11252055232541408</v>
      </c>
      <c r="Q272" s="5">
        <f t="shared" si="342"/>
        <v>7.3033781639370673E-2</v>
      </c>
      <c r="R272" s="5">
        <f t="shared" si="343"/>
        <v>4.3339104218009919E-2</v>
      </c>
      <c r="S272" s="5">
        <f t="shared" si="344"/>
        <v>5.9530501482339571E-2</v>
      </c>
      <c r="T272" s="5">
        <f t="shared" si="345"/>
        <v>9.3249532397148449E-2</v>
      </c>
      <c r="U272" s="5">
        <f t="shared" si="346"/>
        <v>7.1833120604544359E-2</v>
      </c>
      <c r="V272" s="5">
        <f t="shared" si="347"/>
        <v>1.3997958727436276E-2</v>
      </c>
      <c r="W272" s="5">
        <f t="shared" si="348"/>
        <v>4.035035286928973E-2</v>
      </c>
      <c r="X272" s="5">
        <f t="shared" si="349"/>
        <v>5.1519330543509122E-2</v>
      </c>
      <c r="Y272" s="5">
        <f t="shared" si="350"/>
        <v>3.2889940618976224E-2</v>
      </c>
      <c r="Z272" s="5">
        <f t="shared" si="351"/>
        <v>1.8445122755185017E-2</v>
      </c>
      <c r="AA272" s="5">
        <f t="shared" si="352"/>
        <v>3.0572176129294068E-2</v>
      </c>
      <c r="AB272" s="5">
        <f t="shared" si="353"/>
        <v>2.5336181430883717E-2</v>
      </c>
      <c r="AC272" s="5">
        <f t="shared" si="354"/>
        <v>1.8514517693696956E-3</v>
      </c>
      <c r="AD272" s="5">
        <f t="shared" si="355"/>
        <v>1.6719841217271401E-2</v>
      </c>
      <c r="AE272" s="5">
        <f t="shared" si="356"/>
        <v>2.1347893266212122E-2</v>
      </c>
      <c r="AF272" s="5">
        <f t="shared" si="357"/>
        <v>1.3628495061149819E-2</v>
      </c>
      <c r="AG272" s="5">
        <f t="shared" si="358"/>
        <v>5.8002874980253609E-3</v>
      </c>
      <c r="AH272" s="5">
        <f t="shared" si="359"/>
        <v>5.8876831834550588E-3</v>
      </c>
      <c r="AI272" s="5">
        <f t="shared" si="360"/>
        <v>9.7586386204706679E-3</v>
      </c>
      <c r="AJ272" s="5">
        <f t="shared" si="361"/>
        <v>8.0873091127380836E-3</v>
      </c>
      <c r="AK272" s="5">
        <f t="shared" si="362"/>
        <v>4.4681484257976601E-3</v>
      </c>
      <c r="AL272" s="5">
        <f t="shared" si="363"/>
        <v>1.5672564703690846E-4</v>
      </c>
      <c r="AM272" s="5">
        <f t="shared" si="364"/>
        <v>5.5425158979173711E-3</v>
      </c>
      <c r="AN272" s="5">
        <f t="shared" si="365"/>
        <v>7.0766842984608981E-3</v>
      </c>
      <c r="AO272" s="5">
        <f t="shared" si="366"/>
        <v>4.5177552561374377E-3</v>
      </c>
      <c r="AP272" s="5">
        <f t="shared" si="367"/>
        <v>1.9227566370120929E-3</v>
      </c>
      <c r="AQ272" s="5">
        <f t="shared" si="368"/>
        <v>6.1374391853426019E-4</v>
      </c>
      <c r="AR272" s="5">
        <f t="shared" si="369"/>
        <v>1.5034787777270819E-3</v>
      </c>
      <c r="AS272" s="5">
        <f t="shared" si="370"/>
        <v>2.4919659581233867E-3</v>
      </c>
      <c r="AT272" s="5">
        <f t="shared" si="371"/>
        <v>2.0651752550287943E-3</v>
      </c>
      <c r="AU272" s="5">
        <f t="shared" si="372"/>
        <v>1.1409863820116891E-3</v>
      </c>
      <c r="AV272" s="5">
        <f t="shared" si="373"/>
        <v>4.7278672382624487E-4</v>
      </c>
      <c r="AW272" s="5">
        <f t="shared" si="374"/>
        <v>9.213088602168994E-6</v>
      </c>
      <c r="AX272" s="5">
        <f t="shared" si="375"/>
        <v>1.5310892250446878E-3</v>
      </c>
      <c r="AY272" s="5">
        <f t="shared" si="376"/>
        <v>1.9548947225370571E-3</v>
      </c>
      <c r="AZ272" s="5">
        <f t="shared" si="377"/>
        <v>1.2480047908676572E-3</v>
      </c>
      <c r="BA272" s="5">
        <f t="shared" si="378"/>
        <v>5.3115083899327479E-4</v>
      </c>
      <c r="BB272" s="5">
        <f t="shared" si="379"/>
        <v>1.6954334780665335E-4</v>
      </c>
      <c r="BC272" s="5">
        <f t="shared" si="380"/>
        <v>4.3294589295906942E-5</v>
      </c>
      <c r="BD272" s="5">
        <f t="shared" si="381"/>
        <v>3.199402839003229E-4</v>
      </c>
      <c r="BE272" s="5">
        <f t="shared" si="382"/>
        <v>5.3029035588865654E-4</v>
      </c>
      <c r="BF272" s="5">
        <f t="shared" si="383"/>
        <v>4.3946929427012731E-4</v>
      </c>
      <c r="BG272" s="5">
        <f t="shared" si="384"/>
        <v>2.4280190209208734E-4</v>
      </c>
      <c r="BH272" s="5">
        <f t="shared" si="385"/>
        <v>1.0060901483022487E-4</v>
      </c>
      <c r="BI272" s="5">
        <f t="shared" si="386"/>
        <v>3.3351217689454109E-5</v>
      </c>
      <c r="BJ272" s="8">
        <f t="shared" si="387"/>
        <v>0.46181788763529436</v>
      </c>
      <c r="BK272" s="8">
        <f t="shared" si="388"/>
        <v>0.24318178079777644</v>
      </c>
      <c r="BL272" s="8">
        <f t="shared" si="389"/>
        <v>0.27651028490124879</v>
      </c>
      <c r="BM272" s="8">
        <f t="shared" si="390"/>
        <v>0.55993219313673059</v>
      </c>
      <c r="BN272" s="8">
        <f t="shared" si="391"/>
        <v>0.43807720131883882</v>
      </c>
    </row>
    <row r="273" spans="1:66" x14ac:dyDescent="0.25">
      <c r="A273" t="s">
        <v>340</v>
      </c>
      <c r="B273" t="s">
        <v>356</v>
      </c>
      <c r="C273" t="s">
        <v>353</v>
      </c>
      <c r="D273" s="11">
        <v>44504</v>
      </c>
      <c r="E273">
        <f>VLOOKUP(A273,home!$A$2:$E$405,3,FALSE)</f>
        <v>1.33666666666667</v>
      </c>
      <c r="F273">
        <f>VLOOKUP(B273,home!$B$2:$E$405,3,FALSE)</f>
        <v>1.1000000000000001</v>
      </c>
      <c r="G273">
        <f>VLOOKUP(C273,away!$B$2:$E$405,4,FALSE)</f>
        <v>0.55000000000000004</v>
      </c>
      <c r="H273">
        <f>VLOOKUP(A273,away!$A$2:$E$405,3,FALSE)</f>
        <v>1.1399999999999999</v>
      </c>
      <c r="I273">
        <f>VLOOKUP(C273,away!$B$2:$E$405,3,FALSE)</f>
        <v>1.1000000000000001</v>
      </c>
      <c r="J273">
        <f>VLOOKUP(B273,home!$B$2:$E$405,4,FALSE)</f>
        <v>1.05</v>
      </c>
      <c r="K273" s="3">
        <f t="shared" si="336"/>
        <v>0.80868333333333542</v>
      </c>
      <c r="L273" s="3">
        <f t="shared" si="337"/>
        <v>1.3167</v>
      </c>
      <c r="M273" s="5">
        <f t="shared" si="338"/>
        <v>0.11938719440276825</v>
      </c>
      <c r="N273" s="5">
        <f t="shared" si="339"/>
        <v>9.6546434326945541E-2</v>
      </c>
      <c r="O273" s="5">
        <f t="shared" si="340"/>
        <v>0.15719711887012497</v>
      </c>
      <c r="P273" s="5">
        <f t="shared" si="341"/>
        <v>0.12712269007828922</v>
      </c>
      <c r="Q273" s="5">
        <f t="shared" si="342"/>
        <v>3.903774616648114E-2</v>
      </c>
      <c r="R273" s="5">
        <f t="shared" si="343"/>
        <v>0.10349072320814678</v>
      </c>
      <c r="S273" s="5">
        <f t="shared" si="344"/>
        <v>3.3839848598465061E-2</v>
      </c>
      <c r="T273" s="5">
        <f t="shared" si="345"/>
        <v>5.140100037740572E-2</v>
      </c>
      <c r="U273" s="5">
        <f t="shared" si="346"/>
        <v>8.3691223013041716E-2</v>
      </c>
      <c r="V273" s="5">
        <f t="shared" si="347"/>
        <v>4.003605064828138E-3</v>
      </c>
      <c r="W273" s="5">
        <f t="shared" si="348"/>
        <v>1.0523058231910201E-2</v>
      </c>
      <c r="X273" s="5">
        <f t="shared" si="349"/>
        <v>1.3855710773956163E-2</v>
      </c>
      <c r="Y273" s="5">
        <f t="shared" si="350"/>
        <v>9.12190718803404E-3</v>
      </c>
      <c r="Z273" s="5">
        <f t="shared" si="351"/>
        <v>4.5422078416055597E-2</v>
      </c>
      <c r="AA273" s="5">
        <f t="shared" si="352"/>
        <v>3.6732077780423984E-2</v>
      </c>
      <c r="AB273" s="5">
        <f t="shared" si="353"/>
        <v>1.4852309549866306E-2</v>
      </c>
      <c r="AC273" s="5">
        <f t="shared" si="354"/>
        <v>2.6643825181483187E-4</v>
      </c>
      <c r="AD273" s="5">
        <f t="shared" si="355"/>
        <v>2.1274554519604841E-3</v>
      </c>
      <c r="AE273" s="5">
        <f t="shared" si="356"/>
        <v>2.8012205935963692E-3</v>
      </c>
      <c r="AF273" s="5">
        <f t="shared" si="357"/>
        <v>1.84418357779417E-3</v>
      </c>
      <c r="AG273" s="5">
        <f t="shared" si="358"/>
        <v>8.0941217229386073E-4</v>
      </c>
      <c r="AH273" s="5">
        <f t="shared" si="359"/>
        <v>1.4951812662605115E-2</v>
      </c>
      <c r="AI273" s="5">
        <f t="shared" si="360"/>
        <v>1.2091281703371077E-2</v>
      </c>
      <c r="AJ273" s="5">
        <f t="shared" si="361"/>
        <v>4.8890089960772461E-3</v>
      </c>
      <c r="AK273" s="5">
        <f t="shared" si="362"/>
        <v>1.3178866972148038E-3</v>
      </c>
      <c r="AL273" s="5">
        <f t="shared" si="363"/>
        <v>1.1348067095434705E-5</v>
      </c>
      <c r="AM273" s="5">
        <f t="shared" si="364"/>
        <v>3.4408755328191657E-4</v>
      </c>
      <c r="AN273" s="5">
        <f t="shared" si="365"/>
        <v>4.5306008140629954E-4</v>
      </c>
      <c r="AO273" s="5">
        <f t="shared" si="366"/>
        <v>2.9827210459383731E-4</v>
      </c>
      <c r="AP273" s="5">
        <f t="shared" si="367"/>
        <v>1.3091162670623513E-4</v>
      </c>
      <c r="AQ273" s="5">
        <f t="shared" si="368"/>
        <v>4.3092834721024994E-5</v>
      </c>
      <c r="AR273" s="5">
        <f t="shared" si="369"/>
        <v>3.9374103465704257E-3</v>
      </c>
      <c r="AS273" s="5">
        <f t="shared" si="370"/>
        <v>3.1841181237657347E-3</v>
      </c>
      <c r="AT273" s="5">
        <f t="shared" si="371"/>
        <v>1.2874716290269801E-3</v>
      </c>
      <c r="AU273" s="5">
        <f t="shared" si="372"/>
        <v>3.4705228284454589E-4</v>
      </c>
      <c r="AV273" s="5">
        <f t="shared" si="373"/>
        <v>7.0163849232917724E-5</v>
      </c>
      <c r="AW273" s="5">
        <f t="shared" si="374"/>
        <v>3.3564850893978782E-7</v>
      </c>
      <c r="AX273" s="5">
        <f t="shared" si="375"/>
        <v>4.6376311591088622E-5</v>
      </c>
      <c r="AY273" s="5">
        <f t="shared" si="376"/>
        <v>6.1063689471986388E-5</v>
      </c>
      <c r="AZ273" s="5">
        <f t="shared" si="377"/>
        <v>4.0201279963882247E-5</v>
      </c>
      <c r="BA273" s="5">
        <f t="shared" si="378"/>
        <v>1.7644341776147906E-5</v>
      </c>
      <c r="BB273" s="5">
        <f t="shared" si="379"/>
        <v>5.8080762041634926E-6</v>
      </c>
      <c r="BC273" s="5">
        <f t="shared" si="380"/>
        <v>1.5294987876044119E-6</v>
      </c>
      <c r="BD273" s="5">
        <f t="shared" si="381"/>
        <v>8.6406470055487886E-4</v>
      </c>
      <c r="BE273" s="5">
        <f t="shared" si="382"/>
        <v>6.9875472226038973E-4</v>
      </c>
      <c r="BF273" s="5">
        <f t="shared" si="383"/>
        <v>2.8253564898997048E-4</v>
      </c>
      <c r="BG273" s="5">
        <f t="shared" si="384"/>
        <v>7.6160623470235511E-5</v>
      </c>
      <c r="BH273" s="5">
        <f t="shared" si="385"/>
        <v>1.5397456714163777E-5</v>
      </c>
      <c r="BI273" s="5">
        <f t="shared" si="386"/>
        <v>2.4903333240931434E-6</v>
      </c>
      <c r="BJ273" s="8">
        <f t="shared" si="387"/>
        <v>0.2295101762588819</v>
      </c>
      <c r="BK273" s="8">
        <f t="shared" si="388"/>
        <v>0.28469218815273301</v>
      </c>
      <c r="BL273" s="8">
        <f t="shared" si="389"/>
        <v>0.43997906219762628</v>
      </c>
      <c r="BM273" s="8">
        <f t="shared" si="390"/>
        <v>0.35676086993157774</v>
      </c>
      <c r="BN273" s="8">
        <f t="shared" si="391"/>
        <v>0.64278190705275595</v>
      </c>
    </row>
    <row r="274" spans="1:66" x14ac:dyDescent="0.25">
      <c r="A274" t="s">
        <v>342</v>
      </c>
      <c r="B274" t="s">
        <v>399</v>
      </c>
      <c r="C274" t="s">
        <v>343</v>
      </c>
      <c r="D274" s="11">
        <v>44504</v>
      </c>
      <c r="E274">
        <f>VLOOKUP(A274,home!$A$2:$E$405,3,FALSE)</f>
        <v>1.18230563002681</v>
      </c>
      <c r="F274">
        <f>VLOOKUP(B274,home!$B$2:$E$405,3,FALSE)</f>
        <v>0.8</v>
      </c>
      <c r="G274">
        <f>VLOOKUP(C274,away!$B$2:$E$405,4,FALSE)</f>
        <v>1.19</v>
      </c>
      <c r="H274">
        <f>VLOOKUP(A274,away!$A$2:$E$405,3,FALSE)</f>
        <v>0.86058981233244003</v>
      </c>
      <c r="I274">
        <f>VLOOKUP(C274,away!$B$2:$E$405,3,FALSE)</f>
        <v>0.4</v>
      </c>
      <c r="J274">
        <f>VLOOKUP(B274,home!$B$2:$E$405,4,FALSE)</f>
        <v>1.3</v>
      </c>
      <c r="K274" s="3">
        <f t="shared" si="336"/>
        <v>1.1255549597855232</v>
      </c>
      <c r="L274" s="3">
        <f t="shared" si="337"/>
        <v>0.44750670241286888</v>
      </c>
      <c r="M274" s="5">
        <f t="shared" si="338"/>
        <v>0.20740919237668326</v>
      </c>
      <c r="N274" s="5">
        <f t="shared" si="339"/>
        <v>0.23345044518468558</v>
      </c>
      <c r="O274" s="5">
        <f t="shared" si="340"/>
        <v>9.2817003730605863E-2</v>
      </c>
      <c r="P274" s="5">
        <f t="shared" si="341"/>
        <v>0.10447063890141485</v>
      </c>
      <c r="Q274" s="5">
        <f t="shared" si="342"/>
        <v>0.13138065322088066</v>
      </c>
      <c r="R274" s="5">
        <f t="shared" si="343"/>
        <v>2.0768115633663188E-2</v>
      </c>
      <c r="S274" s="5">
        <f t="shared" si="344"/>
        <v>1.3155292525135892E-2</v>
      </c>
      <c r="T274" s="5">
        <f t="shared" si="345"/>
        <v>5.8793722883724961E-2</v>
      </c>
      <c r="U274" s="5">
        <f t="shared" si="346"/>
        <v>2.3375655556868866E-2</v>
      </c>
      <c r="V274" s="5">
        <f t="shared" si="347"/>
        <v>7.3624820754218841E-4</v>
      </c>
      <c r="W274" s="5">
        <f t="shared" si="348"/>
        <v>4.9292048617541349E-2</v>
      </c>
      <c r="X274" s="5">
        <f t="shared" si="349"/>
        <v>2.2058522132010743E-2</v>
      </c>
      <c r="Y274" s="5">
        <f t="shared" si="350"/>
        <v>4.9356682496987068E-3</v>
      </c>
      <c r="Z274" s="5">
        <f t="shared" si="351"/>
        <v>3.0979569808499219E-3</v>
      </c>
      <c r="AA274" s="5">
        <f t="shared" si="352"/>
        <v>3.4869208449978149E-3</v>
      </c>
      <c r="AB274" s="5">
        <f t="shared" si="353"/>
        <v>1.9623605257334093E-3</v>
      </c>
      <c r="AC274" s="5">
        <f t="shared" si="354"/>
        <v>2.3177709649273713E-5</v>
      </c>
      <c r="AD274" s="5">
        <f t="shared" si="355"/>
        <v>1.387022744986571E-2</v>
      </c>
      <c r="AE274" s="5">
        <f t="shared" si="356"/>
        <v>6.2070197478058592E-3</v>
      </c>
      <c r="AF274" s="5">
        <f t="shared" si="357"/>
        <v>1.3888414695760784E-3</v>
      </c>
      <c r="AG274" s="5">
        <f t="shared" si="358"/>
        <v>2.0717195540807795E-4</v>
      </c>
      <c r="AH274" s="5">
        <f t="shared" si="359"/>
        <v>3.4658912817926886E-4</v>
      </c>
      <c r="AI274" s="5">
        <f t="shared" si="360"/>
        <v>3.9010511222991652E-4</v>
      </c>
      <c r="AJ274" s="5">
        <f t="shared" si="361"/>
        <v>2.195423719540354E-4</v>
      </c>
      <c r="AK274" s="5">
        <f t="shared" si="362"/>
        <v>8.2369001878647544E-5</v>
      </c>
      <c r="AL274" s="5">
        <f t="shared" si="363"/>
        <v>4.6697836437905599E-7</v>
      </c>
      <c r="AM274" s="5">
        <f t="shared" si="364"/>
        <v>3.1223406599099309E-3</v>
      </c>
      <c r="AN274" s="5">
        <f t="shared" si="365"/>
        <v>1.3972683725259141E-3</v>
      </c>
      <c r="AO274" s="5">
        <f t="shared" si="366"/>
        <v>3.1264348088743391E-4</v>
      </c>
      <c r="AP274" s="5">
        <f t="shared" si="367"/>
        <v>4.6636684387605471E-5</v>
      </c>
      <c r="AQ274" s="5">
        <f t="shared" si="368"/>
        <v>5.217557210441761E-6</v>
      </c>
      <c r="AR274" s="5">
        <f t="shared" si="369"/>
        <v>3.1020191568731152E-5</v>
      </c>
      <c r="AS274" s="5">
        <f t="shared" si="370"/>
        <v>3.4914930473682422E-5</v>
      </c>
      <c r="AT274" s="5">
        <f t="shared" si="371"/>
        <v>1.9649336582609983E-5</v>
      </c>
      <c r="AU274" s="5">
        <f t="shared" si="372"/>
        <v>7.3721360823505941E-6</v>
      </c>
      <c r="AV274" s="5">
        <f t="shared" si="373"/>
        <v>2.074436082925883E-6</v>
      </c>
      <c r="AW274" s="5">
        <f t="shared" si="374"/>
        <v>6.533719852259831E-9</v>
      </c>
      <c r="AX274" s="5">
        <f t="shared" si="375"/>
        <v>5.8572766931693811E-4</v>
      </c>
      <c r="AY274" s="5">
        <f t="shared" si="376"/>
        <v>2.6211705780799827E-4</v>
      </c>
      <c r="AZ274" s="5">
        <f t="shared" si="377"/>
        <v>5.8649570092910312E-5</v>
      </c>
      <c r="BA274" s="5">
        <f t="shared" si="378"/>
        <v>8.7486919034035728E-6</v>
      </c>
      <c r="BB274" s="5">
        <f t="shared" si="379"/>
        <v>9.7877456602957428E-7</v>
      </c>
      <c r="BC274" s="5">
        <f t="shared" si="380"/>
        <v>8.760163568989635E-8</v>
      </c>
      <c r="BD274" s="5">
        <f t="shared" si="381"/>
        <v>2.3136239395230588E-6</v>
      </c>
      <c r="BE274" s="5">
        <f t="shared" si="382"/>
        <v>2.6041109002087004E-6</v>
      </c>
      <c r="BF274" s="5">
        <f t="shared" si="383"/>
        <v>1.4655349697807233E-6</v>
      </c>
      <c r="BG274" s="5">
        <f t="shared" si="384"/>
        <v>5.4984671799193992E-7</v>
      </c>
      <c r="BH274" s="5">
        <f t="shared" si="385"/>
        <v>1.5472067513940501E-7</v>
      </c>
      <c r="BI274" s="5">
        <f t="shared" si="386"/>
        <v>3.4829324656904396E-8</v>
      </c>
      <c r="BJ274" s="8">
        <f t="shared" si="387"/>
        <v>0.52738473703144217</v>
      </c>
      <c r="BK274" s="8">
        <f t="shared" si="388"/>
        <v>0.32605713375659778</v>
      </c>
      <c r="BL274" s="8">
        <f t="shared" si="389"/>
        <v>0.14355081560342856</v>
      </c>
      <c r="BM274" s="8">
        <f t="shared" si="390"/>
        <v>0.20953248380029676</v>
      </c>
      <c r="BN274" s="8">
        <f t="shared" si="391"/>
        <v>0.79029604904793338</v>
      </c>
    </row>
    <row r="275" spans="1:66" x14ac:dyDescent="0.25">
      <c r="A275" t="s">
        <v>342</v>
      </c>
      <c r="B275" t="s">
        <v>436</v>
      </c>
      <c r="C275" t="s">
        <v>348</v>
      </c>
      <c r="D275" s="11">
        <v>44504</v>
      </c>
      <c r="E275">
        <f>VLOOKUP(A275,home!$A$2:$E$405,3,FALSE)</f>
        <v>1.18230563002681</v>
      </c>
      <c r="F275">
        <f>VLOOKUP(B275,home!$B$2:$E$405,3,FALSE)</f>
        <v>0.85</v>
      </c>
      <c r="G275">
        <f>VLOOKUP(C275,away!$B$2:$E$405,4,FALSE)</f>
        <v>0.9</v>
      </c>
      <c r="H275">
        <f>VLOOKUP(A275,away!$A$2:$E$405,3,FALSE)</f>
        <v>0.86058981233244003</v>
      </c>
      <c r="I275">
        <f>VLOOKUP(C275,away!$B$2:$E$405,3,FALSE)</f>
        <v>1.04</v>
      </c>
      <c r="J275">
        <f>VLOOKUP(B275,home!$B$2:$E$405,4,FALSE)</f>
        <v>0.82</v>
      </c>
      <c r="K275" s="3">
        <f t="shared" si="336"/>
        <v>0.90446380697050965</v>
      </c>
      <c r="L275" s="3">
        <f t="shared" si="337"/>
        <v>0.73391099195710485</v>
      </c>
      <c r="M275" s="5">
        <f t="shared" si="338"/>
        <v>0.19429555518014099</v>
      </c>
      <c r="N275" s="5">
        <f t="shared" si="339"/>
        <v>0.17573329751567904</v>
      </c>
      <c r="O275" s="5">
        <f t="shared" si="340"/>
        <v>0.14259564363511365</v>
      </c>
      <c r="P275" s="5">
        <f t="shared" si="341"/>
        <v>0.12897259869962502</v>
      </c>
      <c r="Q275" s="5">
        <f t="shared" si="342"/>
        <v>7.9472203641256123E-2</v>
      </c>
      <c r="R275" s="5">
        <f t="shared" si="343"/>
        <v>5.2326255134504035E-2</v>
      </c>
      <c r="S275" s="5">
        <f t="shared" si="344"/>
        <v>2.1402871516942805E-2</v>
      </c>
      <c r="T275" s="5">
        <f t="shared" si="345"/>
        <v>5.8325523807371313E-2</v>
      </c>
      <c r="U275" s="5">
        <f t="shared" si="346"/>
        <v>4.7327203923463693E-2</v>
      </c>
      <c r="V275" s="5">
        <f t="shared" si="347"/>
        <v>1.5785709997986274E-3</v>
      </c>
      <c r="W275" s="5">
        <f t="shared" si="348"/>
        <v>2.3959910617902046E-2</v>
      </c>
      <c r="X275" s="5">
        <f t="shared" si="349"/>
        <v>1.7584441768788057E-2</v>
      </c>
      <c r="Y275" s="5">
        <f t="shared" si="350"/>
        <v>6.4527075507715944E-3</v>
      </c>
      <c r="Z275" s="5">
        <f t="shared" si="351"/>
        <v>1.2800937937054805E-2</v>
      </c>
      <c r="AA275" s="5">
        <f t="shared" si="352"/>
        <v>1.157798505934181E-2</v>
      </c>
      <c r="AB275" s="5">
        <f t="shared" si="353"/>
        <v>5.2359342219099872E-3</v>
      </c>
      <c r="AC275" s="5">
        <f t="shared" si="354"/>
        <v>6.5490562781767448E-5</v>
      </c>
      <c r="AD275" s="5">
        <f t="shared" si="355"/>
        <v>5.4177179930352043E-3</v>
      </c>
      <c r="AE275" s="5">
        <f t="shared" si="356"/>
        <v>3.9761227864123219E-3</v>
      </c>
      <c r="AF275" s="5">
        <f t="shared" si="357"/>
        <v>1.4590601091595571E-3</v>
      </c>
      <c r="AG275" s="5">
        <f t="shared" si="358"/>
        <v>3.5694008401277746E-4</v>
      </c>
      <c r="AH275" s="5">
        <f t="shared" si="359"/>
        <v>2.3486872648413063E-3</v>
      </c>
      <c r="AI275" s="5">
        <f t="shared" si="360"/>
        <v>2.1243026249415215E-3</v>
      </c>
      <c r="AJ275" s="5">
        <f t="shared" si="361"/>
        <v>9.6067741965602743E-4</v>
      </c>
      <c r="AK275" s="5">
        <f t="shared" si="362"/>
        <v>2.8963265208423227E-4</v>
      </c>
      <c r="AL275" s="5">
        <f t="shared" si="363"/>
        <v>1.7388947604970875E-6</v>
      </c>
      <c r="AM275" s="5">
        <f t="shared" si="364"/>
        <v>9.800259682146502E-4</v>
      </c>
      <c r="AN275" s="5">
        <f t="shared" si="365"/>
        <v>7.1925183047613596E-4</v>
      </c>
      <c r="AO275" s="5">
        <f t="shared" si="366"/>
        <v>2.6393341218585212E-4</v>
      </c>
      <c r="AP275" s="5">
        <f t="shared" si="367"/>
        <v>6.4567877449314061E-5</v>
      </c>
      <c r="AQ275" s="5">
        <f t="shared" si="368"/>
        <v>1.1846768746847714E-5</v>
      </c>
      <c r="AR275" s="5">
        <f t="shared" si="369"/>
        <v>3.4474548006734068E-4</v>
      </c>
      <c r="AS275" s="5">
        <f t="shared" si="370"/>
        <v>3.1180980933758287E-4</v>
      </c>
      <c r="AT275" s="5">
        <f t="shared" si="371"/>
        <v>1.4101034360210947E-4</v>
      </c>
      <c r="AU275" s="5">
        <f t="shared" si="372"/>
        <v>4.2512917398861205E-5</v>
      </c>
      <c r="AV275" s="5">
        <f t="shared" si="373"/>
        <v>9.6128487789992035E-6</v>
      </c>
      <c r="AW275" s="5">
        <f t="shared" si="374"/>
        <v>3.2063090675117158E-8</v>
      </c>
      <c r="AX275" s="5">
        <f t="shared" si="375"/>
        <v>1.4773300302356362E-4</v>
      </c>
      <c r="AY275" s="5">
        <f t="shared" si="376"/>
        <v>1.0842287479382554E-4</v>
      </c>
      <c r="AZ275" s="5">
        <f t="shared" si="377"/>
        <v>3.9786369795388736E-5</v>
      </c>
      <c r="BA275" s="5">
        <f t="shared" si="378"/>
        <v>9.7332180409686487E-6</v>
      </c>
      <c r="BB275" s="5">
        <f t="shared" si="379"/>
        <v>1.7858289268455221E-6</v>
      </c>
      <c r="BC275" s="5">
        <f t="shared" si="380"/>
        <v>2.6212789583337795E-7</v>
      </c>
      <c r="BD275" s="5">
        <f t="shared" si="381"/>
        <v>4.2168749541491692E-5</v>
      </c>
      <c r="BE275" s="5">
        <f t="shared" si="382"/>
        <v>3.8140107745483506E-5</v>
      </c>
      <c r="BF275" s="5">
        <f t="shared" si="383"/>
        <v>1.7248173524872715E-5</v>
      </c>
      <c r="BG275" s="5">
        <f t="shared" si="384"/>
        <v>5.200116229864779E-6</v>
      </c>
      <c r="BH275" s="5">
        <f t="shared" si="385"/>
        <v>1.1758292304881578E-6</v>
      </c>
      <c r="BI275" s="5">
        <f t="shared" si="386"/>
        <v>2.1269899643090483E-7</v>
      </c>
      <c r="BJ275" s="8">
        <f t="shared" si="387"/>
        <v>0.37508527515393725</v>
      </c>
      <c r="BK275" s="8">
        <f t="shared" si="388"/>
        <v>0.34642524872884362</v>
      </c>
      <c r="BL275" s="8">
        <f t="shared" si="389"/>
        <v>0.26574015901030984</v>
      </c>
      <c r="BM275" s="8">
        <f t="shared" si="390"/>
        <v>0.22654767621212346</v>
      </c>
      <c r="BN275" s="8">
        <f t="shared" si="391"/>
        <v>0.77339555380631886</v>
      </c>
    </row>
    <row r="276" spans="1:66" x14ac:dyDescent="0.25">
      <c r="A276" t="s">
        <v>342</v>
      </c>
      <c r="B276" t="s">
        <v>400</v>
      </c>
      <c r="C276" t="s">
        <v>398</v>
      </c>
      <c r="D276" s="11">
        <v>44504</v>
      </c>
      <c r="E276">
        <f>VLOOKUP(A276,home!$A$2:$E$405,3,FALSE)</f>
        <v>1.18230563002681</v>
      </c>
      <c r="F276">
        <f>VLOOKUP(B276,home!$B$2:$E$405,3,FALSE)</f>
        <v>1.27</v>
      </c>
      <c r="G276">
        <f>VLOOKUP(C276,away!$B$2:$E$405,4,FALSE)</f>
        <v>1.64</v>
      </c>
      <c r="H276">
        <f>VLOOKUP(A276,away!$A$2:$E$405,3,FALSE)</f>
        <v>0.86058981233244003</v>
      </c>
      <c r="I276">
        <f>VLOOKUP(C276,away!$B$2:$E$405,3,FALSE)</f>
        <v>0.8</v>
      </c>
      <c r="J276">
        <f>VLOOKUP(B276,home!$B$2:$E$405,4,FALSE)</f>
        <v>0.65</v>
      </c>
      <c r="K276" s="3">
        <f t="shared" si="336"/>
        <v>2.46250616621984</v>
      </c>
      <c r="L276" s="3">
        <f t="shared" si="337"/>
        <v>0.44750670241286888</v>
      </c>
      <c r="M276" s="5">
        <f t="shared" si="338"/>
        <v>5.447502884554125E-2</v>
      </c>
      <c r="N276" s="5">
        <f t="shared" si="339"/>
        <v>0.13414509443714898</v>
      </c>
      <c r="O276" s="5">
        <f t="shared" si="340"/>
        <v>2.4377940522514078E-2</v>
      </c>
      <c r="P276" s="5">
        <f t="shared" si="341"/>
        <v>6.003082885643142E-2</v>
      </c>
      <c r="Q276" s="5">
        <f t="shared" si="342"/>
        <v>0.16516656110981107</v>
      </c>
      <c r="R276" s="5">
        <f t="shared" si="343"/>
        <v>5.4546458874236616E-3</v>
      </c>
      <c r="S276" s="5">
        <f t="shared" si="344"/>
        <v>1.6538313469315034E-2</v>
      </c>
      <c r="T276" s="5">
        <f t="shared" si="345"/>
        <v>7.3913143111125151E-2</v>
      </c>
      <c r="U276" s="5">
        <f t="shared" si="346"/>
        <v>1.3432099132326458E-2</v>
      </c>
      <c r="V276" s="5">
        <f t="shared" si="347"/>
        <v>2.0250025796538815E-3</v>
      </c>
      <c r="W276" s="5">
        <f t="shared" si="348"/>
        <v>0.13557455839541191</v>
      </c>
      <c r="X276" s="5">
        <f t="shared" si="349"/>
        <v>6.0670523558611716E-2</v>
      </c>
      <c r="Y276" s="5">
        <f t="shared" si="350"/>
        <v>1.3575232965688301E-2</v>
      </c>
      <c r="Z276" s="5">
        <f t="shared" si="351"/>
        <v>8.1366353130362691E-4</v>
      </c>
      <c r="AA276" s="5">
        <f t="shared" si="352"/>
        <v>2.003651463063391E-3</v>
      </c>
      <c r="AB276" s="5">
        <f t="shared" si="353"/>
        <v>2.4670020413745022E-3</v>
      </c>
      <c r="AC276" s="5">
        <f t="shared" si="354"/>
        <v>1.3947053570833508E-4</v>
      </c>
      <c r="AD276" s="5">
        <f t="shared" si="355"/>
        <v>8.3463296507808427E-2</v>
      </c>
      <c r="AE276" s="5">
        <f t="shared" si="356"/>
        <v>3.7350384592716869E-2</v>
      </c>
      <c r="AF276" s="5">
        <f t="shared" si="357"/>
        <v>8.3572737214695735E-3</v>
      </c>
      <c r="AG276" s="5">
        <f t="shared" si="358"/>
        <v>1.2466453347521919E-3</v>
      </c>
      <c r="AH276" s="5">
        <f t="shared" si="359"/>
        <v>9.1029970941824024E-5</v>
      </c>
      <c r="AI276" s="5">
        <f t="shared" si="360"/>
        <v>2.2416186475505452E-4</v>
      </c>
      <c r="AJ276" s="5">
        <f t="shared" si="361"/>
        <v>2.7599998709532982E-4</v>
      </c>
      <c r="AK276" s="5">
        <f t="shared" si="362"/>
        <v>2.2655055669961528E-4</v>
      </c>
      <c r="AL276" s="5">
        <f t="shared" si="363"/>
        <v>6.147794346919125E-6</v>
      </c>
      <c r="AM276" s="5">
        <f t="shared" si="364"/>
        <v>4.1105776460702605E-2</v>
      </c>
      <c r="AN276" s="5">
        <f t="shared" si="365"/>
        <v>1.8395110474049552E-2</v>
      </c>
      <c r="AO276" s="5">
        <f t="shared" si="366"/>
        <v>4.11596761438117E-3</v>
      </c>
      <c r="AP276" s="5">
        <f t="shared" si="367"/>
        <v>6.1397436478329362E-4</v>
      </c>
      <c r="AQ276" s="5">
        <f t="shared" si="368"/>
        <v>6.8689410837551878E-5</v>
      </c>
      <c r="AR276" s="5">
        <f t="shared" si="369"/>
        <v>8.1473044233829914E-6</v>
      </c>
      <c r="AS276" s="5">
        <f t="shared" si="370"/>
        <v>2.0062787380650794E-5</v>
      </c>
      <c r="AT276" s="5">
        <f t="shared" si="371"/>
        <v>2.4702368818205087E-5</v>
      </c>
      <c r="AU276" s="5">
        <f t="shared" si="372"/>
        <v>2.0276578511688908E-5</v>
      </c>
      <c r="AV276" s="5">
        <f t="shared" si="373"/>
        <v>1.2482799903718665E-5</v>
      </c>
      <c r="AW276" s="5">
        <f t="shared" si="374"/>
        <v>1.8818876898770585E-7</v>
      </c>
      <c r="AX276" s="5">
        <f t="shared" si="375"/>
        <v>1.6870538000289079E-2</v>
      </c>
      <c r="AY276" s="5">
        <f t="shared" si="376"/>
        <v>7.5496788284403612E-3</v>
      </c>
      <c r="AZ276" s="5">
        <f t="shared" si="377"/>
        <v>1.6892659383957985E-3</v>
      </c>
      <c r="BA276" s="5">
        <f t="shared" si="378"/>
        <v>2.519859431966282E-4</v>
      </c>
      <c r="BB276" s="5">
        <f t="shared" si="379"/>
        <v>2.8191349623579885E-5</v>
      </c>
      <c r="BC276" s="5">
        <f t="shared" si="380"/>
        <v>2.5231635813233021E-6</v>
      </c>
      <c r="BD276" s="5">
        <f t="shared" si="381"/>
        <v>6.0766222267698356E-7</v>
      </c>
      <c r="BE276" s="5">
        <f t="shared" si="382"/>
        <v>1.4963719703209255E-6</v>
      </c>
      <c r="BF276" s="5">
        <f t="shared" si="383"/>
        <v>1.8424126019369053E-6</v>
      </c>
      <c r="BG276" s="5">
        <f t="shared" si="384"/>
        <v>1.5123174643302562E-6</v>
      </c>
      <c r="BH276" s="5">
        <f t="shared" si="385"/>
        <v>9.3102277029880238E-7</v>
      </c>
      <c r="BI276" s="5">
        <f t="shared" si="386"/>
        <v>4.5852986255037559E-7</v>
      </c>
      <c r="BJ276" s="8">
        <f t="shared" si="387"/>
        <v>0.80415441528282505</v>
      </c>
      <c r="BK276" s="8">
        <f t="shared" si="388"/>
        <v>0.14076447090943717</v>
      </c>
      <c r="BL276" s="8">
        <f t="shared" si="389"/>
        <v>4.8645601582123672E-2</v>
      </c>
      <c r="BM276" s="8">
        <f t="shared" si="390"/>
        <v>0.5431785610071479</v>
      </c>
      <c r="BN276" s="8">
        <f t="shared" si="391"/>
        <v>0.44365009965887042</v>
      </c>
    </row>
    <row r="277" spans="1:66" x14ac:dyDescent="0.25">
      <c r="A277" t="s">
        <v>342</v>
      </c>
      <c r="B277" t="s">
        <v>402</v>
      </c>
      <c r="C277" t="s">
        <v>396</v>
      </c>
      <c r="D277" s="11">
        <v>44504</v>
      </c>
      <c r="E277">
        <f>VLOOKUP(A277,home!$A$2:$E$405,3,FALSE)</f>
        <v>1.18230563002681</v>
      </c>
      <c r="F277">
        <f>VLOOKUP(B277,home!$B$2:$E$405,3,FALSE)</f>
        <v>0.85</v>
      </c>
      <c r="G277">
        <f>VLOOKUP(C277,away!$B$2:$E$405,4,FALSE)</f>
        <v>1.1299999999999999</v>
      </c>
      <c r="H277">
        <f>VLOOKUP(A277,away!$A$2:$E$405,3,FALSE)</f>
        <v>0.86058981233244003</v>
      </c>
      <c r="I277">
        <f>VLOOKUP(C277,away!$B$2:$E$405,3,FALSE)</f>
        <v>0.56000000000000005</v>
      </c>
      <c r="J277">
        <f>VLOOKUP(B277,home!$B$2:$E$405,4,FALSE)</f>
        <v>1.02</v>
      </c>
      <c r="K277" s="3">
        <f t="shared" si="336"/>
        <v>1.135604557640751</v>
      </c>
      <c r="L277" s="3">
        <f t="shared" si="337"/>
        <v>0.49156890080428978</v>
      </c>
      <c r="M277" s="5">
        <f t="shared" si="338"/>
        <v>0.19648416062167967</v>
      </c>
      <c r="N277" s="5">
        <f t="shared" si="339"/>
        <v>0.22312830830619682</v>
      </c>
      <c r="O277" s="5">
        <f t="shared" si="340"/>
        <v>9.6585502862252579E-2</v>
      </c>
      <c r="P277" s="5">
        <f t="shared" si="341"/>
        <v>0.10968293725239783</v>
      </c>
      <c r="Q277" s="5">
        <f t="shared" si="342"/>
        <v>0.12669276192559389</v>
      </c>
      <c r="R277" s="5">
        <f t="shared" si="343"/>
        <v>2.3739214737813541E-2</v>
      </c>
      <c r="S277" s="5">
        <f t="shared" si="344"/>
        <v>1.5307018497380646E-2</v>
      </c>
      <c r="T277" s="5">
        <f t="shared" si="345"/>
        <v>6.2278221719623758E-2</v>
      </c>
      <c r="U277" s="5">
        <f t="shared" si="346"/>
        <v>2.695836045107354E-2</v>
      </c>
      <c r="V277" s="5">
        <f t="shared" si="347"/>
        <v>9.4942272760045808E-4</v>
      </c>
      <c r="W277" s="5">
        <f t="shared" si="348"/>
        <v>4.7957625954266343E-2</v>
      </c>
      <c r="X277" s="5">
        <f t="shared" si="349"/>
        <v>2.3574477475521979E-2</v>
      </c>
      <c r="Y277" s="5">
        <f t="shared" si="350"/>
        <v>5.7942399898389127E-3</v>
      </c>
      <c r="Z277" s="5">
        <f t="shared" si="351"/>
        <v>3.8898198982080003E-3</v>
      </c>
      <c r="AA277" s="5">
        <f t="shared" si="352"/>
        <v>4.417297204806687E-3</v>
      </c>
      <c r="AB277" s="5">
        <f t="shared" si="353"/>
        <v>2.5081514191161126E-3</v>
      </c>
      <c r="AC277" s="5">
        <f t="shared" si="354"/>
        <v>3.3124640024390125E-5</v>
      </c>
      <c r="AD277" s="5">
        <f t="shared" si="355"/>
        <v>1.3615224651823802E-2</v>
      </c>
      <c r="AE277" s="5">
        <f t="shared" si="356"/>
        <v>6.6928210163004946E-3</v>
      </c>
      <c r="AF277" s="5">
        <f t="shared" si="357"/>
        <v>1.6449913351313417E-3</v>
      </c>
      <c r="AG277" s="5">
        <f t="shared" si="358"/>
        <v>2.695421941476983E-4</v>
      </c>
      <c r="AH277" s="5">
        <f t="shared" si="359"/>
        <v>4.7802862292219015E-4</v>
      </c>
      <c r="AI277" s="5">
        <f t="shared" si="360"/>
        <v>5.4285148287317104E-4</v>
      </c>
      <c r="AJ277" s="5">
        <f t="shared" si="361"/>
        <v>3.0823230903640668E-4</v>
      </c>
      <c r="AK277" s="5">
        <f t="shared" si="362"/>
        <v>1.1667667165129194E-4</v>
      </c>
      <c r="AL277" s="5">
        <f t="shared" si="363"/>
        <v>7.3964390855892042E-7</v>
      </c>
      <c r="AM277" s="5">
        <f t="shared" si="364"/>
        <v>3.0923022335827615E-3</v>
      </c>
      <c r="AN277" s="5">
        <f t="shared" si="365"/>
        <v>1.5200796099169281E-3</v>
      </c>
      <c r="AO277" s="5">
        <f t="shared" si="366"/>
        <v>3.7361193149093889E-4</v>
      </c>
      <c r="AP277" s="5">
        <f t="shared" si="367"/>
        <v>6.1218668830122832E-5</v>
      </c>
      <c r="AQ277" s="5">
        <f t="shared" si="368"/>
        <v>7.5232984363813269E-6</v>
      </c>
      <c r="AR277" s="5">
        <f t="shared" si="369"/>
        <v>4.6996800944569879E-5</v>
      </c>
      <c r="AS277" s="5">
        <f t="shared" si="370"/>
        <v>5.3369781347188708E-5</v>
      </c>
      <c r="AT277" s="5">
        <f t="shared" si="371"/>
        <v>3.0303483469078924E-5</v>
      </c>
      <c r="AU277" s="5">
        <f t="shared" si="372"/>
        <v>1.1470924646625726E-5</v>
      </c>
      <c r="AV277" s="5">
        <f t="shared" si="373"/>
        <v>3.2566085772654478E-6</v>
      </c>
      <c r="AW277" s="5">
        <f t="shared" si="374"/>
        <v>1.1469162613823868E-8</v>
      </c>
      <c r="AX277" s="5">
        <f t="shared" si="375"/>
        <v>5.852720850098767E-4</v>
      </c>
      <c r="AY277" s="5">
        <f t="shared" si="376"/>
        <v>2.8770155549973986E-4</v>
      </c>
      <c r="AZ277" s="5">
        <f t="shared" si="377"/>
        <v>7.0712568698345736E-5</v>
      </c>
      <c r="BA277" s="5">
        <f t="shared" si="378"/>
        <v>1.158669988936455E-5</v>
      </c>
      <c r="BB277" s="5">
        <f t="shared" si="379"/>
        <v>1.4239153321410293E-6</v>
      </c>
      <c r="BC277" s="5">
        <f t="shared" si="380"/>
        <v>1.3999049893178823E-7</v>
      </c>
      <c r="BD277" s="5">
        <f t="shared" si="381"/>
        <v>3.8503609636067021E-6</v>
      </c>
      <c r="BE277" s="5">
        <f t="shared" si="382"/>
        <v>4.3724874588338041E-6</v>
      </c>
      <c r="BF277" s="5">
        <f t="shared" si="383"/>
        <v>2.4827083432393476E-6</v>
      </c>
      <c r="BG277" s="5">
        <f t="shared" si="384"/>
        <v>9.3979163662510685E-7</v>
      </c>
      <c r="BH277" s="5">
        <f t="shared" si="385"/>
        <v>2.6680791644603289E-7</v>
      </c>
      <c r="BI277" s="5">
        <f t="shared" si="386"/>
        <v>6.059765718614949E-8</v>
      </c>
      <c r="BJ277" s="8">
        <f t="shared" si="387"/>
        <v>0.51765978712563065</v>
      </c>
      <c r="BK277" s="8">
        <f t="shared" si="388"/>
        <v>0.32274510493849129</v>
      </c>
      <c r="BL277" s="8">
        <f t="shared" si="389"/>
        <v>0.15581168611450621</v>
      </c>
      <c r="BM277" s="8">
        <f t="shared" si="390"/>
        <v>0.22350582228456467</v>
      </c>
      <c r="BN277" s="8">
        <f t="shared" si="391"/>
        <v>0.77631288570593426</v>
      </c>
    </row>
    <row r="278" spans="1:66" x14ac:dyDescent="0.25">
      <c r="A278" t="s">
        <v>342</v>
      </c>
      <c r="B278" t="s">
        <v>414</v>
      </c>
      <c r="C278" t="s">
        <v>363</v>
      </c>
      <c r="D278" s="11">
        <v>44504</v>
      </c>
      <c r="E278">
        <f>VLOOKUP(A278,home!$A$2:$E$405,3,FALSE)</f>
        <v>1.18230563002681</v>
      </c>
      <c r="F278">
        <f>VLOOKUP(B278,home!$B$2:$E$405,3,FALSE)</f>
        <v>0.75</v>
      </c>
      <c r="G278">
        <f>VLOOKUP(C278,away!$B$2:$E$405,4,FALSE)</f>
        <v>1.24</v>
      </c>
      <c r="H278">
        <f>VLOOKUP(A278,away!$A$2:$E$405,3,FALSE)</f>
        <v>0.86058981233244003</v>
      </c>
      <c r="I278">
        <f>VLOOKUP(C278,away!$B$2:$E$405,3,FALSE)</f>
        <v>0.6</v>
      </c>
      <c r="J278">
        <f>VLOOKUP(B278,home!$B$2:$E$405,4,FALSE)</f>
        <v>1.3</v>
      </c>
      <c r="K278" s="3">
        <f t="shared" si="336"/>
        <v>1.0995442359249334</v>
      </c>
      <c r="L278" s="3">
        <f t="shared" si="337"/>
        <v>0.67126005361930319</v>
      </c>
      <c r="M278" s="5">
        <f t="shared" si="338"/>
        <v>0.1701960468613356</v>
      </c>
      <c r="N278" s="5">
        <f t="shared" si="339"/>
        <v>0.18713808230359141</v>
      </c>
      <c r="O278" s="5">
        <f t="shared" si="340"/>
        <v>0.1142458075419336</v>
      </c>
      <c r="P278" s="5">
        <f t="shared" si="341"/>
        <v>0.12561831916132238</v>
      </c>
      <c r="Q278" s="5">
        <f t="shared" si="342"/>
        <v>0.10288329985947986</v>
      </c>
      <c r="R278" s="5">
        <f t="shared" si="343"/>
        <v>3.8344323448189457E-2</v>
      </c>
      <c r="S278" s="5">
        <f t="shared" si="344"/>
        <v>2.3179096106991696E-2</v>
      </c>
      <c r="T278" s="5">
        <f t="shared" si="345"/>
        <v>6.9061449380205309E-2</v>
      </c>
      <c r="U278" s="5">
        <f t="shared" si="346"/>
        <v>4.2161279827897982E-2</v>
      </c>
      <c r="V278" s="5">
        <f t="shared" si="347"/>
        <v>1.9008922333557316E-3</v>
      </c>
      <c r="W278" s="5">
        <f t="shared" si="348"/>
        <v>3.7708246444475874E-2</v>
      </c>
      <c r="X278" s="5">
        <f t="shared" si="349"/>
        <v>2.5312039530208778E-2</v>
      </c>
      <c r="Y278" s="5">
        <f t="shared" si="350"/>
        <v>8.4954805061309303E-3</v>
      </c>
      <c r="Z278" s="5">
        <f t="shared" si="351"/>
        <v>8.5796708712758546E-3</v>
      </c>
      <c r="AA278" s="5">
        <f t="shared" si="352"/>
        <v>9.4337276526444171E-3</v>
      </c>
      <c r="AB278" s="5">
        <f t="shared" si="353"/>
        <v>5.1864004318754103E-3</v>
      </c>
      <c r="AC278" s="5">
        <f t="shared" si="354"/>
        <v>8.7688173309743026E-5</v>
      </c>
      <c r="AD278" s="5">
        <f t="shared" si="355"/>
        <v>1.0365471256215078E-2</v>
      </c>
      <c r="AE278" s="5">
        <f t="shared" si="356"/>
        <v>6.9579267912362802E-3</v>
      </c>
      <c r="AF278" s="5">
        <f t="shared" si="357"/>
        <v>2.3352891554822251E-3</v>
      </c>
      <c r="AG278" s="5">
        <f t="shared" si="358"/>
        <v>5.2252877457519193E-4</v>
      </c>
      <c r="AH278" s="5">
        <f t="shared" si="359"/>
        <v>1.4397975822721509E-3</v>
      </c>
      <c r="AI278" s="5">
        <f t="shared" si="360"/>
        <v>1.5831211324859986E-3</v>
      </c>
      <c r="AJ278" s="5">
        <f t="shared" si="361"/>
        <v>8.7035585799796625E-4</v>
      </c>
      <c r="AK278" s="5">
        <f t="shared" si="362"/>
        <v>3.189982556217213E-4</v>
      </c>
      <c r="AL278" s="5">
        <f t="shared" si="363"/>
        <v>2.5888359088554244E-6</v>
      </c>
      <c r="AM278" s="5">
        <f t="shared" si="364"/>
        <v>2.2794588344833737E-3</v>
      </c>
      <c r="AN278" s="5">
        <f t="shared" si="365"/>
        <v>1.5301096594583041E-3</v>
      </c>
      <c r="AO278" s="5">
        <f t="shared" si="366"/>
        <v>5.1355074602569737E-4</v>
      </c>
      <c r="AP278" s="5">
        <f t="shared" si="367"/>
        <v>1.1490870043781428E-4</v>
      </c>
      <c r="AQ278" s="5">
        <f t="shared" si="368"/>
        <v>1.9283405104302911E-5</v>
      </c>
      <c r="AR278" s="5">
        <f t="shared" si="369"/>
        <v>1.9329572045538948E-4</v>
      </c>
      <c r="AS278" s="5">
        <f t="shared" si="370"/>
        <v>2.1253719525568074E-4</v>
      </c>
      <c r="AT278" s="5">
        <f t="shared" si="371"/>
        <v>1.1684702398151792E-4</v>
      </c>
      <c r="AU278" s="5">
        <f t="shared" si="372"/>
        <v>4.282615723462018E-5</v>
      </c>
      <c r="AV278" s="5">
        <f t="shared" si="373"/>
        <v>1.1772313583535375E-5</v>
      </c>
      <c r="AW278" s="5">
        <f t="shared" si="374"/>
        <v>5.307689792842379E-8</v>
      </c>
      <c r="AX278" s="5">
        <f t="shared" si="375"/>
        <v>4.1772763708072651E-4</v>
      </c>
      <c r="AY278" s="5">
        <f t="shared" si="376"/>
        <v>2.8040387606507338E-4</v>
      </c>
      <c r="AZ278" s="5">
        <f t="shared" si="377"/>
        <v>9.4111960441250762E-5</v>
      </c>
      <c r="BA278" s="5">
        <f t="shared" si="378"/>
        <v>2.1057866537337248E-5</v>
      </c>
      <c r="BB278" s="5">
        <f t="shared" si="379"/>
        <v>3.5338261552402821E-6</v>
      </c>
      <c r="BC278" s="5">
        <f t="shared" si="380"/>
        <v>4.7442326688957774E-7</v>
      </c>
      <c r="BD278" s="5">
        <f t="shared" si="381"/>
        <v>2.1625282612877752E-5</v>
      </c>
      <c r="BE278" s="5">
        <f t="shared" si="382"/>
        <v>2.3777954847237413E-5</v>
      </c>
      <c r="BF278" s="5">
        <f t="shared" si="383"/>
        <v>1.3072456597181613E-5</v>
      </c>
      <c r="BG278" s="5">
        <f t="shared" si="384"/>
        <v>4.7912481002699718E-6</v>
      </c>
      <c r="BH278" s="5">
        <f t="shared" si="385"/>
        <v>1.3170473078845337E-6</v>
      </c>
      <c r="BI278" s="5">
        <f t="shared" si="386"/>
        <v>2.8963035516497809E-7</v>
      </c>
      <c r="BJ278" s="8">
        <f t="shared" si="387"/>
        <v>0.45605443493665698</v>
      </c>
      <c r="BK278" s="8">
        <f t="shared" si="388"/>
        <v>0.32126503524828909</v>
      </c>
      <c r="BL278" s="8">
        <f t="shared" si="389"/>
        <v>0.21422596376125005</v>
      </c>
      <c r="BM278" s="8">
        <f t="shared" si="390"/>
        <v>0.26141887484245246</v>
      </c>
      <c r="BN278" s="8">
        <f t="shared" si="391"/>
        <v>0.73842587917585234</v>
      </c>
    </row>
    <row r="279" spans="1:66" x14ac:dyDescent="0.25">
      <c r="A279" t="s">
        <v>342</v>
      </c>
      <c r="B279" t="s">
        <v>380</v>
      </c>
      <c r="C279" t="s">
        <v>393</v>
      </c>
      <c r="D279" s="11">
        <v>44504</v>
      </c>
      <c r="E279">
        <f>VLOOKUP(A279,home!$A$2:$E$405,3,FALSE)</f>
        <v>1.18230563002681</v>
      </c>
      <c r="F279">
        <f>VLOOKUP(B279,home!$B$2:$E$405,3,FALSE)</f>
        <v>1.64</v>
      </c>
      <c r="G279">
        <f>VLOOKUP(C279,away!$B$2:$E$405,4,FALSE)</f>
        <v>0.9</v>
      </c>
      <c r="H279">
        <f>VLOOKUP(A279,away!$A$2:$E$405,3,FALSE)</f>
        <v>0.86058981233244003</v>
      </c>
      <c r="I279">
        <f>VLOOKUP(C279,away!$B$2:$E$405,3,FALSE)</f>
        <v>0.75</v>
      </c>
      <c r="J279">
        <f>VLOOKUP(B279,home!$B$2:$E$405,4,FALSE)</f>
        <v>0.62</v>
      </c>
      <c r="K279" s="3">
        <f t="shared" si="336"/>
        <v>1.7450831099195714</v>
      </c>
      <c r="L279" s="3">
        <f t="shared" si="337"/>
        <v>0.40017426273458462</v>
      </c>
      <c r="M279" s="5">
        <f t="shared" si="338"/>
        <v>0.11703791080971623</v>
      </c>
      <c r="N279" s="5">
        <f t="shared" si="339"/>
        <v>0.20424088137430904</v>
      </c>
      <c r="O279" s="5">
        <f t="shared" si="340"/>
        <v>4.6835559670274265E-2</v>
      </c>
      <c r="P279" s="5">
        <f t="shared" si="341"/>
        <v>8.173194412422588E-2</v>
      </c>
      <c r="Q279" s="5">
        <f t="shared" si="342"/>
        <v>0.17820865622069679</v>
      </c>
      <c r="R279" s="5">
        <f t="shared" si="343"/>
        <v>9.3711927804068246E-3</v>
      </c>
      <c r="S279" s="5">
        <f t="shared" si="344"/>
        <v>1.4269117254635354E-2</v>
      </c>
      <c r="T279" s="5">
        <f t="shared" si="345"/>
        <v>7.1314517616038381E-2</v>
      </c>
      <c r="U279" s="5">
        <f t="shared" si="346"/>
        <v>1.6353510240888179E-2</v>
      </c>
      <c r="V279" s="5">
        <f t="shared" si="347"/>
        <v>1.1071841651700146E-3</v>
      </c>
      <c r="W279" s="5">
        <f t="shared" si="348"/>
        <v>0.10366297200406711</v>
      </c>
      <c r="X279" s="5">
        <f t="shared" si="349"/>
        <v>4.1483253394603445E-2</v>
      </c>
      <c r="Y279" s="5">
        <f t="shared" si="350"/>
        <v>8.3002651715086938E-3</v>
      </c>
      <c r="Z279" s="5">
        <f t="shared" si="351"/>
        <v>1.2500367206143216E-3</v>
      </c>
      <c r="AA279" s="5">
        <f t="shared" si="352"/>
        <v>2.1814179679233029E-3</v>
      </c>
      <c r="AB279" s="5">
        <f t="shared" si="353"/>
        <v>1.9033778257490153E-3</v>
      </c>
      <c r="AC279" s="5">
        <f t="shared" si="354"/>
        <v>4.8324253278724152E-5</v>
      </c>
      <c r="AD279" s="5">
        <f t="shared" si="355"/>
        <v>4.5225125392090726E-2</v>
      </c>
      <c r="AE279" s="5">
        <f t="shared" si="356"/>
        <v>1.809793121085905E-2</v>
      </c>
      <c r="AF279" s="5">
        <f t="shared" si="357"/>
        <v>3.6211631396633743E-3</v>
      </c>
      <c r="AG279" s="5">
        <f t="shared" si="358"/>
        <v>4.8303209655214838E-4</v>
      </c>
      <c r="AH279" s="5">
        <f t="shared" si="359"/>
        <v>1.2505813076574848E-4</v>
      </c>
      <c r="AI279" s="5">
        <f t="shared" si="360"/>
        <v>2.1823683175742079E-4</v>
      </c>
      <c r="AJ279" s="5">
        <f t="shared" si="361"/>
        <v>1.9042070453111713E-4</v>
      </c>
      <c r="AK279" s="5">
        <f t="shared" si="362"/>
        <v>1.1076665175207924E-4</v>
      </c>
      <c r="AL279" s="5">
        <f t="shared" si="363"/>
        <v>1.3498652330672783E-6</v>
      </c>
      <c r="AM279" s="5">
        <f t="shared" si="364"/>
        <v>1.5784320493146459E-2</v>
      </c>
      <c r="AN279" s="5">
        <f t="shared" si="365"/>
        <v>6.3164788161112788E-3</v>
      </c>
      <c r="AO279" s="5">
        <f t="shared" si="366"/>
        <v>1.2638461266579765E-3</v>
      </c>
      <c r="AP279" s="5">
        <f t="shared" si="367"/>
        <v>1.685862306484388E-4</v>
      </c>
      <c r="AQ279" s="5">
        <f t="shared" si="368"/>
        <v>1.6865967639235403E-5</v>
      </c>
      <c r="AR279" s="5">
        <f t="shared" si="369"/>
        <v>1.0009009055629737E-5</v>
      </c>
      <c r="AS279" s="5">
        <f t="shared" si="370"/>
        <v>1.7466552650011493E-5</v>
      </c>
      <c r="AT279" s="5">
        <f t="shared" si="371"/>
        <v>1.5240293009027999E-5</v>
      </c>
      <c r="AU279" s="5">
        <f t="shared" si="372"/>
        <v>8.8651926400933615E-6</v>
      </c>
      <c r="AV279" s="5">
        <f t="shared" si="373"/>
        <v>3.8676244856025553E-6</v>
      </c>
      <c r="AW279" s="5">
        <f t="shared" si="374"/>
        <v>2.6185036265647615E-8</v>
      </c>
      <c r="AX279" s="5">
        <f t="shared" si="375"/>
        <v>4.590825182357869E-3</v>
      </c>
      <c r="AY279" s="5">
        <f t="shared" si="376"/>
        <v>1.8371300826934252E-3</v>
      </c>
      <c r="AZ279" s="5">
        <f t="shared" si="377"/>
        <v>3.6758608819468396E-4</v>
      </c>
      <c r="BA279" s="5">
        <f t="shared" si="378"/>
        <v>4.9032830611599243E-5</v>
      </c>
      <c r="BB279" s="5">
        <f t="shared" si="379"/>
        <v>4.905419209946623E-6</v>
      </c>
      <c r="BC279" s="5">
        <f t="shared" si="380"/>
        <v>3.9260450314889175E-7</v>
      </c>
      <c r="BD279" s="5">
        <f t="shared" si="381"/>
        <v>6.6755796992340194E-7</v>
      </c>
      <c r="BE279" s="5">
        <f t="shared" si="382"/>
        <v>1.1649441382055261E-6</v>
      </c>
      <c r="BF279" s="5">
        <f t="shared" si="383"/>
        <v>1.0164621697911375E-6</v>
      </c>
      <c r="BG279" s="5">
        <f t="shared" si="384"/>
        <v>5.9127032145823792E-7</v>
      </c>
      <c r="BH279" s="5">
        <f t="shared" si="385"/>
        <v>2.5795396284337162E-7</v>
      </c>
      <c r="BI279" s="5">
        <f t="shared" si="386"/>
        <v>9.0030220738957734E-8</v>
      </c>
      <c r="BJ279" s="8">
        <f t="shared" si="387"/>
        <v>0.70503776746216285</v>
      </c>
      <c r="BK279" s="8">
        <f t="shared" si="388"/>
        <v>0.21603296055495272</v>
      </c>
      <c r="BL279" s="8">
        <f t="shared" si="389"/>
        <v>7.7348777694671286E-2</v>
      </c>
      <c r="BM279" s="8">
        <f t="shared" si="390"/>
        <v>0.36040629355511483</v>
      </c>
      <c r="BN279" s="8">
        <f t="shared" si="391"/>
        <v>0.63742614497962913</v>
      </c>
    </row>
    <row r="280" spans="1:66" x14ac:dyDescent="0.25">
      <c r="A280" t="s">
        <v>40</v>
      </c>
      <c r="B280" t="s">
        <v>235</v>
      </c>
      <c r="C280" t="s">
        <v>232</v>
      </c>
      <c r="D280" s="11">
        <v>44504</v>
      </c>
      <c r="E280">
        <f>VLOOKUP(A280,home!$A$2:$E$405,3,FALSE)</f>
        <v>1.47352941176471</v>
      </c>
      <c r="F280">
        <f>VLOOKUP(B280,home!$B$2:$E$405,3,FALSE)</f>
        <v>0.68</v>
      </c>
      <c r="G280">
        <f>VLOOKUP(C280,away!$B$2:$E$405,4,FALSE)</f>
        <v>0.98</v>
      </c>
      <c r="H280">
        <f>VLOOKUP(A280,away!$A$2:$E$405,3,FALSE)</f>
        <v>1.1558823529411799</v>
      </c>
      <c r="I280">
        <f>VLOOKUP(C280,away!$B$2:$E$405,3,FALSE)</f>
        <v>0.76</v>
      </c>
      <c r="J280">
        <f>VLOOKUP(B280,home!$B$2:$E$405,4,FALSE)</f>
        <v>0.76</v>
      </c>
      <c r="K280" s="3">
        <f t="shared" si="336"/>
        <v>0.98196000000000283</v>
      </c>
      <c r="L280" s="3">
        <f t="shared" si="337"/>
        <v>0.66763764705882556</v>
      </c>
      <c r="M280" s="5">
        <f t="shared" si="338"/>
        <v>0.19212719601370171</v>
      </c>
      <c r="N280" s="5">
        <f t="shared" si="339"/>
        <v>0.1886612213976151</v>
      </c>
      <c r="O280" s="5">
        <f t="shared" si="340"/>
        <v>0.12827134908259755</v>
      </c>
      <c r="P280" s="5">
        <f t="shared" si="341"/>
        <v>0.12595733394514788</v>
      </c>
      <c r="Q280" s="5">
        <f t="shared" si="342"/>
        <v>9.2628886481801301E-2</v>
      </c>
      <c r="R280" s="5">
        <f t="shared" si="343"/>
        <v>4.2819390843283331E-2</v>
      </c>
      <c r="S280" s="5">
        <f t="shared" si="344"/>
        <v>2.0644201216362481E-2</v>
      </c>
      <c r="T280" s="5">
        <f t="shared" si="345"/>
        <v>6.1842531820388867E-2</v>
      </c>
      <c r="U280" s="5">
        <f t="shared" si="346"/>
        <v>4.2046929032470627E-2</v>
      </c>
      <c r="V280" s="5">
        <f t="shared" si="347"/>
        <v>1.5038003761116883E-3</v>
      </c>
      <c r="W280" s="5">
        <f t="shared" si="348"/>
        <v>3.0319287123223296E-2</v>
      </c>
      <c r="X280" s="5">
        <f t="shared" si="349"/>
        <v>2.0242297515449745E-2</v>
      </c>
      <c r="Y280" s="5">
        <f t="shared" si="350"/>
        <v>6.7572599421397888E-3</v>
      </c>
      <c r="Z280" s="5">
        <f t="shared" si="351"/>
        <v>9.5292791170339692E-3</v>
      </c>
      <c r="AA280" s="5">
        <f t="shared" si="352"/>
        <v>9.3573709217627046E-3</v>
      </c>
      <c r="AB280" s="5">
        <f t="shared" si="353"/>
        <v>4.5942819751670647E-3</v>
      </c>
      <c r="AC280" s="5">
        <f t="shared" si="354"/>
        <v>6.161760609987724E-5</v>
      </c>
      <c r="AD280" s="5">
        <f t="shared" si="355"/>
        <v>7.4430817958801064E-3</v>
      </c>
      <c r="AE280" s="5">
        <f t="shared" si="356"/>
        <v>4.9692816170677718E-3</v>
      </c>
      <c r="AF280" s="5">
        <f t="shared" si="357"/>
        <v>1.6588397431959011E-3</v>
      </c>
      <c r="AG280" s="5">
        <f t="shared" si="358"/>
        <v>3.6916795433165932E-4</v>
      </c>
      <c r="AH280" s="5">
        <f t="shared" si="359"/>
        <v>1.5905263719658402E-3</v>
      </c>
      <c r="AI280" s="5">
        <f t="shared" si="360"/>
        <v>1.5618332762155809E-3</v>
      </c>
      <c r="AJ280" s="5">
        <f t="shared" si="361"/>
        <v>7.6682890195632798E-4</v>
      </c>
      <c r="AK280" s="5">
        <f t="shared" si="362"/>
        <v>2.5099843618834602E-4</v>
      </c>
      <c r="AL280" s="5">
        <f t="shared" si="363"/>
        <v>1.6158439928242801E-6</v>
      </c>
      <c r="AM280" s="5">
        <f t="shared" si="364"/>
        <v>1.4617617200564908E-3</v>
      </c>
      <c r="AN280" s="5">
        <f t="shared" si="365"/>
        <v>9.7592715533917698E-4</v>
      </c>
      <c r="AO280" s="5">
        <f t="shared" si="366"/>
        <v>3.2578285484573049E-4</v>
      </c>
      <c r="AP280" s="5">
        <f t="shared" si="367"/>
        <v>7.2501632887103485E-5</v>
      </c>
      <c r="AQ280" s="5">
        <f t="shared" si="368"/>
        <v>1.2101204897167129E-5</v>
      </c>
      <c r="AR280" s="5">
        <f t="shared" si="369"/>
        <v>2.1237905691285681E-4</v>
      </c>
      <c r="AS280" s="5">
        <f t="shared" si="370"/>
        <v>2.0854773872614949E-4</v>
      </c>
      <c r="AT280" s="5">
        <f t="shared" si="371"/>
        <v>1.0239276875976515E-4</v>
      </c>
      <c r="AU280" s="5">
        <f t="shared" si="372"/>
        <v>3.3515201070446433E-5</v>
      </c>
      <c r="AV280" s="5">
        <f t="shared" si="373"/>
        <v>8.2276467107839163E-6</v>
      </c>
      <c r="AW280" s="5">
        <f t="shared" si="374"/>
        <v>2.9426021121866304E-8</v>
      </c>
      <c r="AX280" s="5">
        <f t="shared" si="375"/>
        <v>2.3923192310444587E-4</v>
      </c>
      <c r="AY280" s="5">
        <f t="shared" si="376"/>
        <v>1.5972023824281011E-4</v>
      </c>
      <c r="AZ280" s="5">
        <f t="shared" si="377"/>
        <v>5.3317622024052381E-5</v>
      </c>
      <c r="BA280" s="5">
        <f t="shared" si="378"/>
        <v>1.1865617238303384E-5</v>
      </c>
      <c r="BB280" s="5">
        <f t="shared" si="379"/>
        <v>1.9804831934703771E-6</v>
      </c>
      <c r="BC280" s="5">
        <f t="shared" si="380"/>
        <v>2.6444902786562234E-7</v>
      </c>
      <c r="BD280" s="5">
        <f t="shared" si="381"/>
        <v>2.3632042306978677E-5</v>
      </c>
      <c r="BE280" s="5">
        <f t="shared" si="382"/>
        <v>2.3205720263760851E-5</v>
      </c>
      <c r="BF280" s="5">
        <f t="shared" si="383"/>
        <v>1.1393544535101332E-5</v>
      </c>
      <c r="BG280" s="5">
        <f t="shared" si="384"/>
        <v>3.7293349972293793E-6</v>
      </c>
      <c r="BH280" s="5">
        <f t="shared" si="385"/>
        <v>9.1551444846984278E-7</v>
      </c>
      <c r="BI280" s="5">
        <f t="shared" si="386"/>
        <v>1.7979971356388995E-7</v>
      </c>
      <c r="BJ280" s="8">
        <f t="shared" si="387"/>
        <v>0.41820631029195005</v>
      </c>
      <c r="BK280" s="8">
        <f t="shared" si="388"/>
        <v>0.34045548523965924</v>
      </c>
      <c r="BL280" s="8">
        <f t="shared" si="389"/>
        <v>0.23188762721005246</v>
      </c>
      <c r="BM280" s="8">
        <f t="shared" si="390"/>
        <v>0.22945363328232732</v>
      </c>
      <c r="BN280" s="8">
        <f t="shared" si="391"/>
        <v>0.77046537776414692</v>
      </c>
    </row>
    <row r="281" spans="1:66" x14ac:dyDescent="0.25">
      <c r="A281" t="s">
        <v>40</v>
      </c>
      <c r="B281" t="s">
        <v>333</v>
      </c>
      <c r="C281" t="s">
        <v>41</v>
      </c>
      <c r="D281" s="11">
        <v>44504</v>
      </c>
      <c r="E281">
        <f>VLOOKUP(A281,home!$A$2:$E$405,3,FALSE)</f>
        <v>1.47352941176471</v>
      </c>
      <c r="F281">
        <f>VLOOKUP(B281,home!$B$2:$E$405,3,FALSE)</f>
        <v>1.02</v>
      </c>
      <c r="G281">
        <f>VLOOKUP(C281,away!$B$2:$E$405,4,FALSE)</f>
        <v>1.23</v>
      </c>
      <c r="H281">
        <f>VLOOKUP(A281,away!$A$2:$E$405,3,FALSE)</f>
        <v>1.1558823529411799</v>
      </c>
      <c r="I281">
        <f>VLOOKUP(C281,away!$B$2:$E$405,3,FALSE)</f>
        <v>0.51</v>
      </c>
      <c r="J281">
        <f>VLOOKUP(B281,home!$B$2:$E$405,4,FALSE)</f>
        <v>1.08</v>
      </c>
      <c r="K281" s="3">
        <f t="shared" si="336"/>
        <v>1.8486900000000051</v>
      </c>
      <c r="L281" s="3">
        <f t="shared" si="337"/>
        <v>0.636660000000002</v>
      </c>
      <c r="M281" s="5">
        <f t="shared" si="338"/>
        <v>8.3296395671098006E-2</v>
      </c>
      <c r="N281" s="5">
        <f t="shared" si="339"/>
        <v>0.15398921371320259</v>
      </c>
      <c r="O281" s="5">
        <f t="shared" si="340"/>
        <v>5.3031483267961414E-2</v>
      </c>
      <c r="P281" s="5">
        <f t="shared" si="341"/>
        <v>9.8038772802647847E-2</v>
      </c>
      <c r="Q281" s="5">
        <f t="shared" si="342"/>
        <v>0.14233915974973066</v>
      </c>
      <c r="R281" s="5">
        <f t="shared" si="343"/>
        <v>1.6881512068690208E-2</v>
      </c>
      <c r="S281" s="5">
        <f t="shared" si="344"/>
        <v>2.8847589668229243E-2</v>
      </c>
      <c r="T281" s="5">
        <f t="shared" si="345"/>
        <v>9.0621649446263788E-2</v>
      </c>
      <c r="U281" s="5">
        <f t="shared" si="346"/>
        <v>3.1208682546266988E-2</v>
      </c>
      <c r="V281" s="5">
        <f t="shared" si="347"/>
        <v>3.7725819234655142E-3</v>
      </c>
      <c r="W281" s="5">
        <f t="shared" si="348"/>
        <v>8.7713660412576763E-2</v>
      </c>
      <c r="X281" s="5">
        <f t="shared" si="349"/>
        <v>5.5843779038271285E-2</v>
      </c>
      <c r="Y281" s="5">
        <f t="shared" si="350"/>
        <v>1.7776750181252955E-2</v>
      </c>
      <c r="Z281" s="5">
        <f t="shared" si="351"/>
        <v>3.5825944912174475E-3</v>
      </c>
      <c r="AA281" s="5">
        <f t="shared" si="352"/>
        <v>6.6231066099688013E-3</v>
      </c>
      <c r="AB281" s="5">
        <f t="shared" si="353"/>
        <v>6.1220354793916293E-3</v>
      </c>
      <c r="AC281" s="5">
        <f t="shared" si="354"/>
        <v>2.7751748672177602E-4</v>
      </c>
      <c r="AD281" s="5">
        <f t="shared" si="355"/>
        <v>4.0538841717031759E-2</v>
      </c>
      <c r="AE281" s="5">
        <f t="shared" si="356"/>
        <v>2.5809458967565514E-2</v>
      </c>
      <c r="AF281" s="5">
        <f t="shared" si="357"/>
        <v>8.2159250731451555E-3</v>
      </c>
      <c r="AG281" s="5">
        <f t="shared" si="358"/>
        <v>1.7435836190228707E-3</v>
      </c>
      <c r="AH281" s="5">
        <f t="shared" si="359"/>
        <v>5.7022365219462677E-4</v>
      </c>
      <c r="AI281" s="5">
        <f t="shared" si="360"/>
        <v>1.0541667635756875E-3</v>
      </c>
      <c r="AJ281" s="5">
        <f t="shared" si="361"/>
        <v>9.7441377707737167E-4</v>
      </c>
      <c r="AK281" s="5">
        <f t="shared" si="362"/>
        <v>6.0046300184839034E-4</v>
      </c>
      <c r="AL281" s="5">
        <f t="shared" si="363"/>
        <v>1.306537869269099E-5</v>
      </c>
      <c r="AM281" s="5">
        <f t="shared" si="364"/>
        <v>1.4988750258771923E-2</v>
      </c>
      <c r="AN281" s="5">
        <f t="shared" si="365"/>
        <v>9.5427377397497605E-3</v>
      </c>
      <c r="AO281" s="5">
        <f t="shared" si="366"/>
        <v>3.0377397046945508E-3</v>
      </c>
      <c r="AP281" s="5">
        <f t="shared" si="367"/>
        <v>6.4466912013027959E-4</v>
      </c>
      <c r="AQ281" s="5">
        <f t="shared" si="368"/>
        <v>1.0260876050553628E-4</v>
      </c>
      <c r="AR281" s="5">
        <f t="shared" si="369"/>
        <v>7.2607718081246474E-5</v>
      </c>
      <c r="AS281" s="5">
        <f t="shared" si="370"/>
        <v>1.3422916233961992E-4</v>
      </c>
      <c r="AT281" s="5">
        <f t="shared" si="371"/>
        <v>1.2407405506281632E-4</v>
      </c>
      <c r="AU281" s="5">
        <f t="shared" si="372"/>
        <v>7.6458154951359502E-5</v>
      </c>
      <c r="AV281" s="5">
        <f t="shared" si="373"/>
        <v>3.5336856619257307E-5</v>
      </c>
      <c r="AW281" s="5">
        <f t="shared" si="374"/>
        <v>4.2716057083239031E-7</v>
      </c>
      <c r="AX281" s="5">
        <f t="shared" si="375"/>
        <v>4.6182587859815204E-3</v>
      </c>
      <c r="AY281" s="5">
        <f t="shared" si="376"/>
        <v>2.9402606386830037E-3</v>
      </c>
      <c r="AZ281" s="5">
        <f t="shared" si="377"/>
        <v>9.3597316911196347E-4</v>
      </c>
      <c r="BA281" s="5">
        <f t="shared" si="378"/>
        <v>1.9863222594894151E-4</v>
      </c>
      <c r="BB281" s="5">
        <f t="shared" si="379"/>
        <v>3.1615298243163376E-5</v>
      </c>
      <c r="BC281" s="5">
        <f t="shared" si="380"/>
        <v>4.0256391558984926E-6</v>
      </c>
      <c r="BD281" s="5">
        <f t="shared" si="381"/>
        <v>7.7044049656010846E-6</v>
      </c>
      <c r="BE281" s="5">
        <f t="shared" si="382"/>
        <v>1.4243056415857111E-5</v>
      </c>
      <c r="BF281" s="5">
        <f t="shared" si="383"/>
        <v>1.3165497982715479E-5</v>
      </c>
      <c r="BG281" s="5">
        <f t="shared" si="384"/>
        <v>8.1129748218887816E-6</v>
      </c>
      <c r="BH281" s="5">
        <f t="shared" si="385"/>
        <v>3.7495938558694043E-6</v>
      </c>
      <c r="BI281" s="5">
        <f t="shared" si="386"/>
        <v>1.3863673330814449E-6</v>
      </c>
      <c r="BJ281" s="8">
        <f t="shared" si="387"/>
        <v>0.66163729325903975</v>
      </c>
      <c r="BK281" s="8">
        <f t="shared" si="388"/>
        <v>0.21718618356953812</v>
      </c>
      <c r="BL281" s="8">
        <f t="shared" si="389"/>
        <v>0.11755715500940445</v>
      </c>
      <c r="BM281" s="8">
        <f t="shared" si="390"/>
        <v>0.44944685557775715</v>
      </c>
      <c r="BN281" s="8">
        <f t="shared" si="391"/>
        <v>0.54757653727333078</v>
      </c>
    </row>
    <row r="282" spans="1:66" x14ac:dyDescent="0.25">
      <c r="A282" t="s">
        <v>40</v>
      </c>
      <c r="B282" t="s">
        <v>237</v>
      </c>
      <c r="C282" t="s">
        <v>238</v>
      </c>
      <c r="D282" s="11">
        <v>44504</v>
      </c>
      <c r="E282">
        <f>VLOOKUP(A282,home!$A$2:$E$405,3,FALSE)</f>
        <v>1.47352941176471</v>
      </c>
      <c r="F282">
        <f>VLOOKUP(B282,home!$B$2:$E$405,3,FALSE)</f>
        <v>0.47</v>
      </c>
      <c r="G282">
        <f>VLOOKUP(C282,away!$B$2:$E$405,4,FALSE)</f>
        <v>0.8</v>
      </c>
      <c r="H282">
        <f>VLOOKUP(A282,away!$A$2:$E$405,3,FALSE)</f>
        <v>1.1558823529411799</v>
      </c>
      <c r="I282">
        <f>VLOOKUP(C282,away!$B$2:$E$405,3,FALSE)</f>
        <v>0.48</v>
      </c>
      <c r="J282">
        <f>VLOOKUP(B282,home!$B$2:$E$405,4,FALSE)</f>
        <v>0.97</v>
      </c>
      <c r="K282" s="3">
        <f t="shared" si="336"/>
        <v>0.554047058823531</v>
      </c>
      <c r="L282" s="3">
        <f t="shared" si="337"/>
        <v>0.53817882352941337</v>
      </c>
      <c r="M282" s="5">
        <f t="shared" si="338"/>
        <v>0.33546894763007901</v>
      </c>
      <c r="N282" s="5">
        <f t="shared" si="339"/>
        <v>0.1858655837610704</v>
      </c>
      <c r="O282" s="5">
        <f t="shared" si="340"/>
        <v>0.1805422835662063</v>
      </c>
      <c r="P282" s="5">
        <f t="shared" si="341"/>
        <v>0.10002892120314051</v>
      </c>
      <c r="Q282" s="5">
        <f t="shared" si="342"/>
        <v>5.1489140009669844E-2</v>
      </c>
      <c r="R282" s="5">
        <f t="shared" si="343"/>
        <v>4.8582016883487324E-2</v>
      </c>
      <c r="S282" s="5">
        <f t="shared" si="344"/>
        <v>7.4565657624572849E-3</v>
      </c>
      <c r="T282" s="5">
        <f t="shared" si="345"/>
        <v>2.7710364794945364E-2</v>
      </c>
      <c r="U282" s="5">
        <f t="shared" si="346"/>
        <v>2.6916723566011276E-2</v>
      </c>
      <c r="V282" s="5">
        <f t="shared" si="347"/>
        <v>2.4704132143247735E-4</v>
      </c>
      <c r="W282" s="5">
        <f t="shared" si="348"/>
        <v>9.5091355279035231E-3</v>
      </c>
      <c r="X282" s="5">
        <f t="shared" si="349"/>
        <v>5.1176153711888659E-3</v>
      </c>
      <c r="Y282" s="5">
        <f t="shared" si="350"/>
        <v>1.377096109871233E-3</v>
      </c>
      <c r="Z282" s="5">
        <f t="shared" si="351"/>
        <v>8.7152708970137712E-3</v>
      </c>
      <c r="AA282" s="5">
        <f t="shared" si="352"/>
        <v>4.8286702073407958E-3</v>
      </c>
      <c r="AB282" s="5">
        <f t="shared" si="353"/>
        <v>1.3376552632029886E-3</v>
      </c>
      <c r="AC282" s="5">
        <f t="shared" si="354"/>
        <v>4.6038681542028394E-6</v>
      </c>
      <c r="AD282" s="5">
        <f t="shared" si="355"/>
        <v>1.3171271427973228E-3</v>
      </c>
      <c r="AE282" s="5">
        <f t="shared" si="356"/>
        <v>7.0884993614932083E-4</v>
      </c>
      <c r="AF282" s="5">
        <f t="shared" si="357"/>
        <v>1.9074401234787063E-4</v>
      </c>
      <c r="AG282" s="5">
        <f t="shared" si="358"/>
        <v>3.4218129386885642E-5</v>
      </c>
      <c r="AH282" s="5">
        <f t="shared" si="359"/>
        <v>1.1725935595237513E-3</v>
      </c>
      <c r="AI282" s="5">
        <f t="shared" si="360"/>
        <v>6.4967201284954934E-4</v>
      </c>
      <c r="AJ282" s="5">
        <f t="shared" si="361"/>
        <v>1.7997443395962801E-4</v>
      </c>
      <c r="AK282" s="5">
        <f t="shared" si="362"/>
        <v>3.3238101932920569E-5</v>
      </c>
      <c r="AL282" s="5">
        <f t="shared" si="363"/>
        <v>5.4910592241666266E-8</v>
      </c>
      <c r="AM282" s="5">
        <f t="shared" si="364"/>
        <v>1.4595008391269957E-4</v>
      </c>
      <c r="AN282" s="5">
        <f t="shared" si="365"/>
        <v>7.8547244454155803E-5</v>
      </c>
      <c r="AO282" s="5">
        <f t="shared" si="366"/>
        <v>2.1136231805907405E-5</v>
      </c>
      <c r="AP282" s="5">
        <f t="shared" si="367"/>
        <v>3.7916907890494062E-6</v>
      </c>
      <c r="AQ282" s="5">
        <f t="shared" si="368"/>
        <v>5.101519220094805E-7</v>
      </c>
      <c r="AR282" s="5">
        <f t="shared" si="369"/>
        <v>1.2621300446853196E-4</v>
      </c>
      <c r="AS282" s="5">
        <f t="shared" si="370"/>
        <v>6.9927943911071304E-5</v>
      </c>
      <c r="AT282" s="5">
        <f t="shared" si="371"/>
        <v>1.9371685826752944E-5</v>
      </c>
      <c r="AU282" s="5">
        <f t="shared" si="372"/>
        <v>3.5776085189219835E-6</v>
      </c>
      <c r="AV282" s="5">
        <f t="shared" si="373"/>
        <v>4.9554086938268332E-7</v>
      </c>
      <c r="AW282" s="5">
        <f t="shared" si="374"/>
        <v>4.5480673342679697E-10</v>
      </c>
      <c r="AX282" s="5">
        <f t="shared" si="375"/>
        <v>1.3477202454479786E-5</v>
      </c>
      <c r="AY282" s="5">
        <f t="shared" si="376"/>
        <v>7.253144961419654E-6</v>
      </c>
      <c r="AZ282" s="5">
        <f t="shared" si="377"/>
        <v>1.9517445111125606E-6</v>
      </c>
      <c r="BA282" s="5">
        <f t="shared" si="378"/>
        <v>3.5012918827351609E-7</v>
      </c>
      <c r="BB282" s="5">
        <f t="shared" si="379"/>
        <v>4.7108028657087327E-8</v>
      </c>
      <c r="BC282" s="5">
        <f t="shared" si="380"/>
        <v>5.0705086882922313E-9</v>
      </c>
      <c r="BD282" s="5">
        <f t="shared" si="381"/>
        <v>1.132086104316452E-5</v>
      </c>
      <c r="BE282" s="5">
        <f t="shared" si="382"/>
        <v>6.2722897643151926E-6</v>
      </c>
      <c r="BF282" s="5">
        <f t="shared" si="383"/>
        <v>1.7375718480038852E-6</v>
      </c>
      <c r="BG282" s="5">
        <f t="shared" si="384"/>
        <v>3.2089885729370667E-7</v>
      </c>
      <c r="BH282" s="5">
        <f t="shared" si="385"/>
        <v>4.4448267015852537E-8</v>
      </c>
      <c r="BI282" s="5">
        <f t="shared" si="386"/>
        <v>4.925286321987214E-9</v>
      </c>
      <c r="BJ282" s="8">
        <f t="shared" si="387"/>
        <v>0.28359289459786702</v>
      </c>
      <c r="BK282" s="8">
        <f t="shared" si="388"/>
        <v>0.44321338784081715</v>
      </c>
      <c r="BL282" s="8">
        <f t="shared" si="389"/>
        <v>0.26448211437317537</v>
      </c>
      <c r="BM282" s="8">
        <f t="shared" si="390"/>
        <v>9.8019521965065207E-2</v>
      </c>
      <c r="BN282" s="8">
        <f t="shared" si="391"/>
        <v>0.90197689305365336</v>
      </c>
    </row>
    <row r="283" spans="1:66" x14ac:dyDescent="0.25">
      <c r="A283" t="s">
        <v>40</v>
      </c>
      <c r="B283" t="s">
        <v>335</v>
      </c>
      <c r="C283" t="s">
        <v>320</v>
      </c>
      <c r="D283" s="11">
        <v>44504</v>
      </c>
      <c r="E283">
        <f>VLOOKUP(A283,home!$A$2:$E$405,3,FALSE)</f>
        <v>1.47352941176471</v>
      </c>
      <c r="F283">
        <f>VLOOKUP(B283,home!$B$2:$E$405,3,FALSE)</f>
        <v>0.64</v>
      </c>
      <c r="G283">
        <f>VLOOKUP(C283,away!$B$2:$E$405,4,FALSE)</f>
        <v>1.02</v>
      </c>
      <c r="H283">
        <f>VLOOKUP(A283,away!$A$2:$E$405,3,FALSE)</f>
        <v>1.1558823529411799</v>
      </c>
      <c r="I283">
        <f>VLOOKUP(C283,away!$B$2:$E$405,3,FALSE)</f>
        <v>1.44</v>
      </c>
      <c r="J283">
        <f>VLOOKUP(B283,home!$B$2:$E$405,4,FALSE)</f>
        <v>1.37</v>
      </c>
      <c r="K283" s="3">
        <f t="shared" si="336"/>
        <v>0.96192000000000266</v>
      </c>
      <c r="L283" s="3">
        <f t="shared" si="337"/>
        <v>2.2803247058823599</v>
      </c>
      <c r="M283" s="5">
        <f t="shared" si="338"/>
        <v>3.9076082267144152E-2</v>
      </c>
      <c r="N283" s="5">
        <f t="shared" si="339"/>
        <v>3.7588065054411403E-2</v>
      </c>
      <c r="O283" s="5">
        <f t="shared" si="340"/>
        <v>8.9106155802860368E-2</v>
      </c>
      <c r="P283" s="5">
        <f t="shared" si="341"/>
        <v>8.5712993389887679E-2</v>
      </c>
      <c r="Q283" s="5">
        <f t="shared" si="342"/>
        <v>1.8078355768569757E-2</v>
      </c>
      <c r="R283" s="5">
        <f t="shared" si="343"/>
        <v>0.10159548426173269</v>
      </c>
      <c r="S283" s="5">
        <f t="shared" si="344"/>
        <v>4.7002647205194495E-2</v>
      </c>
      <c r="T283" s="5">
        <f t="shared" si="345"/>
        <v>4.1224521300800489E-2</v>
      </c>
      <c r="U283" s="5">
        <f t="shared" si="346"/>
        <v>9.7726728221046166E-2</v>
      </c>
      <c r="V283" s="5">
        <f t="shared" si="347"/>
        <v>1.1455537094315254E-2</v>
      </c>
      <c r="W283" s="5">
        <f t="shared" si="348"/>
        <v>5.7966439936342224E-3</v>
      </c>
      <c r="X283" s="5">
        <f t="shared" si="349"/>
        <v>1.3218230509888705E-2</v>
      </c>
      <c r="Y283" s="5">
        <f t="shared" si="350"/>
        <v>1.5070928799873604E-2</v>
      </c>
      <c r="Z283" s="5">
        <f t="shared" si="351"/>
        <v>7.7223564256037172E-2</v>
      </c>
      <c r="AA283" s="5">
        <f t="shared" si="352"/>
        <v>7.4282890929167469E-2</v>
      </c>
      <c r="AB283" s="5">
        <f t="shared" si="353"/>
        <v>3.572709922129249E-2</v>
      </c>
      <c r="AC283" s="5">
        <f t="shared" si="354"/>
        <v>1.5704753366297766E-3</v>
      </c>
      <c r="AD283" s="5">
        <f t="shared" si="355"/>
        <v>1.3939769475891618E-3</v>
      </c>
      <c r="AE283" s="5">
        <f t="shared" si="356"/>
        <v>3.1787200730180442E-3</v>
      </c>
      <c r="AF283" s="5">
        <f t="shared" si="357"/>
        <v>3.6242569577936141E-3</v>
      </c>
      <c r="AG283" s="5">
        <f t="shared" si="358"/>
        <v>2.7548275604409398E-3</v>
      </c>
      <c r="AH283" s="5">
        <f t="shared" si="359"/>
        <v>4.4023700362333877E-2</v>
      </c>
      <c r="AI283" s="5">
        <f t="shared" si="360"/>
        <v>4.2347277852536315E-2</v>
      </c>
      <c r="AJ283" s="5">
        <f t="shared" si="361"/>
        <v>2.0367346755955924E-2</v>
      </c>
      <c r="AK283" s="5">
        <f t="shared" si="362"/>
        <v>6.530586063829725E-3</v>
      </c>
      <c r="AL283" s="5">
        <f t="shared" si="363"/>
        <v>1.3779287414461419E-4</v>
      </c>
      <c r="AM283" s="5">
        <f t="shared" si="364"/>
        <v>2.681788610849941E-4</v>
      </c>
      <c r="AN283" s="5">
        <f t="shared" si="365"/>
        <v>6.1153488252750534E-4</v>
      </c>
      <c r="AO283" s="5">
        <f t="shared" si="366"/>
        <v>6.9724905056816884E-4</v>
      </c>
      <c r="AP283" s="5">
        <f t="shared" si="367"/>
        <v>5.2998474538787138E-4</v>
      </c>
      <c r="AQ283" s="5">
        <f t="shared" si="368"/>
        <v>3.0213432716218386E-4</v>
      </c>
      <c r="AR283" s="5">
        <f t="shared" si="369"/>
        <v>2.0077666316118407E-2</v>
      </c>
      <c r="AS283" s="5">
        <f t="shared" si="370"/>
        <v>1.9313108782800667E-2</v>
      </c>
      <c r="AT283" s="5">
        <f t="shared" si="371"/>
        <v>9.2888328001758357E-3</v>
      </c>
      <c r="AU283" s="5">
        <f t="shared" si="372"/>
        <v>2.9783713490483879E-3</v>
      </c>
      <c r="AV283" s="5">
        <f t="shared" si="373"/>
        <v>7.1623874201915826E-4</v>
      </c>
      <c r="AW283" s="5">
        <f t="shared" si="374"/>
        <v>8.3957578719177715E-6</v>
      </c>
      <c r="AX283" s="5">
        <f t="shared" si="375"/>
        <v>4.2994435009146348E-5</v>
      </c>
      <c r="AY283" s="5">
        <f t="shared" si="376"/>
        <v>9.804127236680987E-5</v>
      </c>
      <c r="AZ283" s="5">
        <f t="shared" si="377"/>
        <v>1.1178296778708907E-4</v>
      </c>
      <c r="BA283" s="5">
        <f t="shared" si="378"/>
        <v>8.4967154380583731E-5</v>
      </c>
      <c r="BB283" s="5">
        <f t="shared" si="379"/>
        <v>4.8438175330641423E-5</v>
      </c>
      <c r="BC283" s="5">
        <f t="shared" si="380"/>
        <v>2.2090953582864595E-5</v>
      </c>
      <c r="BD283" s="5">
        <f t="shared" si="381"/>
        <v>7.6305997561844875E-3</v>
      </c>
      <c r="BE283" s="5">
        <f t="shared" si="382"/>
        <v>7.340026517469002E-3</v>
      </c>
      <c r="BF283" s="5">
        <f t="shared" si="383"/>
        <v>3.530259153841901E-3</v>
      </c>
      <c r="BG283" s="5">
        <f t="shared" si="384"/>
        <v>1.1319422950878703E-3</v>
      </c>
      <c r="BH283" s="5">
        <f t="shared" si="385"/>
        <v>2.7220948312273174E-4</v>
      </c>
      <c r="BI283" s="5">
        <f t="shared" si="386"/>
        <v>5.2368749201083792E-5</v>
      </c>
      <c r="BJ283" s="8">
        <f t="shared" si="387"/>
        <v>0.14474592379120779</v>
      </c>
      <c r="BK283" s="8">
        <f t="shared" si="388"/>
        <v>0.18505356943968279</v>
      </c>
      <c r="BL283" s="8">
        <f t="shared" si="389"/>
        <v>0.58403889341582471</v>
      </c>
      <c r="BM283" s="8">
        <f t="shared" si="390"/>
        <v>0.61981516884365129</v>
      </c>
      <c r="BN283" s="8">
        <f t="shared" si="391"/>
        <v>0.37115713654460608</v>
      </c>
    </row>
    <row r="284" spans="1:66" x14ac:dyDescent="0.25">
      <c r="A284" t="s">
        <v>10</v>
      </c>
      <c r="B284" t="s">
        <v>45</v>
      </c>
      <c r="C284" t="s">
        <v>241</v>
      </c>
      <c r="D284" s="11">
        <v>44534</v>
      </c>
      <c r="E284">
        <f>VLOOKUP(A284,home!$A$2:$E$405,3,FALSE)</f>
        <v>1.53198653198653</v>
      </c>
      <c r="F284">
        <f>VLOOKUP(B284,home!$B$2:$E$405,3,FALSE)</f>
        <v>0.65</v>
      </c>
      <c r="G284">
        <f>VLOOKUP(C284,away!$B$2:$E$405,4,FALSE)</f>
        <v>0.88</v>
      </c>
      <c r="H284">
        <f>VLOOKUP(A284,away!$A$2:$E$405,3,FALSE)</f>
        <v>1.4141414141414099</v>
      </c>
      <c r="I284">
        <f>VLOOKUP(C284,away!$B$2:$E$405,3,FALSE)</f>
        <v>1.04</v>
      </c>
      <c r="J284">
        <f>VLOOKUP(B284,home!$B$2:$E$405,4,FALSE)</f>
        <v>0.92</v>
      </c>
      <c r="K284" s="3">
        <f t="shared" si="336"/>
        <v>0.87629629629629524</v>
      </c>
      <c r="L284" s="3">
        <f t="shared" si="337"/>
        <v>1.3530505050505011</v>
      </c>
      <c r="M284" s="5">
        <f t="shared" si="338"/>
        <v>0.10759869050603223</v>
      </c>
      <c r="N284" s="5">
        <f t="shared" si="339"/>
        <v>9.4288333976767363E-2</v>
      </c>
      <c r="O284" s="5">
        <f t="shared" si="340"/>
        <v>0.14558646253195942</v>
      </c>
      <c r="P284" s="5">
        <f t="shared" si="341"/>
        <v>0.12757687790763539</v>
      </c>
      <c r="Q284" s="5">
        <f t="shared" si="342"/>
        <v>4.1312258923894687E-2</v>
      </c>
      <c r="R284" s="5">
        <f t="shared" si="343"/>
        <v>9.8492918328691809E-2</v>
      </c>
      <c r="S284" s="5">
        <f t="shared" si="344"/>
        <v>3.7816119555254372E-2</v>
      </c>
      <c r="T284" s="5">
        <f t="shared" si="345"/>
        <v>5.5897572801752768E-2</v>
      </c>
      <c r="U284" s="5">
        <f t="shared" si="346"/>
        <v>8.6308979542846109E-2</v>
      </c>
      <c r="V284" s="5">
        <f t="shared" si="347"/>
        <v>4.9819508281208694E-3</v>
      </c>
      <c r="W284" s="5">
        <f t="shared" si="348"/>
        <v>1.2067259828880832E-2</v>
      </c>
      <c r="X284" s="5">
        <f t="shared" si="349"/>
        <v>1.6327612006042831E-2</v>
      </c>
      <c r="Y284" s="5">
        <f t="shared" si="350"/>
        <v>1.1046041835522441E-2</v>
      </c>
      <c r="Z284" s="5">
        <f t="shared" si="351"/>
        <v>4.4421964296178083E-2</v>
      </c>
      <c r="AA284" s="5">
        <f t="shared" si="352"/>
        <v>3.8926802786947115E-2</v>
      </c>
      <c r="AB284" s="5">
        <f t="shared" si="353"/>
        <v>1.7055706554429027E-2</v>
      </c>
      <c r="AC284" s="5">
        <f t="shared" si="354"/>
        <v>3.691853320611433E-4</v>
      </c>
      <c r="AD284" s="5">
        <f t="shared" si="355"/>
        <v>2.6436237736233337E-3</v>
      </c>
      <c r="AE284" s="5">
        <f t="shared" si="356"/>
        <v>3.5769564820645628E-3</v>
      </c>
      <c r="AF284" s="5">
        <f t="shared" si="357"/>
        <v>2.4199013873005605E-3</v>
      </c>
      <c r="AG284" s="5">
        <f t="shared" si="358"/>
        <v>1.0914162647531443E-3</v>
      </c>
      <c r="AH284" s="5">
        <f t="shared" si="359"/>
        <v>1.5026290306569769E-2</v>
      </c>
      <c r="AI284" s="5">
        <f t="shared" si="360"/>
        <v>1.3167482542720009E-2</v>
      </c>
      <c r="AJ284" s="5">
        <f t="shared" si="361"/>
        <v>5.7693080918658334E-3</v>
      </c>
      <c r="AK284" s="5">
        <f t="shared" si="362"/>
        <v>1.685207771031426E-3</v>
      </c>
      <c r="AL284" s="5">
        <f t="shared" si="363"/>
        <v>1.7509325368978841E-5</v>
      </c>
      <c r="AM284" s="5">
        <f t="shared" si="364"/>
        <v>4.6331954432539272E-4</v>
      </c>
      <c r="AN284" s="5">
        <f t="shared" si="365"/>
        <v>6.2689474344924056E-4</v>
      </c>
      <c r="AO284" s="5">
        <f t="shared" si="366"/>
        <v>4.2411012461874973E-4</v>
      </c>
      <c r="AP284" s="5">
        <f t="shared" si="367"/>
        <v>1.912808061041435E-4</v>
      </c>
      <c r="AQ284" s="5">
        <f t="shared" si="368"/>
        <v>6.470314782641957E-5</v>
      </c>
      <c r="AR284" s="5">
        <f t="shared" si="369"/>
        <v>4.0662659376679332E-3</v>
      </c>
      <c r="AS284" s="5">
        <f t="shared" si="370"/>
        <v>3.5632537809341916E-3</v>
      </c>
      <c r="AT284" s="5">
        <f t="shared" si="371"/>
        <v>1.5612330454982011E-3</v>
      </c>
      <c r="AU284" s="5">
        <f t="shared" si="372"/>
        <v>4.5603424514181984E-4</v>
      </c>
      <c r="AV284" s="5">
        <f t="shared" si="373"/>
        <v>9.9905280000513335E-5</v>
      </c>
      <c r="AW284" s="5">
        <f t="shared" si="374"/>
        <v>5.7667602498430869E-7</v>
      </c>
      <c r="AX284" s="5">
        <f t="shared" si="375"/>
        <v>6.7667533449004792E-5</v>
      </c>
      <c r="AY284" s="5">
        <f t="shared" si="376"/>
        <v>9.1557590308697598E-5</v>
      </c>
      <c r="AZ284" s="5">
        <f t="shared" si="377"/>
        <v>6.1941021904195087E-5</v>
      </c>
      <c r="BA284" s="5">
        <f t="shared" si="378"/>
        <v>2.7936443656938449E-5</v>
      </c>
      <c r="BB284" s="5">
        <f t="shared" si="379"/>
        <v>9.4498547998338573E-6</v>
      </c>
      <c r="BC284" s="5">
        <f t="shared" si="380"/>
        <v>2.5572261619138196E-6</v>
      </c>
      <c r="BD284" s="5">
        <f t="shared" si="381"/>
        <v>9.1697719677187551E-4</v>
      </c>
      <c r="BE284" s="5">
        <f t="shared" si="382"/>
        <v>8.0354372131935352E-4</v>
      </c>
      <c r="BF284" s="5">
        <f t="shared" si="383"/>
        <v>3.5207119345214587E-4</v>
      </c>
      <c r="BG284" s="5">
        <f t="shared" si="384"/>
        <v>1.0283956095157734E-4</v>
      </c>
      <c r="BH284" s="5">
        <f t="shared" si="385"/>
        <v>2.2529481593651074E-5</v>
      </c>
      <c r="BI284" s="5">
        <f t="shared" si="386"/>
        <v>3.9485002555984001E-6</v>
      </c>
      <c r="BJ284" s="8">
        <f t="shared" si="387"/>
        <v>0.24270239531720705</v>
      </c>
      <c r="BK284" s="8">
        <f t="shared" si="388"/>
        <v>0.27845189104478169</v>
      </c>
      <c r="BL284" s="8">
        <f t="shared" si="389"/>
        <v>0.43396776040064738</v>
      </c>
      <c r="BM284" s="8">
        <f t="shared" si="390"/>
        <v>0.38459748796954957</v>
      </c>
      <c r="BN284" s="8">
        <f t="shared" si="391"/>
        <v>0.61485554217498084</v>
      </c>
    </row>
    <row r="285" spans="1:66" x14ac:dyDescent="0.25">
      <c r="A285" t="s">
        <v>13</v>
      </c>
      <c r="B285" t="s">
        <v>55</v>
      </c>
      <c r="C285" t="s">
        <v>15</v>
      </c>
      <c r="D285" s="11">
        <v>44534</v>
      </c>
      <c r="E285">
        <f>VLOOKUP(A285,home!$A$2:$E$405,3,FALSE)</f>
        <v>1.6031746031745999</v>
      </c>
      <c r="F285">
        <f>VLOOKUP(B285,home!$B$2:$E$405,3,FALSE)</f>
        <v>1.02</v>
      </c>
      <c r="G285">
        <f>VLOOKUP(C285,away!$B$2:$E$405,4,FALSE)</f>
        <v>0.53</v>
      </c>
      <c r="H285">
        <f>VLOOKUP(A285,away!$A$2:$E$405,3,FALSE)</f>
        <v>1.3968253968254001</v>
      </c>
      <c r="I285">
        <f>VLOOKUP(C285,away!$B$2:$E$405,3,FALSE)</f>
        <v>0.8</v>
      </c>
      <c r="J285">
        <f>VLOOKUP(B285,home!$B$2:$E$405,4,FALSE)</f>
        <v>0.97</v>
      </c>
      <c r="K285" s="3">
        <f t="shared" si="336"/>
        <v>0.86667619047618882</v>
      </c>
      <c r="L285" s="3">
        <f t="shared" si="337"/>
        <v>1.0839365079365104</v>
      </c>
      <c r="M285" s="5">
        <f t="shared" si="338"/>
        <v>0.14218692718802772</v>
      </c>
      <c r="N285" s="5">
        <f t="shared" si="339"/>
        <v>0.12323002439083511</v>
      </c>
      <c r="O285" s="5">
        <f t="shared" si="340"/>
        <v>0.15412160133041364</v>
      </c>
      <c r="P285" s="5">
        <f t="shared" si="341"/>
        <v>0.13357352231113281</v>
      </c>
      <c r="Q285" s="5">
        <f t="shared" si="342"/>
        <v>5.3400264045668402E-2</v>
      </c>
      <c r="R285" s="5">
        <f t="shared" si="343"/>
        <v>8.3529015171835794E-2</v>
      </c>
      <c r="S285" s="5">
        <f t="shared" si="344"/>
        <v>3.1370475147494775E-2</v>
      </c>
      <c r="T285" s="5">
        <f t="shared" si="345"/>
        <v>5.7882495732549395E-2</v>
      </c>
      <c r="U285" s="5">
        <f t="shared" si="346"/>
        <v>7.2392608663354424E-2</v>
      </c>
      <c r="V285" s="5">
        <f t="shared" si="347"/>
        <v>3.2744570395963749E-3</v>
      </c>
      <c r="W285" s="5">
        <f t="shared" si="348"/>
        <v>1.5426912471174163E-2</v>
      </c>
      <c r="X285" s="5">
        <f t="shared" si="349"/>
        <v>1.6721793632246722E-2</v>
      </c>
      <c r="Y285" s="5">
        <f t="shared" si="350"/>
        <v>9.0626812980862427E-3</v>
      </c>
      <c r="Z285" s="5">
        <f t="shared" si="351"/>
        <v>3.0180049672245163E-2</v>
      </c>
      <c r="AA285" s="5">
        <f t="shared" si="352"/>
        <v>2.6156330478323588E-2</v>
      </c>
      <c r="AB285" s="5">
        <f t="shared" si="353"/>
        <v>1.1334534427894857E-2</v>
      </c>
      <c r="AC285" s="5">
        <f t="shared" si="354"/>
        <v>1.9225605382878336E-4</v>
      </c>
      <c r="AD285" s="5">
        <f t="shared" si="355"/>
        <v>3.3425344328317074E-3</v>
      </c>
      <c r="AE285" s="5">
        <f t="shared" si="356"/>
        <v>3.6230951007811449E-3</v>
      </c>
      <c r="AF285" s="5">
        <f t="shared" si="357"/>
        <v>1.9636025257312967E-3</v>
      </c>
      <c r="AG285" s="5">
        <f t="shared" si="358"/>
        <v>7.0947348823883116E-4</v>
      </c>
      <c r="AH285" s="5">
        <f t="shared" si="359"/>
        <v>8.1783144127709605E-3</v>
      </c>
      <c r="AI285" s="5">
        <f t="shared" si="360"/>
        <v>7.0879503797768454E-3</v>
      </c>
      <c r="AJ285" s="5">
        <f t="shared" si="361"/>
        <v>3.071478916714626E-3</v>
      </c>
      <c r="AK285" s="5">
        <f t="shared" si="362"/>
        <v>8.8732588222205442E-4</v>
      </c>
      <c r="AL285" s="5">
        <f t="shared" si="363"/>
        <v>7.2243823826615967E-6</v>
      </c>
      <c r="AM285" s="5">
        <f t="shared" si="364"/>
        <v>5.7937900175641477E-4</v>
      </c>
      <c r="AN285" s="5">
        <f t="shared" si="365"/>
        <v>6.2801005193558954E-4</v>
      </c>
      <c r="AO285" s="5">
        <f t="shared" si="366"/>
        <v>3.4036151132204467E-4</v>
      </c>
      <c r="AP285" s="5">
        <f t="shared" si="367"/>
        <v>1.2297675600613672E-4</v>
      </c>
      <c r="AQ285" s="5">
        <f t="shared" si="368"/>
        <v>3.3324748865663025E-5</v>
      </c>
      <c r="AR285" s="5">
        <f t="shared" si="369"/>
        <v>1.7729547130771583E-3</v>
      </c>
      <c r="AS285" s="5">
        <f t="shared" si="370"/>
        <v>1.5365776366165159E-3</v>
      </c>
      <c r="AT285" s="5">
        <f t="shared" si="371"/>
        <v>6.6585762623685377E-4</v>
      </c>
      <c r="AU285" s="5">
        <f t="shared" si="372"/>
        <v>1.9236098363549148E-4</v>
      </c>
      <c r="AV285" s="5">
        <f t="shared" si="373"/>
        <v>4.1678671123365062E-5</v>
      </c>
      <c r="AW285" s="5">
        <f t="shared" si="374"/>
        <v>1.8852065228864904E-7</v>
      </c>
      <c r="AX285" s="5">
        <f t="shared" si="375"/>
        <v>8.3688997680691062E-5</v>
      </c>
      <c r="AY285" s="5">
        <f t="shared" si="376"/>
        <v>9.0713559898714994E-5</v>
      </c>
      <c r="AZ285" s="5">
        <f t="shared" si="377"/>
        <v>4.9163869669551288E-5</v>
      </c>
      <c r="BA285" s="5">
        <f t="shared" si="378"/>
        <v>1.7763504402086382E-5</v>
      </c>
      <c r="BB285" s="5">
        <f t="shared" si="379"/>
        <v>4.8136277325780858E-6</v>
      </c>
      <c r="BC285" s="5">
        <f t="shared" si="380"/>
        <v>1.0435333669914069E-6</v>
      </c>
      <c r="BD285" s="5">
        <f t="shared" si="381"/>
        <v>3.2029505673707203E-4</v>
      </c>
      <c r="BE285" s="5">
        <f t="shared" si="382"/>
        <v>2.7759209960124035E-4</v>
      </c>
      <c r="BF285" s="5">
        <f t="shared" si="383"/>
        <v>1.2029123169434487E-4</v>
      </c>
      <c r="BG285" s="5">
        <f t="shared" si="384"/>
        <v>3.4751182144181133E-5</v>
      </c>
      <c r="BH285" s="5">
        <f t="shared" si="385"/>
        <v>7.5295055388157639E-6</v>
      </c>
      <c r="BI285" s="5">
        <f t="shared" si="386"/>
        <v>1.3051286353100424E-6</v>
      </c>
      <c r="BJ285" s="8">
        <f t="shared" si="387"/>
        <v>0.28731411628077952</v>
      </c>
      <c r="BK285" s="8">
        <f t="shared" si="388"/>
        <v>0.31069557568236189</v>
      </c>
      <c r="BL285" s="8">
        <f t="shared" si="389"/>
        <v>0.37173035349834721</v>
      </c>
      <c r="BM285" s="8">
        <f t="shared" si="390"/>
        <v>0.30978821565657372</v>
      </c>
      <c r="BN285" s="8">
        <f t="shared" si="391"/>
        <v>0.69004135443791348</v>
      </c>
    </row>
    <row r="286" spans="1:66" x14ac:dyDescent="0.25">
      <c r="A286" t="s">
        <v>69</v>
      </c>
      <c r="B286" t="s">
        <v>71</v>
      </c>
      <c r="C286" t="s">
        <v>79</v>
      </c>
      <c r="D286" s="11">
        <v>44534</v>
      </c>
      <c r="E286">
        <f>VLOOKUP(A286,home!$A$2:$E$405,3,FALSE)</f>
        <v>1.3354838709677399</v>
      </c>
      <c r="F286">
        <f>VLOOKUP(B286,home!$B$2:$E$405,3,FALSE)</f>
        <v>0.56000000000000005</v>
      </c>
      <c r="G286">
        <f>VLOOKUP(C286,away!$B$2:$E$405,4,FALSE)</f>
        <v>1.68</v>
      </c>
      <c r="H286">
        <f>VLOOKUP(A286,away!$A$2:$E$405,3,FALSE)</f>
        <v>1.3322580645161299</v>
      </c>
      <c r="I286">
        <f>VLOOKUP(C286,away!$B$2:$E$405,3,FALSE)</f>
        <v>0.84</v>
      </c>
      <c r="J286">
        <f>VLOOKUP(B286,home!$B$2:$E$405,4,FALSE)</f>
        <v>1.55</v>
      </c>
      <c r="K286" s="3">
        <f t="shared" si="336"/>
        <v>1.2564232258064498</v>
      </c>
      <c r="L286" s="3">
        <f t="shared" si="337"/>
        <v>1.7346000000000013</v>
      </c>
      <c r="M286" s="5">
        <f t="shared" si="338"/>
        <v>5.023600763686753E-2</v>
      </c>
      <c r="N286" s="5">
        <f t="shared" si="339"/>
        <v>6.3117686766750558E-2</v>
      </c>
      <c r="O286" s="5">
        <f t="shared" si="340"/>
        <v>8.7139378846910504E-2</v>
      </c>
      <c r="P286" s="5">
        <f t="shared" si="341"/>
        <v>0.1094839394656056</v>
      </c>
      <c r="Q286" s="5">
        <f t="shared" si="342"/>
        <v>3.9651263806460911E-2</v>
      </c>
      <c r="R286" s="5">
        <f t="shared" si="343"/>
        <v>7.5575983273925534E-2</v>
      </c>
      <c r="S286" s="5">
        <f t="shared" si="344"/>
        <v>5.9652097990921422E-2</v>
      </c>
      <c r="T286" s="5">
        <f t="shared" si="345"/>
        <v>6.8779082198687155E-2</v>
      </c>
      <c r="U286" s="5">
        <f t="shared" si="346"/>
        <v>9.4955420698519824E-2</v>
      </c>
      <c r="V286" s="5">
        <f t="shared" si="347"/>
        <v>1.4445032098719029E-2</v>
      </c>
      <c r="W286" s="5">
        <f t="shared" si="348"/>
        <v>1.6606256259672051E-2</v>
      </c>
      <c r="X286" s="5">
        <f t="shared" si="349"/>
        <v>2.8805212108027164E-2</v>
      </c>
      <c r="Y286" s="5">
        <f t="shared" si="350"/>
        <v>2.498276046129198E-2</v>
      </c>
      <c r="Z286" s="5">
        <f t="shared" si="351"/>
        <v>4.3698033528983771E-2</v>
      </c>
      <c r="AA286" s="5">
        <f t="shared" si="352"/>
        <v>5.4903224247884186E-2</v>
      </c>
      <c r="AB286" s="5">
        <f t="shared" si="353"/>
        <v>3.4490843058350783E-2</v>
      </c>
      <c r="AC286" s="5">
        <f t="shared" si="354"/>
        <v>1.9675864661992007E-3</v>
      </c>
      <c r="AD286" s="5">
        <f t="shared" si="355"/>
        <v>5.2161215145864262E-3</v>
      </c>
      <c r="AE286" s="5">
        <f t="shared" si="356"/>
        <v>9.0478843792016223E-3</v>
      </c>
      <c r="AF286" s="5">
        <f t="shared" si="357"/>
        <v>7.8472301220815742E-3</v>
      </c>
      <c r="AG286" s="5">
        <f t="shared" si="358"/>
        <v>4.5372684565875687E-3</v>
      </c>
      <c r="AH286" s="5">
        <f t="shared" si="359"/>
        <v>1.8949652239843826E-2</v>
      </c>
      <c r="AI286" s="5">
        <f t="shared" si="360"/>
        <v>2.3808783195094999E-2</v>
      </c>
      <c r="AJ286" s="5">
        <f t="shared" si="361"/>
        <v>1.4956954092253831E-2</v>
      </c>
      <c r="AK286" s="5">
        <f t="shared" si="362"/>
        <v>6.2640881696095123E-3</v>
      </c>
      <c r="AL286" s="5">
        <f t="shared" si="363"/>
        <v>1.7152566670175024E-4</v>
      </c>
      <c r="AM286" s="5">
        <f t="shared" si="364"/>
        <v>1.3107312439110204E-3</v>
      </c>
      <c r="AN286" s="5">
        <f t="shared" si="365"/>
        <v>2.2735944156880581E-3</v>
      </c>
      <c r="AO286" s="5">
        <f t="shared" si="366"/>
        <v>1.9718884367262543E-3</v>
      </c>
      <c r="AP286" s="5">
        <f t="shared" si="367"/>
        <v>1.1401458941151209E-3</v>
      </c>
      <c r="AQ286" s="5">
        <f t="shared" si="368"/>
        <v>4.9442426698302253E-4</v>
      </c>
      <c r="AR286" s="5">
        <f t="shared" si="369"/>
        <v>6.5740133550466224E-3</v>
      </c>
      <c r="AS286" s="5">
        <f t="shared" si="370"/>
        <v>8.259743066042359E-3</v>
      </c>
      <c r="AT286" s="5">
        <f t="shared" si="371"/>
        <v>5.1888665136847001E-3</v>
      </c>
      <c r="AU286" s="5">
        <f t="shared" si="372"/>
        <v>2.1731374678009329E-3</v>
      </c>
      <c r="AV286" s="5">
        <f t="shared" si="373"/>
        <v>6.8259509685382686E-4</v>
      </c>
      <c r="AW286" s="5">
        <f t="shared" si="374"/>
        <v>1.0383933862804151E-5</v>
      </c>
      <c r="AX286" s="5">
        <f t="shared" si="375"/>
        <v>2.7447219627333065E-4</v>
      </c>
      <c r="AY286" s="5">
        <f t="shared" si="376"/>
        <v>4.760994716557197E-4</v>
      </c>
      <c r="AZ286" s="5">
        <f t="shared" si="377"/>
        <v>4.1292107176700603E-4</v>
      </c>
      <c r="BA286" s="5">
        <f t="shared" si="378"/>
        <v>2.3875096369568302E-4</v>
      </c>
      <c r="BB286" s="5">
        <f t="shared" si="379"/>
        <v>1.0353435540663303E-4</v>
      </c>
      <c r="BC286" s="5">
        <f t="shared" si="380"/>
        <v>3.591813857766914E-5</v>
      </c>
      <c r="BD286" s="5">
        <f t="shared" si="381"/>
        <v>1.9005472609439789E-3</v>
      </c>
      <c r="BE286" s="5">
        <f t="shared" si="382"/>
        <v>2.3878917203928466E-3</v>
      </c>
      <c r="BF286" s="5">
        <f t="shared" si="383"/>
        <v>1.5001013091062471E-3</v>
      </c>
      <c r="BG286" s="5">
        <f t="shared" si="384"/>
        <v>6.2825404194124981E-4</v>
      </c>
      <c r="BH286" s="5">
        <f t="shared" si="385"/>
        <v>1.9733824250044141E-4</v>
      </c>
      <c r="BI286" s="5">
        <f t="shared" si="386"/>
        <v>4.9588070243476007E-5</v>
      </c>
      <c r="BJ286" s="8">
        <f t="shared" si="387"/>
        <v>0.27732324652814649</v>
      </c>
      <c r="BK286" s="8">
        <f t="shared" si="388"/>
        <v>0.23643228879667025</v>
      </c>
      <c r="BL286" s="8">
        <f t="shared" si="389"/>
        <v>0.4405864039669497</v>
      </c>
      <c r="BM286" s="8">
        <f t="shared" si="390"/>
        <v>0.5723699974864368</v>
      </c>
      <c r="BN286" s="8">
        <f t="shared" si="391"/>
        <v>0.42520425979652066</v>
      </c>
    </row>
    <row r="287" spans="1:66" x14ac:dyDescent="0.25">
      <c r="A287" t="s">
        <v>69</v>
      </c>
      <c r="B287" t="s">
        <v>73</v>
      </c>
      <c r="C287" t="s">
        <v>381</v>
      </c>
      <c r="D287" s="11">
        <v>44534</v>
      </c>
      <c r="E287">
        <f>VLOOKUP(A287,home!$A$2:$E$405,3,FALSE)</f>
        <v>1.3354838709677399</v>
      </c>
      <c r="F287">
        <f>VLOOKUP(B287,home!$B$2:$E$405,3,FALSE)</f>
        <v>0.75</v>
      </c>
      <c r="G287">
        <f>VLOOKUP(C287,away!$B$2:$E$405,4,FALSE)</f>
        <v>0.75</v>
      </c>
      <c r="H287">
        <f>VLOOKUP(A287,away!$A$2:$E$405,3,FALSE)</f>
        <v>1.3322580645161299</v>
      </c>
      <c r="I287">
        <f>VLOOKUP(C287,away!$B$2:$E$405,3,FALSE)</f>
        <v>1.05</v>
      </c>
      <c r="J287">
        <f>VLOOKUP(B287,home!$B$2:$E$405,4,FALSE)</f>
        <v>0.89</v>
      </c>
      <c r="K287" s="3">
        <f t="shared" si="336"/>
        <v>0.75120967741935374</v>
      </c>
      <c r="L287" s="3">
        <f t="shared" si="337"/>
        <v>1.2449951612903234</v>
      </c>
      <c r="M287" s="5">
        <f t="shared" si="338"/>
        <v>0.13584987833280851</v>
      </c>
      <c r="N287" s="5">
        <f t="shared" si="339"/>
        <v>0.10205174327984752</v>
      </c>
      <c r="O287" s="5">
        <f t="shared" si="340"/>
        <v>0.1691324411862257</v>
      </c>
      <c r="P287" s="5">
        <f t="shared" si="341"/>
        <v>0.12705392658465242</v>
      </c>
      <c r="Q287" s="5">
        <f t="shared" si="342"/>
        <v>3.8331128574668479E-2</v>
      </c>
      <c r="R287" s="5">
        <f t="shared" si="343"/>
        <v>0.10528453544703563</v>
      </c>
      <c r="S287" s="5">
        <f t="shared" si="344"/>
        <v>2.9706872870786556E-2</v>
      </c>
      <c r="T287" s="5">
        <f t="shared" si="345"/>
        <v>4.7722069602259498E-2</v>
      </c>
      <c r="U287" s="5">
        <f t="shared" si="346"/>
        <v>7.9090761910414142E-2</v>
      </c>
      <c r="V287" s="5">
        <f t="shared" si="347"/>
        <v>3.0870471722207939E-3</v>
      </c>
      <c r="W287" s="5">
        <f t="shared" si="348"/>
        <v>9.5982382438988267E-3</v>
      </c>
      <c r="X287" s="5">
        <f t="shared" si="349"/>
        <v>1.1949760170565768E-2</v>
      </c>
      <c r="Y287" s="5">
        <f t="shared" si="350"/>
        <v>7.4386967954671078E-3</v>
      </c>
      <c r="Z287" s="5">
        <f t="shared" si="351"/>
        <v>4.369291239675295E-2</v>
      </c>
      <c r="AA287" s="5">
        <f t="shared" si="352"/>
        <v>3.2822538627076868E-2</v>
      </c>
      <c r="AB287" s="5">
        <f t="shared" si="353"/>
        <v>1.2328304327065344E-2</v>
      </c>
      <c r="AC287" s="5">
        <f t="shared" si="354"/>
        <v>1.8044801990079143E-4</v>
      </c>
      <c r="AD287" s="5">
        <f t="shared" si="355"/>
        <v>1.8025723637483352E-3</v>
      </c>
      <c r="AE287" s="5">
        <f t="shared" si="356"/>
        <v>2.2441938707423378E-3</v>
      </c>
      <c r="AF287" s="5">
        <f t="shared" si="357"/>
        <v>1.3970052550358063E-3</v>
      </c>
      <c r="AG287" s="5">
        <f t="shared" si="358"/>
        <v>5.7975492760557756E-4</v>
      </c>
      <c r="AH287" s="5">
        <f t="shared" si="359"/>
        <v>1.3599366129159853E-2</v>
      </c>
      <c r="AI287" s="5">
        <f t="shared" si="360"/>
        <v>1.0215975442993859E-2</v>
      </c>
      <c r="AJ287" s="5">
        <f t="shared" si="361"/>
        <v>3.8371698085277275E-3</v>
      </c>
      <c r="AK287" s="5">
        <f t="shared" si="362"/>
        <v>9.6083969802246601E-4</v>
      </c>
      <c r="AL287" s="5">
        <f t="shared" si="363"/>
        <v>6.7505778449517041E-6</v>
      </c>
      <c r="AM287" s="5">
        <f t="shared" si="364"/>
        <v>2.7082196077928586E-4</v>
      </c>
      <c r="AN287" s="5">
        <f t="shared" si="365"/>
        <v>3.3717203074136855E-4</v>
      </c>
      <c r="AO287" s="5">
        <f t="shared" si="366"/>
        <v>2.0988877339771808E-4</v>
      </c>
      <c r="AP287" s="5">
        <f t="shared" si="367"/>
        <v>8.710350242977336E-5</v>
      </c>
      <c r="AQ287" s="5">
        <f t="shared" si="368"/>
        <v>2.7110859764126941E-5</v>
      </c>
      <c r="AR287" s="5">
        <f t="shared" si="369"/>
        <v>3.3862290054839025E-3</v>
      </c>
      <c r="AS287" s="5">
        <f t="shared" si="370"/>
        <v>2.5437679988776214E-3</v>
      </c>
      <c r="AT287" s="5">
        <f t="shared" si="371"/>
        <v>9.5545156893326634E-4</v>
      </c>
      <c r="AU287" s="5">
        <f t="shared" si="372"/>
        <v>2.3924815496272485E-4</v>
      </c>
      <c r="AV287" s="5">
        <f t="shared" si="373"/>
        <v>4.493138232818101E-5</v>
      </c>
      <c r="AW287" s="5">
        <f t="shared" si="374"/>
        <v>1.753748395005899E-7</v>
      </c>
      <c r="AX287" s="5">
        <f t="shared" si="375"/>
        <v>3.3907346299180682E-5</v>
      </c>
      <c r="AY287" s="5">
        <f t="shared" si="376"/>
        <v>4.2214482074675297E-5</v>
      </c>
      <c r="AZ287" s="5">
        <f t="shared" si="377"/>
        <v>2.6278412959673928E-5</v>
      </c>
      <c r="BA287" s="5">
        <f t="shared" si="378"/>
        <v>1.0905498993727651E-5</v>
      </c>
      <c r="BB287" s="5">
        <f t="shared" si="379"/>
        <v>3.3943233696618544E-6</v>
      </c>
      <c r="BC287" s="5">
        <f t="shared" si="380"/>
        <v>8.4518323421673385E-7</v>
      </c>
      <c r="BD287" s="5">
        <f t="shared" si="381"/>
        <v>7.0263978780806685E-4</v>
      </c>
      <c r="BE287" s="5">
        <f t="shared" si="382"/>
        <v>5.2782980834130107E-4</v>
      </c>
      <c r="BF287" s="5">
        <f t="shared" si="383"/>
        <v>1.9825543002819401E-4</v>
      </c>
      <c r="BG287" s="5">
        <f t="shared" si="384"/>
        <v>4.9643799212704967E-5</v>
      </c>
      <c r="BH287" s="5">
        <f t="shared" si="385"/>
        <v>9.323225598111815E-6</v>
      </c>
      <c r="BI287" s="5">
        <f t="shared" si="386"/>
        <v>1.4007394588130879E-6</v>
      </c>
      <c r="BJ287" s="8">
        <f t="shared" si="387"/>
        <v>0.2241648054578827</v>
      </c>
      <c r="BK287" s="8">
        <f t="shared" si="388"/>
        <v>0.2959271380402887</v>
      </c>
      <c r="BL287" s="8">
        <f t="shared" si="389"/>
        <v>0.43593065347755444</v>
      </c>
      <c r="BM287" s="8">
        <f t="shared" si="390"/>
        <v>0.32196981686000531</v>
      </c>
      <c r="BN287" s="8">
        <f t="shared" si="391"/>
        <v>0.6777036534052383</v>
      </c>
    </row>
    <row r="288" spans="1:66" x14ac:dyDescent="0.25">
      <c r="A288" t="s">
        <v>154</v>
      </c>
      <c r="B288" t="s">
        <v>169</v>
      </c>
      <c r="C288" t="s">
        <v>155</v>
      </c>
      <c r="D288" s="11">
        <v>44534</v>
      </c>
      <c r="E288">
        <f>VLOOKUP(A288,home!$A$2:$E$405,3,FALSE)</f>
        <v>1.32075471698113</v>
      </c>
      <c r="F288">
        <f>VLOOKUP(B288,home!$B$2:$E$405,3,FALSE)</f>
        <v>0.76</v>
      </c>
      <c r="G288">
        <f>VLOOKUP(C288,away!$B$2:$E$405,4,FALSE)</f>
        <v>0.85</v>
      </c>
      <c r="H288">
        <f>VLOOKUP(A288,away!$A$2:$E$405,3,FALSE)</f>
        <v>1.0314465408805</v>
      </c>
      <c r="I288">
        <f>VLOOKUP(C288,away!$B$2:$E$405,3,FALSE)</f>
        <v>1.04</v>
      </c>
      <c r="J288">
        <f>VLOOKUP(B288,home!$B$2:$E$405,4,FALSE)</f>
        <v>1.39</v>
      </c>
      <c r="K288" s="3">
        <f t="shared" si="336"/>
        <v>0.85320754716980995</v>
      </c>
      <c r="L288" s="3">
        <f t="shared" si="337"/>
        <v>1.4910591194968505</v>
      </c>
      <c r="M288" s="5">
        <f t="shared" si="338"/>
        <v>9.5917515857277008E-2</v>
      </c>
      <c r="N288" s="5">
        <f t="shared" si="339"/>
        <v>8.1837548435208671E-2</v>
      </c>
      <c r="O288" s="5">
        <f t="shared" si="340"/>
        <v>0.14301868673847667</v>
      </c>
      <c r="P288" s="5">
        <f t="shared" si="341"/>
        <v>0.12202462291158311</v>
      </c>
      <c r="Q288" s="5">
        <f t="shared" si="342"/>
        <v>3.4912206983397441E-2</v>
      </c>
      <c r="R288" s="5">
        <f t="shared" si="343"/>
        <v>0.10662465855993448</v>
      </c>
      <c r="S288" s="5">
        <f t="shared" si="344"/>
        <v>3.8809409479677384E-2</v>
      </c>
      <c r="T288" s="5">
        <f t="shared" si="345"/>
        <v>5.2056164604356393E-2</v>
      </c>
      <c r="U288" s="5">
        <f t="shared" si="346"/>
        <v>9.0972963397740178E-2</v>
      </c>
      <c r="V288" s="5">
        <f t="shared" si="347"/>
        <v>5.4858518741659323E-3</v>
      </c>
      <c r="W288" s="5">
        <f t="shared" si="348"/>
        <v>9.9291194955297493E-3</v>
      </c>
      <c r="X288" s="5">
        <f t="shared" si="349"/>
        <v>1.4804904172383601E-2</v>
      </c>
      <c r="Y288" s="5">
        <f t="shared" si="350"/>
        <v>1.1037493689754773E-2</v>
      </c>
      <c r="Z288" s="5">
        <f t="shared" si="351"/>
        <v>5.299455650300941E-2</v>
      </c>
      <c r="AA288" s="5">
        <f t="shared" si="352"/>
        <v>4.5215355567284565E-2</v>
      </c>
      <c r="AB288" s="5">
        <f t="shared" si="353"/>
        <v>1.9289041308986829E-2</v>
      </c>
      <c r="AC288" s="5">
        <f t="shared" si="354"/>
        <v>4.3618793209389164E-4</v>
      </c>
      <c r="AD288" s="5">
        <f t="shared" si="355"/>
        <v>2.1178999225842194E-3</v>
      </c>
      <c r="AE288" s="5">
        <f t="shared" si="356"/>
        <v>3.1579139937508746E-3</v>
      </c>
      <c r="AF288" s="5">
        <f t="shared" si="357"/>
        <v>2.3543182294844811E-3</v>
      </c>
      <c r="AG288" s="5">
        <f t="shared" si="358"/>
        <v>1.170142555423505E-3</v>
      </c>
      <c r="AH288" s="5">
        <f t="shared" si="359"/>
        <v>1.9754504189375834E-2</v>
      </c>
      <c r="AI288" s="5">
        <f t="shared" si="360"/>
        <v>1.685469206497309E-2</v>
      </c>
      <c r="AJ288" s="5">
        <f t="shared" si="361"/>
        <v>7.1902752375290722E-3</v>
      </c>
      <c r="AK288" s="5">
        <f t="shared" si="362"/>
        <v>2.0449323662960011E-3</v>
      </c>
      <c r="AL288" s="5">
        <f t="shared" si="363"/>
        <v>2.219643303170566E-5</v>
      </c>
      <c r="AM288" s="5">
        <f t="shared" si="364"/>
        <v>3.6140163961984262E-4</v>
      </c>
      <c r="AN288" s="5">
        <f t="shared" si="365"/>
        <v>5.3887121055628065E-4</v>
      </c>
      <c r="AO288" s="5">
        <f t="shared" si="366"/>
        <v>4.0174441636712496E-4</v>
      </c>
      <c r="AP288" s="5">
        <f t="shared" si="367"/>
        <v>1.9967489191038048E-4</v>
      </c>
      <c r="AQ288" s="5">
        <f t="shared" si="368"/>
        <v>7.4431767129380208E-5</v>
      </c>
      <c r="AR288" s="5">
        <f t="shared" si="369"/>
        <v>5.8910267245415159E-3</v>
      </c>
      <c r="AS288" s="5">
        <f t="shared" si="370"/>
        <v>5.0262684619578665E-3</v>
      </c>
      <c r="AT288" s="5">
        <f t="shared" si="371"/>
        <v>2.1442250929220217E-3</v>
      </c>
      <c r="AU288" s="5">
        <f t="shared" si="372"/>
        <v>6.0982301070398534E-4</v>
      </c>
      <c r="AV288" s="5">
        <f t="shared" si="373"/>
        <v>1.3007639879261402E-4</v>
      </c>
      <c r="AW288" s="5">
        <f t="shared" si="374"/>
        <v>7.8438673365117882E-7</v>
      </c>
      <c r="AX288" s="5">
        <f t="shared" si="375"/>
        <v>5.1391767747198894E-5</v>
      </c>
      <c r="AY288" s="5">
        <f t="shared" si="376"/>
        <v>7.6628163966525035E-5</v>
      </c>
      <c r="AZ288" s="5">
        <f t="shared" si="377"/>
        <v>5.7128561346293565E-5</v>
      </c>
      <c r="BA288" s="5">
        <f t="shared" si="378"/>
        <v>2.8394020793042096E-5</v>
      </c>
      <c r="BB288" s="5">
        <f t="shared" si="379"/>
        <v>1.0584290910662158E-5</v>
      </c>
      <c r="BC288" s="5">
        <f t="shared" si="380"/>
        <v>3.1563606971500871E-6</v>
      </c>
      <c r="BD288" s="5">
        <f t="shared" si="381"/>
        <v>1.4639781868045476E-3</v>
      </c>
      <c r="BE288" s="5">
        <f t="shared" si="382"/>
        <v>1.2490772378736139E-3</v>
      </c>
      <c r="BF288" s="5">
        <f t="shared" si="383"/>
        <v>5.3286106317589348E-4</v>
      </c>
      <c r="BG288" s="5">
        <f t="shared" si="384"/>
        <v>1.5154702689820044E-4</v>
      </c>
      <c r="BH288" s="5">
        <f t="shared" si="385"/>
        <v>3.2325266775172699E-5</v>
      </c>
      <c r="BI288" s="5">
        <f t="shared" si="386"/>
        <v>5.5160323153709731E-6</v>
      </c>
      <c r="BJ288" s="8">
        <f t="shared" si="387"/>
        <v>0.21518111917291757</v>
      </c>
      <c r="BK288" s="8">
        <f t="shared" si="388"/>
        <v>0.26277241265179557</v>
      </c>
      <c r="BL288" s="8">
        <f t="shared" si="389"/>
        <v>0.46820183393335746</v>
      </c>
      <c r="BM288" s="8">
        <f t="shared" si="390"/>
        <v>0.41473883899796982</v>
      </c>
      <c r="BN288" s="8">
        <f t="shared" si="391"/>
        <v>0.5843352394858774</v>
      </c>
    </row>
    <row r="289" spans="1:66" x14ac:dyDescent="0.25">
      <c r="A289" t="s">
        <v>175</v>
      </c>
      <c r="B289" t="s">
        <v>277</v>
      </c>
      <c r="C289" t="s">
        <v>281</v>
      </c>
      <c r="D289" s="11">
        <v>44534</v>
      </c>
      <c r="E289">
        <f>VLOOKUP(A289,home!$A$2:$E$405,3,FALSE)</f>
        <v>1.21182266009852</v>
      </c>
      <c r="F289">
        <f>VLOOKUP(B289,home!$B$2:$E$405,3,FALSE)</f>
        <v>0.61</v>
      </c>
      <c r="G289">
        <f>VLOOKUP(C289,away!$B$2:$E$405,4,FALSE)</f>
        <v>1.1599999999999999</v>
      </c>
      <c r="H289">
        <f>VLOOKUP(A289,away!$A$2:$E$405,3,FALSE)</f>
        <v>1.07389162561576</v>
      </c>
      <c r="I289">
        <f>VLOOKUP(C289,away!$B$2:$E$405,3,FALSE)</f>
        <v>0.55000000000000004</v>
      </c>
      <c r="J289">
        <f>VLOOKUP(B289,home!$B$2:$E$405,4,FALSE)</f>
        <v>0.93</v>
      </c>
      <c r="K289" s="3">
        <f t="shared" si="336"/>
        <v>0.85748571428571274</v>
      </c>
      <c r="L289" s="3">
        <f t="shared" si="337"/>
        <v>0.54929556650246136</v>
      </c>
      <c r="M289" s="5">
        <f t="shared" si="338"/>
        <v>0.24493037786826632</v>
      </c>
      <c r="N289" s="5">
        <f t="shared" si="339"/>
        <v>0.21002430001663988</v>
      </c>
      <c r="O289" s="5">
        <f t="shared" si="340"/>
        <v>0.1345391706648113</v>
      </c>
      <c r="P289" s="5">
        <f t="shared" si="341"/>
        <v>0.11536541685692313</v>
      </c>
      <c r="Q289" s="5">
        <f t="shared" si="342"/>
        <v>9.0046418458562635E-2</v>
      </c>
      <c r="R289" s="5">
        <f t="shared" si="343"/>
        <v>3.6950884983549419E-2</v>
      </c>
      <c r="S289" s="5">
        <f t="shared" si="344"/>
        <v>1.3584655691146919E-2</v>
      </c>
      <c r="T289" s="5">
        <f t="shared" si="345"/>
        <v>4.9462098438713867E-2</v>
      </c>
      <c r="U289" s="5">
        <f t="shared" si="346"/>
        <v>3.168485600360809E-2</v>
      </c>
      <c r="V289" s="5">
        <f t="shared" si="347"/>
        <v>7.1095008953017734E-4</v>
      </c>
      <c r="W289" s="5">
        <f t="shared" si="348"/>
        <v>2.5737839150270257E-2</v>
      </c>
      <c r="X289" s="5">
        <f t="shared" si="349"/>
        <v>1.4137680936596932E-2</v>
      </c>
      <c r="Y289" s="5">
        <f t="shared" si="350"/>
        <v>3.8828827295495296E-3</v>
      </c>
      <c r="Z289" s="5">
        <f t="shared" si="351"/>
        <v>6.7656524332686905E-3</v>
      </c>
      <c r="AA289" s="5">
        <f t="shared" si="352"/>
        <v>5.8014503093502725E-3</v>
      </c>
      <c r="AB289" s="5">
        <f t="shared" si="353"/>
        <v>2.487330381203144E-3</v>
      </c>
      <c r="AC289" s="5">
        <f t="shared" si="354"/>
        <v>2.0929175404088947E-5</v>
      </c>
      <c r="AD289" s="5">
        <f t="shared" si="355"/>
        <v>5.5174573469850673E-3</v>
      </c>
      <c r="AE289" s="5">
        <f t="shared" si="356"/>
        <v>3.0307148590653305E-3</v>
      </c>
      <c r="AF289" s="5">
        <f t="shared" si="357"/>
        <v>8.3237911770885889E-4</v>
      </c>
      <c r="AG289" s="5">
        <f t="shared" si="358"/>
        <v>1.5240738633556886E-4</v>
      </c>
      <c r="AH289" s="5">
        <f t="shared" si="359"/>
        <v>9.2908572152277042E-4</v>
      </c>
      <c r="AI289" s="5">
        <f t="shared" si="360"/>
        <v>7.9667773355260958E-4</v>
      </c>
      <c r="AJ289" s="5">
        <f t="shared" si="361"/>
        <v>3.4156988770544106E-4</v>
      </c>
      <c r="AK289" s="5">
        <f t="shared" si="362"/>
        <v>9.7630433045863612E-5</v>
      </c>
      <c r="AL289" s="5">
        <f t="shared" si="363"/>
        <v>3.9431663250248288E-7</v>
      </c>
      <c r="AM289" s="5">
        <f t="shared" si="364"/>
        <v>9.4622817084408911E-4</v>
      </c>
      <c r="AN289" s="5">
        <f t="shared" si="365"/>
        <v>5.1975893914439186E-4</v>
      </c>
      <c r="AO289" s="5">
        <f t="shared" si="366"/>
        <v>1.427506404610185E-4</v>
      </c>
      <c r="AP289" s="5">
        <f t="shared" si="367"/>
        <v>2.6137431306874778E-5</v>
      </c>
      <c r="AQ289" s="5">
        <f t="shared" si="368"/>
        <v>3.5892937841572377E-6</v>
      </c>
      <c r="AR289" s="5">
        <f t="shared" si="369"/>
        <v>1.0206853354663972E-4</v>
      </c>
      <c r="AS289" s="5">
        <f t="shared" si="370"/>
        <v>8.7522309394335584E-5</v>
      </c>
      <c r="AT289" s="5">
        <f t="shared" si="371"/>
        <v>3.7524564993468496E-5</v>
      </c>
      <c r="AU289" s="5">
        <f t="shared" si="372"/>
        <v>1.0725592805561663E-5</v>
      </c>
      <c r="AV289" s="5">
        <f t="shared" si="373"/>
        <v>2.2992606520036856E-6</v>
      </c>
      <c r="AW289" s="5">
        <f t="shared" si="374"/>
        <v>5.1591194424525312E-9</v>
      </c>
      <c r="AX289" s="5">
        <f t="shared" si="375"/>
        <v>1.352295231589178E-4</v>
      </c>
      <c r="AY289" s="5">
        <f t="shared" si="376"/>
        <v>7.4280977531435491E-5</v>
      </c>
      <c r="AZ289" s="5">
        <f t="shared" si="377"/>
        <v>2.0401105816743226E-5</v>
      </c>
      <c r="BA289" s="5">
        <f t="shared" si="378"/>
        <v>3.73541232562821E-6</v>
      </c>
      <c r="BB289" s="5">
        <f t="shared" si="379"/>
        <v>5.1296135738155606E-7</v>
      </c>
      <c r="BC289" s="5">
        <f t="shared" si="380"/>
        <v>5.6353479879354711E-8</v>
      </c>
      <c r="BD289" s="5">
        <f t="shared" si="381"/>
        <v>9.344298826096152E-6</v>
      </c>
      <c r="BE289" s="5">
        <f t="shared" si="382"/>
        <v>8.0126027533942044E-6</v>
      </c>
      <c r="BF289" s="5">
        <f t="shared" si="383"/>
        <v>3.4353461976409491E-6</v>
      </c>
      <c r="BG289" s="5">
        <f t="shared" si="384"/>
        <v>9.8192009603428569E-7</v>
      </c>
      <c r="BH289" s="5">
        <f t="shared" si="385"/>
        <v>2.1049561372986371E-7</v>
      </c>
      <c r="BI289" s="5">
        <f t="shared" si="386"/>
        <v>3.6099396338632349E-8</v>
      </c>
      <c r="BJ289" s="8">
        <f t="shared" si="387"/>
        <v>0.40469685924963844</v>
      </c>
      <c r="BK289" s="8">
        <f t="shared" si="388"/>
        <v>0.37468700497543461</v>
      </c>
      <c r="BL289" s="8">
        <f t="shared" si="389"/>
        <v>0.2138908171426242</v>
      </c>
      <c r="BM289" s="8">
        <f t="shared" si="390"/>
        <v>0.16810948913380119</v>
      </c>
      <c r="BN289" s="8">
        <f t="shared" si="391"/>
        <v>0.83185656884875259</v>
      </c>
    </row>
    <row r="290" spans="1:66" x14ac:dyDescent="0.25">
      <c r="A290" t="s">
        <v>24</v>
      </c>
      <c r="B290" t="s">
        <v>289</v>
      </c>
      <c r="C290" t="s">
        <v>290</v>
      </c>
      <c r="D290" s="11">
        <v>44534</v>
      </c>
      <c r="E290">
        <f>VLOOKUP(A290,home!$A$2:$E$405,3,FALSE)</f>
        <v>1.5819397993311</v>
      </c>
      <c r="F290">
        <f>VLOOKUP(B290,home!$B$2:$E$405,3,FALSE)</f>
        <v>0.59</v>
      </c>
      <c r="G290">
        <f>VLOOKUP(C290,away!$B$2:$E$405,4,FALSE)</f>
        <v>1.03</v>
      </c>
      <c r="H290">
        <f>VLOOKUP(A290,away!$A$2:$E$405,3,FALSE)</f>
        <v>1.41471571906355</v>
      </c>
      <c r="I290">
        <f>VLOOKUP(C290,away!$B$2:$E$405,3,FALSE)</f>
        <v>1.03</v>
      </c>
      <c r="J290">
        <f>VLOOKUP(B290,home!$B$2:$E$405,4,FALSE)</f>
        <v>1.37</v>
      </c>
      <c r="K290" s="3">
        <f t="shared" si="336"/>
        <v>0.96134481605350941</v>
      </c>
      <c r="L290" s="3">
        <f t="shared" si="337"/>
        <v>1.9963053511705757</v>
      </c>
      <c r="M290" s="5">
        <f t="shared" si="338"/>
        <v>5.1940826139458045E-2</v>
      </c>
      <c r="N290" s="5">
        <f t="shared" si="339"/>
        <v>4.9933043950704602E-2</v>
      </c>
      <c r="O290" s="5">
        <f t="shared" si="340"/>
        <v>0.10368974916642061</v>
      </c>
      <c r="P290" s="5">
        <f t="shared" si="341"/>
        <v>9.9681602839027147E-2</v>
      </c>
      <c r="Q290" s="5">
        <f t="shared" si="342"/>
        <v>2.4001436475890956E-2</v>
      </c>
      <c r="R290" s="5">
        <f t="shared" si="343"/>
        <v>0.10349820056123012</v>
      </c>
      <c r="S290" s="5">
        <f t="shared" si="344"/>
        <v>4.7825683008385543E-2</v>
      </c>
      <c r="T290" s="5">
        <f t="shared" si="345"/>
        <v>4.7914196072601764E-2</v>
      </c>
      <c r="U290" s="5">
        <f t="shared" si="346"/>
        <v>9.9497458580404985E-2</v>
      </c>
      <c r="V290" s="5">
        <f t="shared" si="347"/>
        <v>1.0198230677919418E-2</v>
      </c>
      <c r="W290" s="5">
        <f t="shared" si="348"/>
        <v>7.6912188446451287E-3</v>
      </c>
      <c r="X290" s="5">
        <f t="shared" si="349"/>
        <v>1.5354021336589044E-2</v>
      </c>
      <c r="Y290" s="5">
        <f t="shared" si="350"/>
        <v>1.5325657478109952E-2</v>
      </c>
      <c r="Z290" s="5">
        <f t="shared" si="351"/>
        <v>6.8871337205636388E-2</v>
      </c>
      <c r="AA290" s="5">
        <f t="shared" si="352"/>
        <v>6.6209102997311725E-2</v>
      </c>
      <c r="AB290" s="5">
        <f t="shared" si="353"/>
        <v>3.1824888971009248E-2</v>
      </c>
      <c r="AC290" s="5">
        <f t="shared" si="354"/>
        <v>1.2232381245820235E-3</v>
      </c>
      <c r="AD290" s="5">
        <f t="shared" si="355"/>
        <v>1.8484783413581639E-3</v>
      </c>
      <c r="AE290" s="5">
        <f t="shared" si="356"/>
        <v>3.6901272043762126E-3</v>
      </c>
      <c r="AF290" s="5">
        <f t="shared" si="357"/>
        <v>3.6833103422981755E-3</v>
      </c>
      <c r="AG290" s="5">
        <f t="shared" si="358"/>
        <v>2.4510040487839245E-3</v>
      </c>
      <c r="AH290" s="5">
        <f t="shared" si="359"/>
        <v>3.4372054751471266E-2</v>
      </c>
      <c r="AI290" s="5">
        <f t="shared" si="360"/>
        <v>3.3043396652434297E-2</v>
      </c>
      <c r="AJ290" s="5">
        <f t="shared" si="361"/>
        <v>1.58830490383088E-2</v>
      </c>
      <c r="AK290" s="5">
        <f t="shared" si="362"/>
        <v>5.0896956187006142E-3</v>
      </c>
      <c r="AL290" s="5">
        <f t="shared" si="363"/>
        <v>9.3902500961193979E-5</v>
      </c>
      <c r="AM290" s="5">
        <f t="shared" si="364"/>
        <v>3.5540501421037218E-4</v>
      </c>
      <c r="AN290" s="5">
        <f t="shared" si="365"/>
        <v>7.0949693170102048E-4</v>
      </c>
      <c r="AO290" s="5">
        <f t="shared" si="366"/>
        <v>7.0818626069692582E-4</v>
      </c>
      <c r="AP290" s="5">
        <f t="shared" si="367"/>
        <v>4.7125200728491786E-4</v>
      </c>
      <c r="AQ290" s="5">
        <f t="shared" si="368"/>
        <v>2.3519072597318915E-4</v>
      </c>
      <c r="AR290" s="5">
        <f t="shared" si="369"/>
        <v>1.372342336621802E-2</v>
      </c>
      <c r="AS290" s="5">
        <f t="shared" si="370"/>
        <v>1.3192941911621294E-2</v>
      </c>
      <c r="AT290" s="5">
        <f t="shared" si="371"/>
        <v>6.3414831576161035E-3</v>
      </c>
      <c r="AU290" s="5">
        <f t="shared" si="372"/>
        <v>2.0321173198882938E-3</v>
      </c>
      <c r="AV290" s="5">
        <f t="shared" si="373"/>
        <v>4.883913627717906E-4</v>
      </c>
      <c r="AW290" s="5">
        <f t="shared" si="374"/>
        <v>5.0058844212841575E-6</v>
      </c>
      <c r="AX290" s="5">
        <f t="shared" si="375"/>
        <v>5.6944461335094166E-5</v>
      </c>
      <c r="AY290" s="5">
        <f t="shared" si="376"/>
        <v>1.1367853288277444E-4</v>
      </c>
      <c r="AZ290" s="5">
        <f t="shared" si="377"/>
        <v>1.1346853175355145E-4</v>
      </c>
      <c r="BA290" s="5">
        <f t="shared" si="378"/>
        <v>7.5505945709694383E-5</v>
      </c>
      <c r="BB290" s="5">
        <f t="shared" si="379"/>
        <v>3.7683230866364462E-5</v>
      </c>
      <c r="BC290" s="5">
        <f t="shared" si="380"/>
        <v>1.5045447085583914E-5</v>
      </c>
      <c r="BD290" s="5">
        <f t="shared" si="381"/>
        <v>4.5660239170600622E-3</v>
      </c>
      <c r="BE290" s="5">
        <f t="shared" si="382"/>
        <v>4.3895234226420301E-3</v>
      </c>
      <c r="BF290" s="5">
        <f t="shared" si="383"/>
        <v>2.1099227936511866E-3</v>
      </c>
      <c r="BG290" s="5">
        <f t="shared" si="384"/>
        <v>6.7612111331656892E-4</v>
      </c>
      <c r="BH290" s="5">
        <f t="shared" si="385"/>
        <v>1.6249638182780273E-4</v>
      </c>
      <c r="BI290" s="5">
        <f t="shared" si="386"/>
        <v>3.124301085952198E-5</v>
      </c>
      <c r="BJ290" s="8">
        <f t="shared" si="387"/>
        <v>0.17478435118485747</v>
      </c>
      <c r="BK290" s="8">
        <f t="shared" si="388"/>
        <v>0.21107716182321615</v>
      </c>
      <c r="BL290" s="8">
        <f t="shared" si="389"/>
        <v>0.54082128409476427</v>
      </c>
      <c r="BM290" s="8">
        <f t="shared" si="390"/>
        <v>0.56270060252728138</v>
      </c>
      <c r="BN290" s="8">
        <f t="shared" si="391"/>
        <v>0.43274485913273147</v>
      </c>
    </row>
    <row r="291" spans="1:66" x14ac:dyDescent="0.25">
      <c r="A291" t="s">
        <v>27</v>
      </c>
      <c r="B291" t="s">
        <v>28</v>
      </c>
      <c r="C291" t="s">
        <v>190</v>
      </c>
      <c r="D291" s="11">
        <v>44534</v>
      </c>
      <c r="E291">
        <f>VLOOKUP(A291,home!$A$2:$E$405,3,FALSE)</f>
        <v>1.25</v>
      </c>
      <c r="F291">
        <f>VLOOKUP(B291,home!$B$2:$E$405,3,FALSE)</f>
        <v>1.18</v>
      </c>
      <c r="G291">
        <f>VLOOKUP(C291,away!$B$2:$E$405,4,FALSE)</f>
        <v>1.55</v>
      </c>
      <c r="H291">
        <f>VLOOKUP(A291,away!$A$2:$E$405,3,FALSE)</f>
        <v>1.0762195121951199</v>
      </c>
      <c r="I291">
        <f>VLOOKUP(C291,away!$B$2:$E$405,3,FALSE)</f>
        <v>1.1000000000000001</v>
      </c>
      <c r="J291">
        <f>VLOOKUP(B291,home!$B$2:$E$405,4,FALSE)</f>
        <v>0.71</v>
      </c>
      <c r="K291" s="3">
        <f t="shared" si="336"/>
        <v>2.2862499999999999</v>
      </c>
      <c r="L291" s="3">
        <f t="shared" si="337"/>
        <v>0.84052743902438865</v>
      </c>
      <c r="M291" s="5">
        <f t="shared" si="338"/>
        <v>4.385890776661678E-2</v>
      </c>
      <c r="N291" s="5">
        <f t="shared" si="339"/>
        <v>0.10027242788142759</v>
      </c>
      <c r="O291" s="5">
        <f t="shared" si="340"/>
        <v>3.686461542348126E-2</v>
      </c>
      <c r="P291" s="5">
        <f t="shared" si="341"/>
        <v>8.4281727011934024E-2</v>
      </c>
      <c r="Q291" s="5">
        <f t="shared" si="342"/>
        <v>0.11462391912195695</v>
      </c>
      <c r="R291" s="5">
        <f t="shared" si="343"/>
        <v>1.5492860396258842E-2</v>
      </c>
      <c r="S291" s="5">
        <f t="shared" si="344"/>
        <v>4.0490118597532293E-2</v>
      </c>
      <c r="T291" s="5">
        <f t="shared" si="345"/>
        <v>9.6344549190517104E-2</v>
      </c>
      <c r="U291" s="5">
        <f t="shared" si="346"/>
        <v>3.5420552080946771E-2</v>
      </c>
      <c r="V291" s="5">
        <f t="shared" si="347"/>
        <v>8.6453415080647786E-3</v>
      </c>
      <c r="W291" s="5">
        <f t="shared" si="348"/>
        <v>8.7352978364191342E-2</v>
      </c>
      <c r="X291" s="5">
        <f t="shared" si="349"/>
        <v>7.3422575195606576E-2</v>
      </c>
      <c r="Y291" s="5">
        <f t="shared" si="350"/>
        <v>3.0856844547869397E-2</v>
      </c>
      <c r="Z291" s="5">
        <f t="shared" si="351"/>
        <v>4.3407247573432738E-3</v>
      </c>
      <c r="AA291" s="5">
        <f t="shared" si="352"/>
        <v>9.9239819764760581E-3</v>
      </c>
      <c r="AB291" s="5">
        <f t="shared" si="353"/>
        <v>1.1344351896859197E-2</v>
      </c>
      <c r="AC291" s="5">
        <f t="shared" si="354"/>
        <v>1.0383356967998099E-3</v>
      </c>
      <c r="AD291" s="5">
        <f t="shared" si="355"/>
        <v>4.9927686696283127E-2</v>
      </c>
      <c r="AE291" s="5">
        <f t="shared" si="356"/>
        <v>4.1965590635238893E-2</v>
      </c>
      <c r="AF291" s="5">
        <f t="shared" si="357"/>
        <v>1.7636615211891606E-2</v>
      </c>
      <c r="AG291" s="5">
        <f t="shared" si="358"/>
        <v>4.9413530057032763E-3</v>
      </c>
      <c r="AH291" s="5">
        <f t="shared" si="359"/>
        <v>9.1212456594987567E-4</v>
      </c>
      <c r="AI291" s="5">
        <f t="shared" si="360"/>
        <v>2.0853447889029029E-3</v>
      </c>
      <c r="AJ291" s="5">
        <f t="shared" si="361"/>
        <v>2.3838097618146315E-3</v>
      </c>
      <c r="AK291" s="5">
        <f t="shared" si="362"/>
        <v>1.8166616893162337E-3</v>
      </c>
      <c r="AL291" s="5">
        <f t="shared" si="363"/>
        <v>7.9812954951001536E-5</v>
      </c>
      <c r="AM291" s="5">
        <f t="shared" si="364"/>
        <v>2.2829434741875456E-2</v>
      </c>
      <c r="AN291" s="5">
        <f t="shared" si="365"/>
        <v>1.9188766317962978E-2</v>
      </c>
      <c r="AO291" s="5">
        <f t="shared" si="366"/>
        <v>8.0643423056374359E-3</v>
      </c>
      <c r="AP291" s="5">
        <f t="shared" si="367"/>
        <v>2.2594336618578224E-3</v>
      </c>
      <c r="AQ291" s="5">
        <f t="shared" si="368"/>
        <v>4.7477899736171305E-4</v>
      </c>
      <c r="AR291" s="5">
        <f t="shared" si="369"/>
        <v>1.5333314509781624E-4</v>
      </c>
      <c r="AS291" s="5">
        <f t="shared" si="370"/>
        <v>3.5055790297988231E-4</v>
      </c>
      <c r="AT291" s="5">
        <f t="shared" si="371"/>
        <v>4.0073150284387806E-4</v>
      </c>
      <c r="AU291" s="5">
        <f t="shared" si="372"/>
        <v>3.0539079945893872E-4</v>
      </c>
      <c r="AV291" s="5">
        <f t="shared" si="373"/>
        <v>1.7454992881574971E-4</v>
      </c>
      <c r="AW291" s="5">
        <f t="shared" si="374"/>
        <v>4.2603620106539483E-6</v>
      </c>
      <c r="AX291" s="5">
        <f t="shared" si="375"/>
        <v>8.6989658631021309E-3</v>
      </c>
      <c r="AY291" s="5">
        <f t="shared" si="376"/>
        <v>7.3117194990738139E-3</v>
      </c>
      <c r="AZ291" s="5">
        <f t="shared" si="377"/>
        <v>3.0728504327105994E-3</v>
      </c>
      <c r="BA291" s="5">
        <f t="shared" si="378"/>
        <v>8.6093836823707495E-4</v>
      </c>
      <c r="BB291" s="5">
        <f t="shared" si="379"/>
        <v>1.8091058045303617E-4</v>
      </c>
      <c r="BC291" s="5">
        <f t="shared" si="380"/>
        <v>3.0412061376121226E-5</v>
      </c>
      <c r="BD291" s="5">
        <f t="shared" si="381"/>
        <v>2.1480119294437072E-5</v>
      </c>
      <c r="BE291" s="5">
        <f t="shared" si="382"/>
        <v>4.9108922736906752E-5</v>
      </c>
      <c r="BF291" s="5">
        <f t="shared" si="383"/>
        <v>5.6137637303626547E-5</v>
      </c>
      <c r="BG291" s="5">
        <f t="shared" si="384"/>
        <v>4.2781557761805393E-5</v>
      </c>
      <c r="BH291" s="5">
        <f t="shared" si="385"/>
        <v>2.4452334108231897E-5</v>
      </c>
      <c r="BI291" s="5">
        <f t="shared" si="386"/>
        <v>1.1180829770989034E-5</v>
      </c>
      <c r="BJ291" s="8">
        <f t="shared" si="387"/>
        <v>0.69031709268033403</v>
      </c>
      <c r="BK291" s="8">
        <f t="shared" si="388"/>
        <v>0.1857059630349725</v>
      </c>
      <c r="BL291" s="8">
        <f t="shared" si="389"/>
        <v>0.11783400726017804</v>
      </c>
      <c r="BM291" s="8">
        <f t="shared" si="390"/>
        <v>0.59549587099408918</v>
      </c>
      <c r="BN291" s="8">
        <f t="shared" si="391"/>
        <v>0.39539445760167546</v>
      </c>
    </row>
    <row r="292" spans="1:66" x14ac:dyDescent="0.25">
      <c r="A292" t="s">
        <v>340</v>
      </c>
      <c r="B292" t="s">
        <v>365</v>
      </c>
      <c r="C292" t="s">
        <v>415</v>
      </c>
      <c r="D292" s="11">
        <v>44534</v>
      </c>
      <c r="E292">
        <f>VLOOKUP(A292,home!$A$2:$E$405,3,FALSE)</f>
        <v>1.33666666666667</v>
      </c>
      <c r="F292">
        <f>VLOOKUP(B292,home!$B$2:$E$405,3,FALSE)</f>
        <v>1.1499999999999999</v>
      </c>
      <c r="G292">
        <f>VLOOKUP(C292,away!$B$2:$E$405,4,FALSE)</f>
        <v>0.75</v>
      </c>
      <c r="H292">
        <f>VLOOKUP(A292,away!$A$2:$E$405,3,FALSE)</f>
        <v>1.1399999999999999</v>
      </c>
      <c r="I292">
        <f>VLOOKUP(C292,away!$B$2:$E$405,3,FALSE)</f>
        <v>1.05</v>
      </c>
      <c r="J292">
        <f>VLOOKUP(B292,home!$B$2:$E$405,4,FALSE)</f>
        <v>1.52</v>
      </c>
      <c r="K292" s="3">
        <f t="shared" si="336"/>
        <v>1.1528750000000028</v>
      </c>
      <c r="L292" s="3">
        <f t="shared" si="337"/>
        <v>1.8194399999999997</v>
      </c>
      <c r="M292" s="5">
        <f t="shared" si="338"/>
        <v>5.1184680535470303E-2</v>
      </c>
      <c r="N292" s="5">
        <f t="shared" si="339"/>
        <v>5.9009538572330461E-2</v>
      </c>
      <c r="O292" s="5">
        <f t="shared" si="340"/>
        <v>9.3127455153456065E-2</v>
      </c>
      <c r="P292" s="5">
        <f t="shared" si="341"/>
        <v>0.10736431486004092</v>
      </c>
      <c r="Q292" s="5">
        <f t="shared" si="342"/>
        <v>3.4015310890787832E-2</v>
      </c>
      <c r="R292" s="5">
        <f t="shared" si="343"/>
        <v>8.4719908502202054E-2</v>
      </c>
      <c r="S292" s="5">
        <f t="shared" si="344"/>
        <v>5.6301494826063656E-2</v>
      </c>
      <c r="T292" s="5">
        <f t="shared" si="345"/>
        <v>6.1888817247134999E-2</v>
      </c>
      <c r="U292" s="5">
        <f t="shared" si="346"/>
        <v>9.7671464514476433E-2</v>
      </c>
      <c r="V292" s="5">
        <f t="shared" si="347"/>
        <v>1.3121919714950468E-2</v>
      </c>
      <c r="W292" s="5">
        <f t="shared" si="348"/>
        <v>1.30718005144057E-2</v>
      </c>
      <c r="X292" s="5">
        <f t="shared" si="349"/>
        <v>2.3783356727930301E-2</v>
      </c>
      <c r="Y292" s="5">
        <f t="shared" si="350"/>
        <v>2.1636195282532758E-2</v>
      </c>
      <c r="Z292" s="5">
        <f t="shared" si="351"/>
        <v>5.1380930108415511E-2</v>
      </c>
      <c r="AA292" s="5">
        <f t="shared" si="352"/>
        <v>5.9235789798739669E-2</v>
      </c>
      <c r="AB292" s="5">
        <f t="shared" si="353"/>
        <v>3.4145730582111088E-2</v>
      </c>
      <c r="AC292" s="5">
        <f t="shared" si="354"/>
        <v>1.720272922857045E-3</v>
      </c>
      <c r="AD292" s="5">
        <f t="shared" si="355"/>
        <v>3.7675380045113791E-3</v>
      </c>
      <c r="AE292" s="5">
        <f t="shared" si="356"/>
        <v>6.8548093469281823E-3</v>
      </c>
      <c r="AF292" s="5">
        <f t="shared" si="357"/>
        <v>6.2359571590875065E-3</v>
      </c>
      <c r="AG292" s="5">
        <f t="shared" si="358"/>
        <v>3.7819832978433915E-3</v>
      </c>
      <c r="AH292" s="5">
        <f t="shared" si="359"/>
        <v>2.3371129869113879E-2</v>
      </c>
      <c r="AI292" s="5">
        <f t="shared" si="360"/>
        <v>2.6943991347854728E-2</v>
      </c>
      <c r="AJ292" s="5">
        <f t="shared" si="361"/>
        <v>1.553152701257905E-2</v>
      </c>
      <c r="AK292" s="5">
        <f t="shared" si="362"/>
        <v>5.9686364015423699E-3</v>
      </c>
      <c r="AL292" s="5">
        <f t="shared" si="363"/>
        <v>1.4433687720827695E-4</v>
      </c>
      <c r="AM292" s="5">
        <f t="shared" si="364"/>
        <v>8.6870007539021331E-4</v>
      </c>
      <c r="AN292" s="5">
        <f t="shared" si="365"/>
        <v>1.5805476651679694E-3</v>
      </c>
      <c r="AO292" s="5">
        <f t="shared" si="366"/>
        <v>1.4378558219566052E-3</v>
      </c>
      <c r="AP292" s="5">
        <f t="shared" si="367"/>
        <v>8.7203079890024206E-4</v>
      </c>
      <c r="AQ292" s="5">
        <f t="shared" si="368"/>
        <v>3.9665192918776409E-4</v>
      </c>
      <c r="AR292" s="5">
        <f t="shared" si="369"/>
        <v>8.5044737058121017E-3</v>
      </c>
      <c r="AS292" s="5">
        <f t="shared" si="370"/>
        <v>9.8045951235881511E-3</v>
      </c>
      <c r="AT292" s="5">
        <f t="shared" si="371"/>
        <v>5.6517363015533596E-3</v>
      </c>
      <c r="AU292" s="5">
        <f t="shared" si="372"/>
        <v>2.1719151628844476E-3</v>
      </c>
      <c r="AV292" s="5">
        <f t="shared" si="373"/>
        <v>6.2598667335260374E-4</v>
      </c>
      <c r="AW292" s="5">
        <f t="shared" si="374"/>
        <v>8.4099761493228252E-6</v>
      </c>
      <c r="AX292" s="5">
        <f t="shared" si="375"/>
        <v>1.6691709990258229E-4</v>
      </c>
      <c r="AY292" s="5">
        <f t="shared" si="376"/>
        <v>3.0369564824675427E-4</v>
      </c>
      <c r="AZ292" s="5">
        <f t="shared" si="377"/>
        <v>2.7627800512303733E-4</v>
      </c>
      <c r="BA292" s="5">
        <f t="shared" si="378"/>
        <v>1.6755708454701968E-4</v>
      </c>
      <c r="BB292" s="5">
        <f t="shared" si="379"/>
        <v>7.6215015477057381E-5</v>
      </c>
      <c r="BC292" s="5">
        <f t="shared" si="380"/>
        <v>2.7733729551915424E-5</v>
      </c>
      <c r="BD292" s="5">
        <f t="shared" si="381"/>
        <v>2.5788966065504594E-3</v>
      </c>
      <c r="BE292" s="5">
        <f t="shared" si="382"/>
        <v>2.9731454252768679E-3</v>
      </c>
      <c r="BF292" s="5">
        <f t="shared" si="383"/>
        <v>1.7138325160830391E-3</v>
      </c>
      <c r="BG292" s="5">
        <f t="shared" si="384"/>
        <v>6.5861155399307919E-4</v>
      </c>
      <c r="BH292" s="5">
        <f t="shared" si="385"/>
        <v>1.8982419882744339E-4</v>
      </c>
      <c r="BI292" s="5">
        <f t="shared" si="386"/>
        <v>4.3768714644637858E-5</v>
      </c>
      <c r="BJ292" s="8">
        <f t="shared" si="387"/>
        <v>0.24021948991694367</v>
      </c>
      <c r="BK292" s="8">
        <f t="shared" si="388"/>
        <v>0.23014071538483741</v>
      </c>
      <c r="BL292" s="8">
        <f t="shared" si="389"/>
        <v>0.47563241916464161</v>
      </c>
      <c r="BM292" s="8">
        <f t="shared" si="390"/>
        <v>0.56765706038845276</v>
      </c>
      <c r="BN292" s="8">
        <f t="shared" si="391"/>
        <v>0.42942120851428767</v>
      </c>
    </row>
    <row r="293" spans="1:66" x14ac:dyDescent="0.25">
      <c r="A293" t="s">
        <v>342</v>
      </c>
      <c r="B293" t="s">
        <v>346</v>
      </c>
      <c r="C293" t="s">
        <v>364</v>
      </c>
      <c r="D293" s="11">
        <v>44534</v>
      </c>
      <c r="E293">
        <f>VLOOKUP(A293,home!$A$2:$E$405,3,FALSE)</f>
        <v>1.18230563002681</v>
      </c>
      <c r="F293">
        <f>VLOOKUP(B293,home!$B$2:$E$405,3,FALSE)</f>
        <v>0.8</v>
      </c>
      <c r="G293">
        <f>VLOOKUP(C293,away!$B$2:$E$405,4,FALSE)</f>
        <v>1.29</v>
      </c>
      <c r="H293">
        <f>VLOOKUP(A293,away!$A$2:$E$405,3,FALSE)</f>
        <v>0.86058981233244003</v>
      </c>
      <c r="I293">
        <f>VLOOKUP(C293,away!$B$2:$E$405,3,FALSE)</f>
        <v>0.65</v>
      </c>
      <c r="J293">
        <f>VLOOKUP(B293,home!$B$2:$E$405,4,FALSE)</f>
        <v>1.23</v>
      </c>
      <c r="K293" s="3">
        <f t="shared" ref="K293:K296" si="392">E293*F293*G293</f>
        <v>1.2201394101876679</v>
      </c>
      <c r="L293" s="3">
        <f t="shared" ref="L293:L296" si="393">H293*I293*J293</f>
        <v>0.68804155495978581</v>
      </c>
      <c r="M293" s="5">
        <f t="shared" ref="M293:M296" si="394">_xlfn.POISSON.DIST(0,K293,FALSE) * _xlfn.POISSON.DIST(0,L293,FALSE)</f>
        <v>0.14834999511896652</v>
      </c>
      <c r="N293" s="5">
        <f t="shared" ref="N293:N296" si="395">_xlfn.POISSON.DIST(1,K293,FALSE) * _xlfn.POISSON.DIST(0,L293,FALSE)</f>
        <v>0.18100767554579919</v>
      </c>
      <c r="O293" s="5">
        <f t="shared" ref="O293:O296" si="396">_xlfn.POISSON.DIST(0,K293,FALSE) * _xlfn.POISSON.DIST(1,L293,FALSE)</f>
        <v>0.10207096131993035</v>
      </c>
      <c r="P293" s="5">
        <f t="shared" ref="P293:P296" si="397">_xlfn.POISSON.DIST(1,K293,FALSE) * _xlfn.POISSON.DIST(1,L293,FALSE)</f>
        <v>0.12454080254218806</v>
      </c>
      <c r="Q293" s="5">
        <f t="shared" ref="Q293:Q296" si="398">_xlfn.POISSON.DIST(2,K293,FALSE) * _xlfn.POISSON.DIST(0,L293,FALSE)</f>
        <v>0.11042729923994611</v>
      </c>
      <c r="R293" s="5">
        <f t="shared" ref="R293:R296" si="399">_xlfn.POISSON.DIST(0,K293,FALSE) * _xlfn.POISSON.DIST(2,L293,FALSE)</f>
        <v>3.5114531471402505E-2</v>
      </c>
      <c r="S293" s="5">
        <f t="shared" ref="S293:S296" si="400">_xlfn.POISSON.DIST(2,K293,FALSE) * _xlfn.POISSON.DIST(2,L293,FALSE)</f>
        <v>2.6138206956821931E-2</v>
      </c>
      <c r="T293" s="5">
        <f t="shared" ref="T293:T296" si="401">_xlfn.POISSON.DIST(2,K293,FALSE) * _xlfn.POISSON.DIST(1,L293,FALSE)</f>
        <v>7.5978570679062093E-2</v>
      </c>
      <c r="U293" s="5">
        <f t="shared" ref="U293:U296" si="402">_xlfn.POISSON.DIST(1,K293,FALSE) * _xlfn.POISSON.DIST(2,L293,FALSE)</f>
        <v>4.2844623718533356E-2</v>
      </c>
      <c r="V293" s="5">
        <f t="shared" ref="V293:V296" si="403">_xlfn.POISSON.DIST(3,K293,FALSE) * _xlfn.POISSON.DIST(3,L293,FALSE)</f>
        <v>2.4381330775732246E-3</v>
      </c>
      <c r="W293" s="5">
        <f t="shared" ref="W293:W296" si="404">_xlfn.POISSON.DIST(3,K293,FALSE) * _xlfn.POISSON.DIST(0,L293,FALSE)</f>
        <v>4.4912233254414985E-2</v>
      </c>
      <c r="X293" s="5">
        <f t="shared" ref="X293:X296" si="405">_xlfn.POISSON.DIST(3,K293,FALSE) * _xlfn.POISSON.DIST(1,L293,FALSE)</f>
        <v>3.0901482805084285E-2</v>
      </c>
      <c r="Y293" s="5">
        <f t="shared" ref="Y293:Y296" si="406">_xlfn.POISSON.DIST(3,K293,FALSE) * _xlfn.POISSON.DIST(2,L293,FALSE)</f>
        <v>1.0630752139886636E-2</v>
      </c>
      <c r="Z293" s="5">
        <f t="shared" ref="Z293:Z296" si="407">_xlfn.POISSON.DIST(0,K293,FALSE) * _xlfn.POISSON.DIST(3,L293,FALSE)</f>
        <v>8.0534189450893745E-3</v>
      </c>
      <c r="AA293" s="5">
        <f t="shared" ref="AA293:AA296" si="408">_xlfn.POISSON.DIST(1,K293,FALSE) * _xlfn.POISSON.DIST(3,L293,FALSE)</f>
        <v>9.8262938416555402E-3</v>
      </c>
      <c r="AB293" s="5">
        <f t="shared" ref="AB293:AB296" si="409">_xlfn.POISSON.DIST(2,K293,FALSE) * _xlfn.POISSON.DIST(3,L293,FALSE)</f>
        <v>5.9947241861441529E-3</v>
      </c>
      <c r="AC293" s="5">
        <f t="shared" ref="AC293:AC296" si="410">_xlfn.POISSON.DIST(4,K293,FALSE) * _xlfn.POISSON.DIST(4,L293,FALSE)</f>
        <v>1.2792680324244374E-4</v>
      </c>
      <c r="AD293" s="5">
        <f t="shared" ref="AD293:AD296" si="411">_xlfn.POISSON.DIST(4,K293,FALSE) * _xlfn.POISSON.DIST(0,L293,FALSE)</f>
        <v>1.3699796448313217E-2</v>
      </c>
      <c r="AE293" s="5">
        <f t="shared" ref="AE293:AE296" si="412">_xlfn.POISSON.DIST(4,K293,FALSE) * _xlfn.POISSON.DIST(1,L293,FALSE)</f>
        <v>9.4260292509299771E-3</v>
      </c>
      <c r="AF293" s="5">
        <f t="shared" ref="AF293:AF296" si="413">_xlfn.POISSON.DIST(4,K293,FALSE) * _xlfn.POISSON.DIST(2,L293,FALSE)</f>
        <v>3.2427499114531426E-3</v>
      </c>
      <c r="AG293" s="5">
        <f t="shared" ref="AG293:AG296" si="414">_xlfn.POISSON.DIST(4,K293,FALSE) * _xlfn.POISSON.DIST(3,L293,FALSE)</f>
        <v>7.4371556380730959E-4</v>
      </c>
      <c r="AH293" s="5">
        <f t="shared" ref="AH293:AH296" si="415">_xlfn.POISSON.DIST(0,K293,FALSE) * _xlfn.POISSON.DIST(4,L293,FALSE)</f>
        <v>1.3852717234304724E-3</v>
      </c>
      <c r="AI293" s="5">
        <f t="shared" ref="AI293:AI296" si="416">_xlfn.POISSON.DIST(1,K293,FALSE) * _xlfn.POISSON.DIST(4,L293,FALSE)</f>
        <v>1.6902246235761108E-3</v>
      </c>
      <c r="AJ293" s="5">
        <f t="shared" ref="AJ293:AJ296" si="417">_xlfn.POISSON.DIST(2,K293,FALSE) * _xlfn.POISSON.DIST(4,L293,FALSE)</f>
        <v>1.0311548376474146E-3</v>
      </c>
      <c r="AK293" s="5">
        <f t="shared" ref="AK293:AK296" si="418">_xlfn.POISSON.DIST(3,K293,FALSE) * _xlfn.POISSON.DIST(4,L293,FALSE)</f>
        <v>4.1938421847309229E-4</v>
      </c>
      <c r="AL293" s="5">
        <f t="shared" ref="AL293:AL296" si="419">_xlfn.POISSON.DIST(5,K293,FALSE) * _xlfn.POISSON.DIST(5,L293,FALSE)</f>
        <v>4.2958159128199683E-6</v>
      </c>
      <c r="AM293" s="5">
        <f t="shared" ref="AM293:AM296" si="420">_xlfn.POISSON.DIST(5,K293,FALSE) * _xlfn.POISSON.DIST(0,L293,FALSE)</f>
        <v>3.3431323116271971E-3</v>
      </c>
      <c r="AN293" s="5">
        <f t="shared" ref="AN293:AN296" si="421">_xlfn.POISSON.DIST(5,K293,FALSE) * _xlfn.POISSON.DIST(1,L293,FALSE)</f>
        <v>2.3002139541282796E-3</v>
      </c>
      <c r="AO293" s="5">
        <f t="shared" ref="AO293:AO296" si="422">_xlfn.POISSON.DIST(5,K293,FALSE) * _xlfn.POISSON.DIST(2,L293,FALSE)</f>
        <v>7.9132139286930935E-4</v>
      </c>
      <c r="AP293" s="5">
        <f t="shared" ref="AP293:AP296" si="423">_xlfn.POISSON.DIST(5,K293,FALSE) * _xlfn.POISSON.DIST(3,L293,FALSE)</f>
        <v>1.8148733387424778E-4</v>
      </c>
      <c r="AQ293" s="5">
        <f t="shared" ref="AQ293:AQ296" si="424">_xlfn.POISSON.DIST(5,K293,FALSE) * _xlfn.POISSON.DIST(4,L293,FALSE)</f>
        <v>3.1217706851085804E-5</v>
      </c>
      <c r="AR293" s="5">
        <f t="shared" ref="AR293:AR296" si="425">_xlfn.POISSON.DIST(0,K293,FALSE) * _xlfn.POISSON.DIST(5,L293,FALSE)</f>
        <v>1.9062490212618498E-4</v>
      </c>
      <c r="AS293" s="5">
        <f t="shared" ref="AS293:AS296" si="426">_xlfn.POISSON.DIST(1,K293,FALSE) * _xlfn.POISSON.DIST(5,L293,FALSE)</f>
        <v>2.3258895564732523E-4</v>
      </c>
      <c r="AT293" s="5">
        <f t="shared" ref="AT293:AT296" si="427">_xlfn.POISSON.DIST(2,K293,FALSE) * _xlfn.POISSON.DIST(5,L293,FALSE)</f>
        <v>1.4189547557984656E-4</v>
      </c>
      <c r="AU293" s="5">
        <f t="shared" ref="AU293:AU296" si="428">_xlfn.POISSON.DIST(3,K293,FALSE) * _xlfn.POISSON.DIST(5,L293,FALSE)</f>
        <v>5.7710753960764205E-5</v>
      </c>
      <c r="AV293" s="5">
        <f t="shared" ref="AV293:AV296" si="429">_xlfn.POISSON.DIST(4,K293,FALSE) * _xlfn.POISSON.DIST(5,L293,FALSE)</f>
        <v>1.7603791324793114E-5</v>
      </c>
      <c r="AW293" s="5">
        <f t="shared" ref="AW293:AW296" si="430">_xlfn.POISSON.DIST(6,K293,FALSE) * _xlfn.POISSON.DIST(6,L293,FALSE)</f>
        <v>1.0017683012374887E-7</v>
      </c>
      <c r="AX293" s="5">
        <f t="shared" ref="AX293:AX296" si="431">_xlfn.POISSON.DIST(6,K293,FALSE) * _xlfn.POISSON.DIST(0,L293,FALSE)</f>
        <v>6.7984791448135655E-4</v>
      </c>
      <c r="AY293" s="5">
        <f t="shared" ref="AY293:AY296" si="432">_xlfn.POISSON.DIST(6,K293,FALSE) * _xlfn.POISSON.DIST(1,L293,FALSE)</f>
        <v>4.6776361621591998E-4</v>
      </c>
      <c r="AZ293" s="5">
        <f t="shared" ref="AZ293:AZ296" si="433">_xlfn.POISSON.DIST(6,K293,FALSE) * _xlfn.POISSON.DIST(2,L293,FALSE)</f>
        <v>1.6092040292740701E-4</v>
      </c>
      <c r="BA293" s="5">
        <f t="shared" ref="BA293:BA296" si="434">_xlfn.POISSON.DIST(6,K293,FALSE) * _xlfn.POISSON.DIST(3,L293,FALSE)</f>
        <v>3.6906641418309473E-5</v>
      </c>
      <c r="BB293" s="5">
        <f t="shared" ref="BB293:BB296" si="435">_xlfn.POISSON.DIST(6,K293,FALSE) * _xlfn.POISSON.DIST(4,L293,FALSE)</f>
        <v>6.34832573744922E-6</v>
      </c>
      <c r="BC293" s="5">
        <f t="shared" ref="BC293:BC296" si="436">_xlfn.POISSON.DIST(6,K293,FALSE) * _xlfn.POISSON.DIST(5,L293,FALSE)</f>
        <v>8.7358238235715825E-7</v>
      </c>
      <c r="BD293" s="5">
        <f t="shared" ref="BD293:BD296" si="437">_xlfn.POISSON.DIST(0,K293,FALSE) * _xlfn.POISSON.DIST(6,L293,FALSE)</f>
        <v>2.1859642345492879E-5</v>
      </c>
      <c r="BE293" s="5">
        <f t="shared" ref="BE293:BE296" si="438">_xlfn.POISSON.DIST(1,K293,FALSE) * _xlfn.POISSON.DIST(6,L293,FALSE)</f>
        <v>2.6671811118343047E-5</v>
      </c>
      <c r="BF293" s="5">
        <f t="shared" ref="BF293:BF296" si="439">_xlfn.POISSON.DIST(2,K293,FALSE) * _xlfn.POISSON.DIST(6,L293,FALSE)</f>
        <v>1.6271663943285988E-5</v>
      </c>
      <c r="BG293" s="5">
        <f t="shared" ref="BG293:BG296" si="440">_xlfn.POISSON.DIST(3,K293,FALSE) * _xlfn.POISSON.DIST(6,L293,FALSE)</f>
        <v>6.6178994821776357E-6</v>
      </c>
      <c r="BH293" s="5">
        <f t="shared" ref="BH293:BH296" si="441">_xlfn.POISSON.DIST(4,K293,FALSE) * _xlfn.POISSON.DIST(6,L293,FALSE)</f>
        <v>2.0186899927163734E-6</v>
      </c>
      <c r="BI293" s="5">
        <f t="shared" ref="BI293:BI296" si="442">_xlfn.POISSON.DIST(5,K293,FALSE) * _xlfn.POISSON.DIST(6,L293,FALSE)</f>
        <v>4.9261664341294039E-7</v>
      </c>
      <c r="BJ293" s="8">
        <f t="shared" ref="BJ293:BJ296" si="443">SUM(N293,Q293,T293,W293,X293,Y293,AD293,AE293,AF293,AG293,AM293,AN293,AO293,AP293,AQ293,AX293,AY293,AZ293,BA293,BB293,BC293)</f>
        <v>0.48897033802120987</v>
      </c>
      <c r="BK293" s="8">
        <f t="shared" ref="BK293:BK296" si="444">SUM(M293,P293,S293,V293,AC293,AL293,AY293)</f>
        <v>0.30206712393092094</v>
      </c>
      <c r="BL293" s="8">
        <f t="shared" ref="BL293:BL296" si="445">SUM(O293,R293,U293,AA293,AB293,AH293,AI293,AJ293,AK293,AR293,AS293,AT293,AU293,AV293,BD293,BE293,BF293,BG293,BH293,BI293)</f>
        <v>0.20109152614295733</v>
      </c>
      <c r="BM293" s="8">
        <f t="shared" ref="BM293:BM296" si="446">SUM(S293:BI293)</f>
        <v>0.29820347836255895</v>
      </c>
      <c r="BN293" s="8">
        <f t="shared" ref="BN293:BN296" si="447">SUM(M293:R293)</f>
        <v>0.70151126523823271</v>
      </c>
    </row>
    <row r="294" spans="1:66" x14ac:dyDescent="0.25">
      <c r="A294" t="s">
        <v>40</v>
      </c>
      <c r="B294" t="s">
        <v>334</v>
      </c>
      <c r="C294" t="s">
        <v>318</v>
      </c>
      <c r="D294" s="11">
        <v>44534</v>
      </c>
      <c r="E294">
        <f>VLOOKUP(A294,home!$A$2:$E$405,3,FALSE)</f>
        <v>1.47352941176471</v>
      </c>
      <c r="F294">
        <f>VLOOKUP(B294,home!$B$2:$E$405,3,FALSE)</f>
        <v>0.8</v>
      </c>
      <c r="G294">
        <f>VLOOKUP(C294,away!$B$2:$E$405,4,FALSE)</f>
        <v>1.1000000000000001</v>
      </c>
      <c r="H294">
        <f>VLOOKUP(A294,away!$A$2:$E$405,3,FALSE)</f>
        <v>1.1558823529411799</v>
      </c>
      <c r="I294">
        <f>VLOOKUP(C294,away!$B$2:$E$405,3,FALSE)</f>
        <v>0.76</v>
      </c>
      <c r="J294">
        <f>VLOOKUP(B294,home!$B$2:$E$405,4,FALSE)</f>
        <v>1.17</v>
      </c>
      <c r="K294" s="3">
        <f t="shared" si="392"/>
        <v>1.2967058823529449</v>
      </c>
      <c r="L294" s="3">
        <f t="shared" si="393"/>
        <v>1.0278105882352973</v>
      </c>
      <c r="M294" s="5">
        <f t="shared" si="394"/>
        <v>9.7830736655292933E-2</v>
      </c>
      <c r="N294" s="5">
        <f t="shared" si="395"/>
        <v>0.12685769169584021</v>
      </c>
      <c r="O294" s="5">
        <f t="shared" si="396"/>
        <v>0.10055146698916909</v>
      </c>
      <c r="P294" s="5">
        <f t="shared" si="397"/>
        <v>0.13038567872407353</v>
      </c>
      <c r="Q294" s="5">
        <f t="shared" si="398"/>
        <v>8.2248557521856197E-2</v>
      </c>
      <c r="R294" s="5">
        <f t="shared" si="399"/>
        <v>5.1673931217029963E-2</v>
      </c>
      <c r="S294" s="5">
        <f t="shared" si="400"/>
        <v>4.3443466229428483E-2</v>
      </c>
      <c r="T294" s="5">
        <f t="shared" si="401"/>
        <v>8.4535938288043705E-2</v>
      </c>
      <c r="U294" s="5">
        <f t="shared" si="402"/>
        <v>6.7005890573424223E-2</v>
      </c>
      <c r="V294" s="5">
        <f t="shared" si="403"/>
        <v>6.4333403501112135E-3</v>
      </c>
      <c r="W294" s="5">
        <f t="shared" si="404"/>
        <v>3.5550729451211835E-2</v>
      </c>
      <c r="X294" s="5">
        <f t="shared" si="405"/>
        <v>3.6539416149443942E-2</v>
      </c>
      <c r="Y294" s="5">
        <f t="shared" si="406"/>
        <v>1.8777799403167147E-2</v>
      </c>
      <c r="Z294" s="5">
        <f t="shared" si="407"/>
        <v>1.7703671213535287E-2</v>
      </c>
      <c r="AA294" s="5">
        <f t="shared" si="408"/>
        <v>2.2956454601833709E-2</v>
      </c>
      <c r="AB294" s="5">
        <f t="shared" si="409"/>
        <v>1.4883884860083055E-2</v>
      </c>
      <c r="AC294" s="5">
        <f t="shared" si="410"/>
        <v>5.3588439884171403E-4</v>
      </c>
      <c r="AD294" s="5">
        <f t="shared" si="411"/>
        <v>1.1524710000331116E-2</v>
      </c>
      <c r="AE294" s="5">
        <f t="shared" si="412"/>
        <v>1.1845218964681537E-2</v>
      </c>
      <c r="AF294" s="5">
        <f t="shared" si="413"/>
        <v>6.0873207359326137E-3</v>
      </c>
      <c r="AG294" s="5">
        <f t="shared" si="414"/>
        <v>2.0855375687919412E-3</v>
      </c>
      <c r="AH294" s="5">
        <f t="shared" si="415"/>
        <v>4.5490051809769999E-3</v>
      </c>
      <c r="AI294" s="5">
        <f t="shared" si="416"/>
        <v>5.8987217770268986E-3</v>
      </c>
      <c r="AJ294" s="5">
        <f t="shared" si="417"/>
        <v>3.8244536133170996E-3</v>
      </c>
      <c r="AK294" s="5">
        <f t="shared" si="418"/>
        <v>1.6530638323914194E-3</v>
      </c>
      <c r="AL294" s="5">
        <f t="shared" si="419"/>
        <v>2.8568383904462299E-5</v>
      </c>
      <c r="AM294" s="5">
        <f t="shared" si="420"/>
        <v>2.9888318499682333E-3</v>
      </c>
      <c r="AN294" s="5">
        <f t="shared" si="421"/>
        <v>3.0719530218522415E-3</v>
      </c>
      <c r="AO294" s="5">
        <f t="shared" si="422"/>
        <v>1.5786929212105753E-3</v>
      </c>
      <c r="AP294" s="5">
        <f t="shared" si="423"/>
        <v>5.4086576666411378E-4</v>
      </c>
      <c r="AQ294" s="5">
        <f t="shared" si="424"/>
        <v>1.3897689044784444E-4</v>
      </c>
      <c r="AR294" s="5">
        <f t="shared" si="425"/>
        <v>9.3510313818907732E-4</v>
      </c>
      <c r="AS294" s="5">
        <f t="shared" si="426"/>
        <v>1.2125537398964754E-3</v>
      </c>
      <c r="AT294" s="5">
        <f t="shared" si="427"/>
        <v>7.8616278359641147E-4</v>
      </c>
      <c r="AU294" s="5">
        <f t="shared" si="428"/>
        <v>3.3980730199214404E-4</v>
      </c>
      <c r="AV294" s="5">
        <f t="shared" si="429"/>
        <v>1.1015753183992419E-4</v>
      </c>
      <c r="AW294" s="5">
        <f t="shared" si="430"/>
        <v>1.057639691659468E-6</v>
      </c>
      <c r="AX294" s="5">
        <f t="shared" si="431"/>
        <v>6.4593930686960741E-4</v>
      </c>
      <c r="AY294" s="5">
        <f t="shared" si="432"/>
        <v>6.6390325895795141E-4</v>
      </c>
      <c r="AZ294" s="5">
        <f t="shared" si="433"/>
        <v>3.4118339956045141E-4</v>
      </c>
      <c r="BA294" s="5">
        <f t="shared" si="434"/>
        <v>1.1689063686611535E-4</v>
      </c>
      <c r="BB294" s="5">
        <f t="shared" si="435"/>
        <v>3.0035358559140129E-5</v>
      </c>
      <c r="BC294" s="5">
        <f t="shared" si="436"/>
        <v>6.1741319097055796E-6</v>
      </c>
      <c r="BD294" s="5">
        <f t="shared" si="437"/>
        <v>1.6018481775379793E-4</v>
      </c>
      <c r="BE294" s="5">
        <f t="shared" si="438"/>
        <v>2.0771259544498423E-4</v>
      </c>
      <c r="BF294" s="5">
        <f t="shared" si="439"/>
        <v>1.3467107217615435E-4</v>
      </c>
      <c r="BG294" s="5">
        <f t="shared" si="440"/>
        <v>5.8209590491199121E-5</v>
      </c>
      <c r="BH294" s="5">
        <f t="shared" si="441"/>
        <v>1.8870179599823485E-5</v>
      </c>
      <c r="BI294" s="5">
        <f t="shared" si="442"/>
        <v>4.8938145776295304E-6</v>
      </c>
      <c r="BJ294" s="8">
        <f t="shared" si="443"/>
        <v>0.42617636632216632</v>
      </c>
      <c r="BK294" s="8">
        <f t="shared" si="444"/>
        <v>0.2793215780006103</v>
      </c>
      <c r="BL294" s="8">
        <f t="shared" si="445"/>
        <v>0.27696519921081009</v>
      </c>
      <c r="BM294" s="8">
        <f t="shared" si="446"/>
        <v>0.40995590632459378</v>
      </c>
      <c r="BN294" s="8">
        <f t="shared" si="447"/>
        <v>0.589548062803262</v>
      </c>
    </row>
    <row r="295" spans="1:66" x14ac:dyDescent="0.25">
      <c r="A295" t="s">
        <v>40</v>
      </c>
      <c r="B295" t="s">
        <v>339</v>
      </c>
      <c r="C295" t="s">
        <v>316</v>
      </c>
      <c r="D295" s="11">
        <v>44534</v>
      </c>
      <c r="E295">
        <f>VLOOKUP(A295,home!$A$2:$E$405,3,FALSE)</f>
        <v>1.47352941176471</v>
      </c>
      <c r="F295">
        <f>VLOOKUP(B295,home!$B$2:$E$405,3,FALSE)</f>
        <v>1.48</v>
      </c>
      <c r="G295">
        <f>VLOOKUP(C295,away!$B$2:$E$405,4,FALSE)</f>
        <v>1.57</v>
      </c>
      <c r="H295">
        <f>VLOOKUP(A295,away!$A$2:$E$405,3,FALSE)</f>
        <v>1.1558823529411799</v>
      </c>
      <c r="I295">
        <f>VLOOKUP(C295,away!$B$2:$E$405,3,FALSE)</f>
        <v>0.68</v>
      </c>
      <c r="J295">
        <f>VLOOKUP(B295,home!$B$2:$E$405,4,FALSE)</f>
        <v>0.81</v>
      </c>
      <c r="K295" s="3">
        <f t="shared" si="392"/>
        <v>3.4238929411764798</v>
      </c>
      <c r="L295" s="3">
        <f t="shared" si="393"/>
        <v>0.636660000000002</v>
      </c>
      <c r="M295" s="5">
        <f t="shared" si="394"/>
        <v>1.7239484058829101E-2</v>
      </c>
      <c r="N295" s="5">
        <f t="shared" si="395"/>
        <v>5.9026147778549407E-2</v>
      </c>
      <c r="O295" s="5">
        <f t="shared" si="396"/>
        <v>1.0975689920894167E-2</v>
      </c>
      <c r="P295" s="5">
        <f t="shared" si="397"/>
        <v>3.7579587244691376E-2</v>
      </c>
      <c r="Q295" s="5">
        <f t="shared" si="398"/>
        <v>0.10104960536190757</v>
      </c>
      <c r="R295" s="5">
        <f t="shared" si="399"/>
        <v>3.4938913725182513E-3</v>
      </c>
      <c r="S295" s="5">
        <f t="shared" si="400"/>
        <v>2.047951917618597E-2</v>
      </c>
      <c r="T295" s="5">
        <f t="shared" si="401"/>
        <v>6.4334241749712265E-2</v>
      </c>
      <c r="U295" s="5">
        <f t="shared" si="402"/>
        <v>1.1962710007602644E-2</v>
      </c>
      <c r="V295" s="5">
        <f t="shared" si="403"/>
        <v>4.9602662442702833E-3</v>
      </c>
      <c r="W295" s="5">
        <f t="shared" si="404"/>
        <v>0.11532767683576808</v>
      </c>
      <c r="X295" s="5">
        <f t="shared" si="405"/>
        <v>7.3424518734260327E-2</v>
      </c>
      <c r="Y295" s="5">
        <f t="shared" si="406"/>
        <v>2.3373227048677163E-2</v>
      </c>
      <c r="Z295" s="5">
        <f t="shared" si="407"/>
        <v>7.4147362707582571E-4</v>
      </c>
      <c r="AA295" s="5">
        <f t="shared" si="408"/>
        <v>2.5387263178134412E-3</v>
      </c>
      <c r="AB295" s="5">
        <f t="shared" si="409"/>
        <v>4.3461635595702002E-3</v>
      </c>
      <c r="AC295" s="5">
        <f t="shared" si="410"/>
        <v>6.7579153415842324E-4</v>
      </c>
      <c r="AD295" s="5">
        <f t="shared" si="411"/>
        <v>9.8717404660067148E-2</v>
      </c>
      <c r="AE295" s="5">
        <f t="shared" si="412"/>
        <v>6.2849422850878536E-2</v>
      </c>
      <c r="AF295" s="5">
        <f t="shared" si="413"/>
        <v>2.0006856776120227E-2</v>
      </c>
      <c r="AG295" s="5">
        <f t="shared" si="414"/>
        <v>4.2458551450282487E-3</v>
      </c>
      <c r="AH295" s="5">
        <f t="shared" si="415"/>
        <v>1.1801664985352415E-4</v>
      </c>
      <c r="AI295" s="5">
        <f t="shared" si="416"/>
        <v>4.0407637437477761E-4</v>
      </c>
      <c r="AJ295" s="5">
        <f t="shared" si="417"/>
        <v>6.9175712295899301E-4</v>
      </c>
      <c r="AK295" s="5">
        <f t="shared" si="418"/>
        <v>7.8950077676928198E-4</v>
      </c>
      <c r="AL295" s="5">
        <f t="shared" si="419"/>
        <v>5.8925120567338335E-5</v>
      </c>
      <c r="AM295" s="5">
        <f t="shared" si="420"/>
        <v>6.7599564997373185E-2</v>
      </c>
      <c r="AN295" s="5">
        <f t="shared" si="421"/>
        <v>4.3037939051227742E-2</v>
      </c>
      <c r="AO295" s="5">
        <f t="shared" si="422"/>
        <v>1.3700267138177369E-2</v>
      </c>
      <c r="AP295" s="5">
        <f t="shared" si="423"/>
        <v>2.9074706920640108E-3</v>
      </c>
      <c r="AQ295" s="5">
        <f t="shared" si="424"/>
        <v>4.6276757270236968E-4</v>
      </c>
      <c r="AR295" s="5">
        <f t="shared" si="425"/>
        <v>1.5027296059148988E-5</v>
      </c>
      <c r="AS295" s="5">
        <f t="shared" si="426"/>
        <v>5.1451852901889359E-5</v>
      </c>
      <c r="AT295" s="5">
        <f t="shared" si="427"/>
        <v>8.8082817980614803E-5</v>
      </c>
      <c r="AU295" s="5">
        <f t="shared" si="428"/>
        <v>1.0052871290758656E-4</v>
      </c>
      <c r="AV295" s="5">
        <f t="shared" si="429"/>
        <v>8.6049887627460644E-5</v>
      </c>
      <c r="AW295" s="5">
        <f t="shared" si="430"/>
        <v>3.568007187756629E-6</v>
      </c>
      <c r="AX295" s="5">
        <f t="shared" si="431"/>
        <v>3.8575612236851131E-2</v>
      </c>
      <c r="AY295" s="5">
        <f t="shared" si="432"/>
        <v>2.4559549286713712E-2</v>
      </c>
      <c r="AZ295" s="5">
        <f t="shared" si="433"/>
        <v>7.8180413244396015E-3</v>
      </c>
      <c r="BA295" s="5">
        <f t="shared" si="434"/>
        <v>1.6591447298725775E-3</v>
      </c>
      <c r="BB295" s="5">
        <f t="shared" si="435"/>
        <v>2.6407777093016957E-4</v>
      </c>
      <c r="BC295" s="5">
        <f t="shared" si="436"/>
        <v>3.3625550728080467E-5</v>
      </c>
      <c r="BD295" s="5">
        <f t="shared" si="437"/>
        <v>1.5945463848363039E-6</v>
      </c>
      <c r="BE295" s="5">
        <f t="shared" si="438"/>
        <v>5.4595561114194955E-6</v>
      </c>
      <c r="BF295" s="5">
        <f t="shared" si="439"/>
        <v>9.3464678159230644E-6</v>
      </c>
      <c r="BG295" s="5">
        <f t="shared" si="440"/>
        <v>1.0667101726624042E-5</v>
      </c>
      <c r="BH295" s="5">
        <f t="shared" si="441"/>
        <v>9.1307535761498749E-6</v>
      </c>
      <c r="BI295" s="5">
        <f t="shared" si="442"/>
        <v>6.2525445434002893E-6</v>
      </c>
      <c r="BJ295" s="8">
        <f t="shared" si="443"/>
        <v>0.82297301729204897</v>
      </c>
      <c r="BK295" s="8">
        <f t="shared" si="444"/>
        <v>0.10555312266541619</v>
      </c>
      <c r="BL295" s="8">
        <f t="shared" si="445"/>
        <v>3.5704123639990343E-2</v>
      </c>
      <c r="BM295" s="8">
        <f t="shared" si="446"/>
        <v>0.71105135020761545</v>
      </c>
      <c r="BN295" s="8">
        <f t="shared" si="447"/>
        <v>0.22936440573738986</v>
      </c>
    </row>
    <row r="296" spans="1:66" s="15" customFormat="1" x14ac:dyDescent="0.25">
      <c r="A296" s="15" t="s">
        <v>40</v>
      </c>
      <c r="B296" s="15" t="s">
        <v>332</v>
      </c>
      <c r="C296" s="15" t="s">
        <v>236</v>
      </c>
      <c r="D296" s="16">
        <v>44534</v>
      </c>
      <c r="E296" s="15">
        <f>VLOOKUP(A296,home!$A$2:$E$405,3,FALSE)</f>
        <v>1.47352941176471</v>
      </c>
      <c r="F296" s="15">
        <f>VLOOKUP(B296,home!$B$2:$E$405,3,FALSE)</f>
        <v>1.08</v>
      </c>
      <c r="G296" s="15">
        <f>VLOOKUP(C296,away!$B$2:$E$405,4,FALSE)</f>
        <v>1.02</v>
      </c>
      <c r="H296" s="15">
        <f>VLOOKUP(A296,away!$A$2:$E$405,3,FALSE)</f>
        <v>1.1558823529411799</v>
      </c>
      <c r="I296" s="15">
        <f>VLOOKUP(C296,away!$B$2:$E$405,3,FALSE)</f>
        <v>0.76</v>
      </c>
      <c r="J296" s="15">
        <f>VLOOKUP(B296,home!$B$2:$E$405,4,FALSE)</f>
        <v>1.02</v>
      </c>
      <c r="K296" s="17">
        <f t="shared" si="392"/>
        <v>1.6232400000000047</v>
      </c>
      <c r="L296" s="17">
        <f t="shared" si="393"/>
        <v>0.89604000000000272</v>
      </c>
      <c r="M296" s="18">
        <f t="shared" si="394"/>
        <v>8.0517558526527699E-2</v>
      </c>
      <c r="N296" s="18">
        <f t="shared" si="395"/>
        <v>0.13069932170260118</v>
      </c>
      <c r="O296" s="18">
        <f t="shared" si="396"/>
        <v>7.2146953142110101E-2</v>
      </c>
      <c r="P296" s="18">
        <f t="shared" si="397"/>
        <v>0.11711182021839912</v>
      </c>
      <c r="Q296" s="18">
        <f t="shared" si="398"/>
        <v>0.10607818348026551</v>
      </c>
      <c r="R296" s="18">
        <f t="shared" si="399"/>
        <v>3.2323277946728263E-2</v>
      </c>
      <c r="S296" s="18">
        <f t="shared" si="400"/>
        <v>4.2584433401405157E-2</v>
      </c>
      <c r="T296" s="18">
        <f t="shared" si="401"/>
        <v>9.5050295525657399E-2</v>
      </c>
      <c r="U296" s="18">
        <f t="shared" si="402"/>
        <v>5.2468437694247326E-2</v>
      </c>
      <c r="V296" s="18">
        <f t="shared" si="403"/>
        <v>6.8820606749529535E-3</v>
      </c>
      <c r="W296" s="18">
        <f t="shared" si="404"/>
        <v>5.7396783517502235E-2</v>
      </c>
      <c r="X296" s="18">
        <f t="shared" si="405"/>
        <v>5.1429813903022856E-2</v>
      </c>
      <c r="Y296" s="18">
        <f t="shared" si="406"/>
        <v>2.3041585224832368E-2</v>
      </c>
      <c r="Z296" s="18">
        <f t="shared" si="407"/>
        <v>9.6543166571288284E-3</v>
      </c>
      <c r="AA296" s="18">
        <f t="shared" si="408"/>
        <v>1.5671272970517843E-2</v>
      </c>
      <c r="AB296" s="18">
        <f t="shared" si="409"/>
        <v>1.2719118568331732E-2</v>
      </c>
      <c r="AC296" s="18">
        <f t="shared" si="410"/>
        <v>6.2561715361102415E-4</v>
      </c>
      <c r="AD296" s="18">
        <f t="shared" si="411"/>
        <v>2.3292188719237657E-2</v>
      </c>
      <c r="AE296" s="18">
        <f t="shared" si="412"/>
        <v>2.0870732779985773E-2</v>
      </c>
      <c r="AF296" s="18">
        <f t="shared" si="413"/>
        <v>9.3505057000892525E-3</v>
      </c>
      <c r="AG296" s="18">
        <f t="shared" si="414"/>
        <v>2.792809042502667E-3</v>
      </c>
      <c r="AH296" s="18">
        <f t="shared" si="415"/>
        <v>2.1626634743634348E-3</v>
      </c>
      <c r="AI296" s="18">
        <f t="shared" si="416"/>
        <v>3.5105218581257115E-3</v>
      </c>
      <c r="AJ296" s="18">
        <f t="shared" si="417"/>
        <v>2.849209750491999E-3</v>
      </c>
      <c r="AK296" s="18">
        <f t="shared" si="418"/>
        <v>1.5416504117962153E-3</v>
      </c>
      <c r="AL296" s="18">
        <f t="shared" si="419"/>
        <v>3.6398104940105399E-5</v>
      </c>
      <c r="AM296" s="18">
        <f t="shared" si="420"/>
        <v>7.5617624833230817E-3</v>
      </c>
      <c r="AN296" s="18">
        <f t="shared" si="421"/>
        <v>6.7756416555568352E-3</v>
      </c>
      <c r="AO296" s="18">
        <f t="shared" si="422"/>
        <v>3.035622974522582E-3</v>
      </c>
      <c r="AP296" s="18">
        <f t="shared" si="423"/>
        <v>9.0667987003040771E-4</v>
      </c>
      <c r="AQ296" s="18">
        <f t="shared" si="424"/>
        <v>2.0310535768551218E-4</v>
      </c>
      <c r="AR296" s="18">
        <f t="shared" si="425"/>
        <v>3.875665959137238E-4</v>
      </c>
      <c r="AS296" s="18">
        <f t="shared" si="426"/>
        <v>6.291136011509947E-4</v>
      </c>
      <c r="AT296" s="18">
        <f t="shared" si="427"/>
        <v>5.1060118096617202E-4</v>
      </c>
      <c r="AU296" s="18">
        <f t="shared" si="428"/>
        <v>2.7627608699717714E-4</v>
      </c>
      <c r="AV296" s="18">
        <f t="shared" si="429"/>
        <v>1.1211559886432482E-4</v>
      </c>
      <c r="AW296" s="18">
        <f t="shared" si="430"/>
        <v>1.4705723819894978E-6</v>
      </c>
      <c r="AX296" s="18">
        <f t="shared" si="431"/>
        <v>2.0457592222382329E-3</v>
      </c>
      <c r="AY296" s="18">
        <f t="shared" si="432"/>
        <v>1.8330820934943516E-3</v>
      </c>
      <c r="AZ296" s="18">
        <f t="shared" si="433"/>
        <v>8.2125743952734186E-4</v>
      </c>
      <c r="BA296" s="18">
        <f t="shared" si="434"/>
        <v>2.4529317203802721E-4</v>
      </c>
      <c r="BB296" s="18">
        <f t="shared" si="435"/>
        <v>5.4948123468238634E-5</v>
      </c>
      <c r="BC296" s="18">
        <f t="shared" si="436"/>
        <v>9.8471433104961444E-6</v>
      </c>
      <c r="BD296" s="18">
        <f t="shared" si="437"/>
        <v>5.7879195433755651E-5</v>
      </c>
      <c r="BE296" s="18">
        <f t="shared" si="438"/>
        <v>9.3951825195889778E-5</v>
      </c>
      <c r="BF296" s="18">
        <f t="shared" si="439"/>
        <v>7.6253180365488309E-5</v>
      </c>
      <c r="BG296" s="18">
        <f t="shared" si="440"/>
        <v>4.1259070832158538E-5</v>
      </c>
      <c r="BH296" s="18">
        <f t="shared" si="441"/>
        <v>1.6743343534398308E-5</v>
      </c>
      <c r="BI296" s="18">
        <f t="shared" si="442"/>
        <v>5.4356929917553535E-6</v>
      </c>
      <c r="BJ296" s="19">
        <f t="shared" si="443"/>
        <v>0.54349521913089205</v>
      </c>
      <c r="BK296" s="19">
        <f t="shared" si="444"/>
        <v>0.24959097017333043</v>
      </c>
      <c r="BL296" s="19">
        <f t="shared" si="445"/>
        <v>0.19760030118895849</v>
      </c>
      <c r="BM296" s="19">
        <f t="shared" si="446"/>
        <v>0.45963208061256544</v>
      </c>
      <c r="BN296" s="19">
        <f t="shared" si="447"/>
        <v>0.53887711501663194</v>
      </c>
    </row>
    <row r="297" spans="1:66" x14ac:dyDescent="0.25">
      <c r="A297" t="s">
        <v>80</v>
      </c>
      <c r="B297" t="s">
        <v>96</v>
      </c>
      <c r="C297" t="s">
        <v>85</v>
      </c>
      <c r="D297" t="s">
        <v>493</v>
      </c>
      <c r="E297">
        <f>VLOOKUP(A297,home!$A$2:$E$405,3,FALSE)</f>
        <v>1.2326530612244899</v>
      </c>
      <c r="F297">
        <f>VLOOKUP(B297,home!$B$2:$E$405,3,FALSE)</f>
        <v>1.04</v>
      </c>
      <c r="G297">
        <f>VLOOKUP(C297,away!$B$2:$E$405,4,FALSE)</f>
        <v>0.77</v>
      </c>
      <c r="H297">
        <f>VLOOKUP(A297,away!$A$2:$E$405,3,FALSE)</f>
        <v>1.02857142857143</v>
      </c>
      <c r="I297">
        <f>VLOOKUP(C297,away!$B$2:$E$405,3,FALSE)</f>
        <v>1.05</v>
      </c>
      <c r="J297">
        <f>VLOOKUP(B297,home!$B$2:$E$405,4,FALSE)</f>
        <v>0.97</v>
      </c>
      <c r="K297" s="3">
        <f t="shared" ref="K297:K338" si="448">E297*F297*G297</f>
        <v>0.98710857142857167</v>
      </c>
      <c r="L297" s="3">
        <f t="shared" ref="L297:L338" si="449">H297*I297*J297</f>
        <v>1.0476000000000016</v>
      </c>
      <c r="M297" s="5">
        <f t="shared" ref="M297:M338" si="450">_xlfn.POISSON.DIST(0,K297,FALSE) * _xlfn.POISSON.DIST(0,L297,FALSE)</f>
        <v>0.13071857208028037</v>
      </c>
      <c r="N297" s="5">
        <f t="shared" ref="N297:N338" si="451">_xlfn.POISSON.DIST(1,K297,FALSE) * _xlfn.POISSON.DIST(0,L297,FALSE)</f>
        <v>0.12903342294534834</v>
      </c>
      <c r="O297" s="5">
        <f t="shared" ref="O297:O338" si="452">_xlfn.POISSON.DIST(0,K297,FALSE) * _xlfn.POISSON.DIST(1,L297,FALSE)</f>
        <v>0.13694077611130195</v>
      </c>
      <c r="P297" s="5">
        <f t="shared" ref="P297:P338" si="453">_xlfn.POISSON.DIST(1,K297,FALSE) * _xlfn.POISSON.DIST(1,L297,FALSE)</f>
        <v>0.13517541387754711</v>
      </c>
      <c r="Q297" s="5">
        <f t="shared" ref="Q297:Q338" si="454">_xlfn.POISSON.DIST(2,K297,FALSE) * _xlfn.POISSON.DIST(0,L297,FALSE)</f>
        <v>6.3684998895060727E-2</v>
      </c>
      <c r="R297" s="5">
        <f t="shared" ref="R297:R338" si="455">_xlfn.POISSON.DIST(0,K297,FALSE) * _xlfn.POISSON.DIST(2,L297,FALSE)</f>
        <v>7.172957852710006E-2</v>
      </c>
      <c r="S297" s="5">
        <f t="shared" ref="S297:S338" si="456">_xlfn.POISSON.DIST(2,K297,FALSE) * _xlfn.POISSON.DIST(2,L297,FALSE)</f>
        <v>3.4946052856483598E-2</v>
      </c>
      <c r="T297" s="5">
        <f t="shared" ref="T297:T338" si="457">_xlfn.POISSON.DIST(2,K297,FALSE) * _xlfn.POISSON.DIST(1,L297,FALSE)</f>
        <v>6.6716404842465729E-2</v>
      </c>
      <c r="U297" s="5">
        <f t="shared" ref="U297:U338" si="458">_xlfn.POISSON.DIST(1,K297,FALSE) * _xlfn.POISSON.DIST(2,L297,FALSE)</f>
        <v>7.080488178905929E-2</v>
      </c>
      <c r="V297" s="5">
        <f t="shared" ref="V297:V338" si="459">_xlfn.POISSON.DIST(3,K297,FALSE) * _xlfn.POISSON.DIST(3,L297,FALSE)</f>
        <v>4.0152818235436828E-3</v>
      </c>
      <c r="W297" s="5">
        <f t="shared" ref="W297:W338" si="460">_xlfn.POISSON.DIST(3,K297,FALSE) * _xlfn.POISSON.DIST(0,L297,FALSE)</f>
        <v>2.0954669426911193E-2</v>
      </c>
      <c r="X297" s="5">
        <f t="shared" ref="X297:X338" si="461">_xlfn.POISSON.DIST(3,K297,FALSE) * _xlfn.POISSON.DIST(1,L297,FALSE)</f>
        <v>2.1952111691632199E-2</v>
      </c>
      <c r="Y297" s="5">
        <f t="shared" ref="Y297:Y338" si="462">_xlfn.POISSON.DIST(3,K297,FALSE) * _xlfn.POISSON.DIST(2,L297,FALSE)</f>
        <v>1.1498516104076963E-2</v>
      </c>
      <c r="Z297" s="5">
        <f t="shared" ref="Z297:Z338" si="463">_xlfn.POISSON.DIST(0,K297,FALSE) * _xlfn.POISSON.DIST(3,L297,FALSE)</f>
        <v>2.5047968821663387E-2</v>
      </c>
      <c r="AA297" s="5">
        <f t="shared" ref="AA297:AA338" si="464">_xlfn.POISSON.DIST(1,K297,FALSE) * _xlfn.POISSON.DIST(3,L297,FALSE)</f>
        <v>2.4725064720739546E-2</v>
      </c>
      <c r="AB297" s="5">
        <f t="shared" ref="AB297:AB338" si="465">_xlfn.POISSON.DIST(2,K297,FALSE) * _xlfn.POISSON.DIST(3,L297,FALSE)</f>
        <v>1.2203161657484094E-2</v>
      </c>
      <c r="AC297" s="5">
        <f t="shared" ref="AC297:AC338" si="466">_xlfn.POISSON.DIST(4,K297,FALSE) * _xlfn.POISSON.DIST(4,L297,FALSE)</f>
        <v>2.5951141338162833E-4</v>
      </c>
      <c r="AD297" s="5">
        <f t="shared" ref="AD297:AD338" si="467">_xlfn.POISSON.DIST(4,K297,FALSE) * _xlfn.POISSON.DIST(0,L297,FALSE)</f>
        <v>5.1711334506890664E-3</v>
      </c>
      <c r="AE297" s="5">
        <f t="shared" ref="AE297:AE338" si="468">_xlfn.POISSON.DIST(4,K297,FALSE) * _xlfn.POISSON.DIST(1,L297,FALSE)</f>
        <v>5.4172794029418748E-3</v>
      </c>
      <c r="AF297" s="5">
        <f t="shared" ref="AF297:AF338" si="469">_xlfn.POISSON.DIST(4,K297,FALSE) * _xlfn.POISSON.DIST(2,L297,FALSE)</f>
        <v>2.8375709512609582E-3</v>
      </c>
      <c r="AG297" s="5">
        <f t="shared" ref="AG297:AG338" si="470">_xlfn.POISSON.DIST(4,K297,FALSE) * _xlfn.POISSON.DIST(3,L297,FALSE)</f>
        <v>9.9087977618032841E-4</v>
      </c>
      <c r="AH297" s="5">
        <f t="shared" ref="AH297:AH338" si="471">_xlfn.POISSON.DIST(0,K297,FALSE) * _xlfn.POISSON.DIST(4,L297,FALSE)</f>
        <v>6.560063034393649E-3</v>
      </c>
      <c r="AI297" s="5">
        <f t="shared" ref="AI297:AI338" si="472">_xlfn.POISSON.DIST(1,K297,FALSE) * _xlfn.POISSON.DIST(4,L297,FALSE)</f>
        <v>6.475494450361695E-3</v>
      </c>
      <c r="AJ297" s="5">
        <f t="shared" ref="AJ297:AJ338" si="473">_xlfn.POISSON.DIST(2,K297,FALSE) * _xlfn.POISSON.DIST(4,L297,FALSE)</f>
        <v>3.1960080380950885E-3</v>
      </c>
      <c r="AK297" s="5">
        <f t="shared" ref="AK297:AK338" si="474">_xlfn.POISSON.DIST(3,K297,FALSE) * _xlfn.POISSON.DIST(4,L297,FALSE)</f>
        <v>1.0516023095860918E-3</v>
      </c>
      <c r="AL297" s="5">
        <f t="shared" ref="AL297:AL338" si="475">_xlfn.POISSON.DIST(5,K297,FALSE) * _xlfn.POISSON.DIST(5,L297,FALSE)</f>
        <v>1.0734377572075941E-5</v>
      </c>
      <c r="AM297" s="5">
        <f t="shared" ref="AM297:AM338" si="476">_xlfn.POISSON.DIST(5,K297,FALSE) * _xlfn.POISSON.DIST(0,L297,FALSE)</f>
        <v>1.0208940306352372E-3</v>
      </c>
      <c r="AN297" s="5">
        <f t="shared" ref="AN297:AN338" si="477">_xlfn.POISSON.DIST(5,K297,FALSE) * _xlfn.POISSON.DIST(1,L297,FALSE)</f>
        <v>1.0694885864934761E-3</v>
      </c>
      <c r="AO297" s="5">
        <f t="shared" ref="AO297:AO338" si="478">_xlfn.POISSON.DIST(5,K297,FALSE) * _xlfn.POISSON.DIST(2,L297,FALSE)</f>
        <v>5.6019812160528371E-4</v>
      </c>
      <c r="AP297" s="5">
        <f t="shared" ref="AP297:AP338" si="479">_xlfn.POISSON.DIST(5,K297,FALSE) * _xlfn.POISSON.DIST(3,L297,FALSE)</f>
        <v>1.9562118406456542E-4</v>
      </c>
      <c r="AQ297" s="5">
        <f t="shared" ref="AQ297:AQ338" si="480">_xlfn.POISSON.DIST(5,K297,FALSE) * _xlfn.POISSON.DIST(4,L297,FALSE)</f>
        <v>5.1233188106509741E-5</v>
      </c>
      <c r="AR297" s="5">
        <f t="shared" ref="AR297:AR338" si="481">_xlfn.POISSON.DIST(0,K297,FALSE) * _xlfn.POISSON.DIST(5,L297,FALSE)</f>
        <v>1.3744644069661599E-3</v>
      </c>
      <c r="AS297" s="5">
        <f t="shared" ref="AS297:AS338" si="482">_xlfn.POISSON.DIST(1,K297,FALSE) * _xlfn.POISSON.DIST(5,L297,FALSE)</f>
        <v>1.3567455972397851E-3</v>
      </c>
      <c r="AT297" s="5">
        <f t="shared" ref="AT297:AT338" si="483">_xlfn.POISSON.DIST(2,K297,FALSE) * _xlfn.POISSON.DIST(5,L297,FALSE)</f>
        <v>6.6962760414168417E-4</v>
      </c>
      <c r="AU297" s="5">
        <f t="shared" ref="AU297:AU338" si="484">_xlfn.POISSON.DIST(3,K297,FALSE) * _xlfn.POISSON.DIST(5,L297,FALSE)</f>
        <v>2.2033171590447837E-4</v>
      </c>
      <c r="AV297" s="5">
        <f t="shared" ref="AV297:AV338" si="485">_xlfn.POISSON.DIST(4,K297,FALSE) * _xlfn.POISSON.DIST(5,L297,FALSE)</f>
        <v>5.4372831331718872E-5</v>
      </c>
      <c r="AW297" s="5">
        <f t="shared" ref="AW297:AW338" si="486">_xlfn.POISSON.DIST(6,K297,FALSE) * _xlfn.POISSON.DIST(6,L297,FALSE)</f>
        <v>3.0834348681109161E-7</v>
      </c>
      <c r="AX297" s="5">
        <f t="shared" ref="AX297:AX338" si="487">_xlfn.POISSON.DIST(6,K297,FALSE) * _xlfn.POISSON.DIST(0,L297,FALSE)</f>
        <v>1.6795554136005085E-4</v>
      </c>
      <c r="AY297" s="5">
        <f t="shared" ref="AY297:AY338" si="488">_xlfn.POISSON.DIST(6,K297,FALSE) * _xlfn.POISSON.DIST(1,L297,FALSE)</f>
        <v>1.7595022512878955E-4</v>
      </c>
      <c r="AZ297" s="5">
        <f t="shared" ref="AZ297:AZ338" si="489">_xlfn.POISSON.DIST(6,K297,FALSE) * _xlfn.POISSON.DIST(2,L297,FALSE)</f>
        <v>9.2162727922460105E-5</v>
      </c>
      <c r="BA297" s="5">
        <f t="shared" ref="BA297:BA338" si="490">_xlfn.POISSON.DIST(6,K297,FALSE) * _xlfn.POISSON.DIST(3,L297,FALSE)</f>
        <v>3.2183224590523127E-5</v>
      </c>
      <c r="BB297" s="5">
        <f t="shared" ref="BB297:BB338" si="491">_xlfn.POISSON.DIST(6,K297,FALSE) * _xlfn.POISSON.DIST(4,L297,FALSE)</f>
        <v>8.4287865202580171E-6</v>
      </c>
      <c r="BC297" s="5">
        <f t="shared" ref="BC297:BC338" si="492">_xlfn.POISSON.DIST(6,K297,FALSE) * _xlfn.POISSON.DIST(5,L297,FALSE)</f>
        <v>1.7659993517244632E-6</v>
      </c>
      <c r="BD297" s="5">
        <f t="shared" ref="BD297:BD338" si="493">_xlfn.POISSON.DIST(0,K297,FALSE) * _xlfn.POISSON.DIST(6,L297,FALSE)</f>
        <v>2.3998148545629182E-4</v>
      </c>
      <c r="BE297" s="5">
        <f t="shared" ref="BE297:BE338" si="494">_xlfn.POISSON.DIST(1,K297,FALSE) * _xlfn.POISSON.DIST(6,L297,FALSE)</f>
        <v>2.3688778127806673E-4</v>
      </c>
      <c r="BF297" s="5">
        <f t="shared" ref="BF297:BF338" si="495">_xlfn.POISSON.DIST(2,K297,FALSE) * _xlfn.POISSON.DIST(6,L297,FALSE)</f>
        <v>1.1691697968313819E-4</v>
      </c>
      <c r="BG297" s="5">
        <f t="shared" ref="BG297:BG338" si="496">_xlfn.POISSON.DIST(3,K297,FALSE) * _xlfn.POISSON.DIST(6,L297,FALSE)</f>
        <v>3.8469917596921969E-5</v>
      </c>
      <c r="BH297" s="5">
        <f t="shared" ref="BH297:BH338" si="497">_xlfn.POISSON.DIST(4,K297,FALSE) * _xlfn.POISSON.DIST(6,L297,FALSE)</f>
        <v>9.4934963505181262E-6</v>
      </c>
      <c r="BI297" s="5">
        <f t="shared" ref="BI297:BI338" si="498">_xlfn.POISSON.DIST(5,K297,FALSE) * _xlfn.POISSON.DIST(6,L297,FALSE)</f>
        <v>1.8742223240844615E-6</v>
      </c>
      <c r="BJ297" s="8">
        <f t="shared" ref="BJ297:BJ338" si="499">SUM(N297,Q297,T297,W297,X297,Y297,AD297,AE297,AF297,AG297,AM297,AN297,AO297,AP297,AQ297,AX297,AY297,AZ297,BA297,BB297,BC297)</f>
        <v>0.33163286910234629</v>
      </c>
      <c r="BK297" s="8">
        <f t="shared" ref="BK297:BK338" si="500">SUM(M297,P297,S297,V297,AC297,AL297,AY297)</f>
        <v>0.30530151665393729</v>
      </c>
      <c r="BL297" s="8">
        <f t="shared" ref="BL297:BL338" si="501">SUM(O297,R297,U297,AA297,AB297,AH297,AI297,AJ297,AK297,AR297,AS297,AT297,AU297,AV297,BD297,BE297,BF297,BG297,BH297,BI297)</f>
        <v>0.33800579667639435</v>
      </c>
      <c r="BM297" s="8">
        <f t="shared" ref="BM297:BM338" si="502">SUM(S297:BI297)</f>
        <v>0.3325297469360608</v>
      </c>
      <c r="BN297" s="8">
        <f t="shared" ref="BN297:BN338" si="503">SUM(M297:R297)</f>
        <v>0.66728276243663853</v>
      </c>
    </row>
    <row r="298" spans="1:66" x14ac:dyDescent="0.25">
      <c r="A298" t="s">
        <v>80</v>
      </c>
      <c r="B298" t="s">
        <v>416</v>
      </c>
      <c r="C298" t="s">
        <v>98</v>
      </c>
      <c r="D298" t="s">
        <v>493</v>
      </c>
      <c r="E298">
        <f>VLOOKUP(A298,home!$A$2:$E$405,3,FALSE)</f>
        <v>1.2326530612244899</v>
      </c>
      <c r="F298">
        <f>VLOOKUP(B298,home!$B$2:$E$405,3,FALSE)</f>
        <v>0.81</v>
      </c>
      <c r="G298">
        <f>VLOOKUP(C298,away!$B$2:$E$405,4,FALSE)</f>
        <v>0.73</v>
      </c>
      <c r="H298">
        <f>VLOOKUP(A298,away!$A$2:$E$405,3,FALSE)</f>
        <v>1.02857142857143</v>
      </c>
      <c r="I298">
        <f>VLOOKUP(C298,away!$B$2:$E$405,3,FALSE)</f>
        <v>1.04</v>
      </c>
      <c r="J298">
        <f>VLOOKUP(B298,home!$B$2:$E$405,4,FALSE)</f>
        <v>0.78</v>
      </c>
      <c r="K298" s="3">
        <f t="shared" si="448"/>
        <v>0.72886775510204094</v>
      </c>
      <c r="L298" s="3">
        <f t="shared" si="449"/>
        <v>0.83437714285714404</v>
      </c>
      <c r="M298" s="5">
        <f t="shared" si="450"/>
        <v>0.20945530619599659</v>
      </c>
      <c r="N298" s="5">
        <f t="shared" si="451"/>
        <v>0.15266521882128664</v>
      </c>
      <c r="O298" s="5">
        <f t="shared" si="452"/>
        <v>0.17476471994008388</v>
      </c>
      <c r="P298" s="5">
        <f t="shared" si="453"/>
        <v>0.12738036909376585</v>
      </c>
      <c r="Q298" s="5">
        <f t="shared" si="454"/>
        <v>5.5636377662216505E-2</v>
      </c>
      <c r="R298" s="5">
        <f t="shared" si="455"/>
        <v>7.2909843847918057E-2</v>
      </c>
      <c r="S298" s="5">
        <f t="shared" si="456"/>
        <v>1.9366611814647525E-2</v>
      </c>
      <c r="T298" s="5">
        <f t="shared" si="457"/>
        <v>4.6421721832721245E-2</v>
      </c>
      <c r="U298" s="5">
        <f t="shared" si="458"/>
        <v>5.314163421027239E-2</v>
      </c>
      <c r="V298" s="5">
        <f t="shared" si="459"/>
        <v>1.3086462776280389E-3</v>
      </c>
      <c r="W298" s="5">
        <f t="shared" si="460"/>
        <v>1.3517187229556363E-2</v>
      </c>
      <c r="X298" s="5">
        <f t="shared" si="461"/>
        <v>1.1278432060062314E-2</v>
      </c>
      <c r="Y298" s="5">
        <f t="shared" si="462"/>
        <v>4.7052329590916023E-3</v>
      </c>
      <c r="Z298" s="5">
        <f t="shared" si="463"/>
        <v>2.027810239866213E-2</v>
      </c>
      <c r="AA298" s="5">
        <f t="shared" si="464"/>
        <v>1.4780054973042179E-2</v>
      </c>
      <c r="AB298" s="5">
        <f t="shared" si="465"/>
        <v>5.3863527442430037E-3</v>
      </c>
      <c r="AC298" s="5">
        <f t="shared" si="466"/>
        <v>4.9740875775861704E-5</v>
      </c>
      <c r="AD298" s="5">
        <f t="shared" si="467"/>
        <v>2.46306047782518E-3</v>
      </c>
      <c r="AE298" s="5">
        <f t="shared" si="468"/>
        <v>2.0551213641721261E-3</v>
      </c>
      <c r="AF298" s="5">
        <f t="shared" si="469"/>
        <v>8.573731460313072E-4</v>
      </c>
      <c r="AG298" s="5">
        <f t="shared" si="470"/>
        <v>2.3845751864934767E-4</v>
      </c>
      <c r="AH298" s="5">
        <f t="shared" si="471"/>
        <v>4.2298962854900764E-3</v>
      </c>
      <c r="AI298" s="5">
        <f t="shared" si="472"/>
        <v>3.0830350099196138E-3</v>
      </c>
      <c r="AJ298" s="5">
        <f t="shared" si="473"/>
        <v>1.1235624032905533E-3</v>
      </c>
      <c r="AK298" s="5">
        <f t="shared" si="474"/>
        <v>2.7297613553447993E-4</v>
      </c>
      <c r="AL298" s="5">
        <f t="shared" si="475"/>
        <v>1.2099977280017033E-6</v>
      </c>
      <c r="AM298" s="5">
        <f t="shared" si="476"/>
        <v>3.5904907223059998E-4</v>
      </c>
      <c r="AN298" s="5">
        <f t="shared" si="477"/>
        <v>2.9958233903327634E-4</v>
      </c>
      <c r="AO298" s="5">
        <f t="shared" si="478"/>
        <v>1.2498232804652266E-4</v>
      </c>
      <c r="AP298" s="5">
        <f t="shared" si="479"/>
        <v>3.4760799261030629E-5</v>
      </c>
      <c r="AQ298" s="5">
        <f t="shared" si="480"/>
        <v>7.2509040927123635E-6</v>
      </c>
      <c r="AR298" s="5">
        <f t="shared" si="481"/>
        <v>7.0586575545385157E-4</v>
      </c>
      <c r="AS298" s="5">
        <f t="shared" si="482"/>
        <v>5.1448278858105497E-4</v>
      </c>
      <c r="AT298" s="5">
        <f t="shared" si="483"/>
        <v>1.874949575758557E-4</v>
      </c>
      <c r="AU298" s="5">
        <f t="shared" si="484"/>
        <v>4.5553009607088795E-5</v>
      </c>
      <c r="AV298" s="5">
        <f t="shared" si="485"/>
        <v>8.3005299626151268E-6</v>
      </c>
      <c r="AW298" s="5">
        <f t="shared" si="486"/>
        <v>2.0440578840566683E-8</v>
      </c>
      <c r="AX298" s="5">
        <f t="shared" si="487"/>
        <v>4.3616548541364645E-5</v>
      </c>
      <c r="AY298" s="5">
        <f t="shared" si="488"/>
        <v>3.6392651153233763E-5</v>
      </c>
      <c r="AZ298" s="5">
        <f t="shared" si="489"/>
        <v>1.5182598145115965E-5</v>
      </c>
      <c r="BA298" s="5">
        <f t="shared" si="490"/>
        <v>4.2226709538233451E-6</v>
      </c>
      <c r="BB298" s="5">
        <f t="shared" si="491"/>
        <v>8.8082503141924325E-7</v>
      </c>
      <c r="BC298" s="5">
        <f t="shared" si="492"/>
        <v>1.4698805461452852E-7</v>
      </c>
      <c r="BD298" s="5">
        <f t="shared" si="493"/>
        <v>9.8159708712713983E-5</v>
      </c>
      <c r="BE298" s="5">
        <f t="shared" si="494"/>
        <v>7.1545446530906089E-5</v>
      </c>
      <c r="BF298" s="5">
        <f t="shared" si="495"/>
        <v>2.6073584500377307E-5</v>
      </c>
      <c r="BG298" s="5">
        <f t="shared" si="496"/>
        <v>6.3347316674177942E-6</v>
      </c>
      <c r="BH298" s="5">
        <f t="shared" si="497"/>
        <v>1.1542954124011537E-6</v>
      </c>
      <c r="BI298" s="5">
        <f t="shared" si="498"/>
        <v>1.6826574119228275E-7</v>
      </c>
      <c r="BJ298" s="8">
        <f t="shared" si="499"/>
        <v>0.29076425079615631</v>
      </c>
      <c r="BK298" s="8">
        <f t="shared" si="500"/>
        <v>0.35759827690669516</v>
      </c>
      <c r="BL298" s="8">
        <f t="shared" si="501"/>
        <v>0.33135720862353968</v>
      </c>
      <c r="BM298" s="8">
        <f t="shared" si="502"/>
        <v>0.20714963095321146</v>
      </c>
      <c r="BN298" s="8">
        <f t="shared" si="503"/>
        <v>0.79281183556126755</v>
      </c>
    </row>
    <row r="299" spans="1:66" x14ac:dyDescent="0.25">
      <c r="A299" t="s">
        <v>80</v>
      </c>
      <c r="B299" t="s">
        <v>92</v>
      </c>
      <c r="C299" t="s">
        <v>410</v>
      </c>
      <c r="D299" t="s">
        <v>493</v>
      </c>
      <c r="E299">
        <f>VLOOKUP(A299,home!$A$2:$E$405,3,FALSE)</f>
        <v>1.2326530612244899</v>
      </c>
      <c r="F299">
        <f>VLOOKUP(B299,home!$B$2:$E$405,3,FALSE)</f>
        <v>0.97</v>
      </c>
      <c r="G299">
        <f>VLOOKUP(C299,away!$B$2:$E$405,4,FALSE)</f>
        <v>1.1000000000000001</v>
      </c>
      <c r="H299">
        <f>VLOOKUP(A299,away!$A$2:$E$405,3,FALSE)</f>
        <v>1.02857142857143</v>
      </c>
      <c r="I299">
        <f>VLOOKUP(C299,away!$B$2:$E$405,3,FALSE)</f>
        <v>0.81</v>
      </c>
      <c r="J299">
        <f>VLOOKUP(B299,home!$B$2:$E$405,4,FALSE)</f>
        <v>1.51</v>
      </c>
      <c r="K299" s="3">
        <f t="shared" si="448"/>
        <v>1.3152408163265308</v>
      </c>
      <c r="L299" s="3">
        <f t="shared" si="449"/>
        <v>1.2580457142857162</v>
      </c>
      <c r="M299" s="5">
        <f t="shared" si="450"/>
        <v>7.6284421899563887E-2</v>
      </c>
      <c r="N299" s="5">
        <f t="shared" si="451"/>
        <v>0.1003323853321799</v>
      </c>
      <c r="O299" s="5">
        <f t="shared" si="452"/>
        <v>9.59692900375098E-2</v>
      </c>
      <c r="P299" s="5">
        <f t="shared" si="453"/>
        <v>0.12622272737121201</v>
      </c>
      <c r="Q299" s="5">
        <f t="shared" si="454"/>
        <v>6.598062419414219E-2</v>
      </c>
      <c r="R299" s="5">
        <f t="shared" si="455"/>
        <v>6.0366877017366045E-2</v>
      </c>
      <c r="S299" s="5">
        <f t="shared" si="456"/>
        <v>5.2213074793971782E-2</v>
      </c>
      <c r="T299" s="5">
        <f t="shared" si="457"/>
        <v>8.300664149333703E-2</v>
      </c>
      <c r="U299" s="5">
        <f t="shared" si="458"/>
        <v>7.9396980607403828E-2</v>
      </c>
      <c r="V299" s="5">
        <f t="shared" si="459"/>
        <v>9.5992755952325967E-3</v>
      </c>
      <c r="W299" s="5">
        <f t="shared" si="460"/>
        <v>2.8926803342279199E-2</v>
      </c>
      <c r="X299" s="5">
        <f t="shared" si="461"/>
        <v>3.6391240972740081E-2</v>
      </c>
      <c r="Y299" s="5">
        <f t="shared" si="462"/>
        <v>2.2890922371647214E-2</v>
      </c>
      <c r="Z299" s="5">
        <f t="shared" si="463"/>
        <v>2.5314763638836748E-2</v>
      </c>
      <c r="AA299" s="5">
        <f t="shared" si="464"/>
        <v>3.329501039345683E-2</v>
      </c>
      <c r="AB299" s="5">
        <f t="shared" si="465"/>
        <v>2.1895478324745248E-2</v>
      </c>
      <c r="AC299" s="5">
        <f t="shared" si="466"/>
        <v>9.9270492933458006E-4</v>
      </c>
      <c r="AD299" s="5">
        <f t="shared" si="467"/>
        <v>9.5114281104040806E-3</v>
      </c>
      <c r="AE299" s="5">
        <f t="shared" si="468"/>
        <v>1.1965811371030543E-2</v>
      </c>
      <c r="AF299" s="5">
        <f t="shared" si="469"/>
        <v>7.5267688566381333E-3</v>
      </c>
      <c r="AG299" s="5">
        <f t="shared" si="470"/>
        <v>3.1563397675042674E-3</v>
      </c>
      <c r="AH299" s="5">
        <f t="shared" si="471"/>
        <v>7.9617824759986178E-3</v>
      </c>
      <c r="AI299" s="5">
        <f t="shared" si="472"/>
        <v>1.0471661283146692E-2</v>
      </c>
      <c r="AJ299" s="5">
        <f t="shared" si="473"/>
        <v>6.8863781671703924E-3</v>
      </c>
      <c r="AK299" s="5">
        <f t="shared" si="474"/>
        <v>3.0190818807074612E-3</v>
      </c>
      <c r="AL299" s="5">
        <f t="shared" si="475"/>
        <v>6.5702496281838191E-5</v>
      </c>
      <c r="AM299" s="5">
        <f t="shared" si="476"/>
        <v>2.501963694471792E-3</v>
      </c>
      <c r="AN299" s="5">
        <f t="shared" si="477"/>
        <v>3.1475847031286956E-3</v>
      </c>
      <c r="AO299" s="5">
        <f t="shared" si="478"/>
        <v>1.9799027230611673E-3</v>
      </c>
      <c r="AP299" s="5">
        <f t="shared" si="479"/>
        <v>8.3026937848323999E-4</v>
      </c>
      <c r="AQ299" s="5">
        <f t="shared" si="480"/>
        <v>2.6112920832587649E-4</v>
      </c>
      <c r="AR299" s="5">
        <f t="shared" si="481"/>
        <v>2.0032572644010358E-3</v>
      </c>
      <c r="AS299" s="5">
        <f t="shared" si="482"/>
        <v>2.6347657197428719E-3</v>
      </c>
      <c r="AT299" s="5">
        <f t="shared" si="483"/>
        <v>1.7326757080318876E-3</v>
      </c>
      <c r="AU299" s="5">
        <f t="shared" si="484"/>
        <v>7.5962860422033635E-4</v>
      </c>
      <c r="AV299" s="5">
        <f t="shared" si="485"/>
        <v>2.4977363637993465E-4</v>
      </c>
      <c r="AW299" s="5">
        <f t="shared" si="486"/>
        <v>3.019820091005853E-6</v>
      </c>
      <c r="AX299" s="5">
        <f t="shared" si="487"/>
        <v>5.4844746198940298E-4</v>
      </c>
      <c r="AY299" s="5">
        <f t="shared" si="488"/>
        <v>6.8997197906664682E-4</v>
      </c>
      <c r="AZ299" s="5">
        <f t="shared" si="489"/>
        <v>4.3400814562101454E-4</v>
      </c>
      <c r="BA299" s="5">
        <f t="shared" si="490"/>
        <v>1.8200069585453608E-4</v>
      </c>
      <c r="BB299" s="5">
        <f t="shared" si="491"/>
        <v>5.7241298854204346E-5</v>
      </c>
      <c r="BC299" s="5">
        <f t="shared" si="492"/>
        <v>1.4402434140735931E-5</v>
      </c>
      <c r="BD299" s="5">
        <f t="shared" si="493"/>
        <v>4.2003153601524181E-4</v>
      </c>
      <c r="BE299" s="5">
        <f t="shared" si="494"/>
        <v>5.5244262031157337E-4</v>
      </c>
      <c r="BF299" s="5">
        <f t="shared" si="495"/>
        <v>3.6329754145608082E-4</v>
      </c>
      <c r="BG299" s="5">
        <f t="shared" si="496"/>
        <v>1.592745849980391E-4</v>
      </c>
      <c r="BH299" s="5">
        <f t="shared" si="497"/>
        <v>5.2371108798222605E-5</v>
      </c>
      <c r="BI299" s="5">
        <f t="shared" si="498"/>
        <v>1.3776123977539955E-5</v>
      </c>
      <c r="BJ299" s="8">
        <f t="shared" si="499"/>
        <v>0.3803358875349</v>
      </c>
      <c r="BK299" s="8">
        <f t="shared" si="500"/>
        <v>0.26606787906466339</v>
      </c>
      <c r="BL299" s="8">
        <f t="shared" si="501"/>
        <v>0.32820383463583769</v>
      </c>
      <c r="BM299" s="8">
        <f t="shared" si="502"/>
        <v>0.47407908686328826</v>
      </c>
      <c r="BN299" s="8">
        <f t="shared" si="503"/>
        <v>0.52515632585197392</v>
      </c>
    </row>
    <row r="300" spans="1:66" x14ac:dyDescent="0.25">
      <c r="A300" t="s">
        <v>99</v>
      </c>
      <c r="B300" t="s">
        <v>117</v>
      </c>
      <c r="C300" t="s">
        <v>109</v>
      </c>
      <c r="D300" t="s">
        <v>493</v>
      </c>
      <c r="E300">
        <f>VLOOKUP(A300,home!$A$2:$E$405,3,FALSE)</f>
        <v>1.32780082987552</v>
      </c>
      <c r="F300">
        <f>VLOOKUP(B300,home!$B$2:$E$405,3,FALSE)</f>
        <v>1</v>
      </c>
      <c r="G300">
        <f>VLOOKUP(C300,away!$B$2:$E$405,4,FALSE)</f>
        <v>0.75</v>
      </c>
      <c r="H300">
        <f>VLOOKUP(A300,away!$A$2:$E$405,3,FALSE)</f>
        <v>1.2572614107883799</v>
      </c>
      <c r="I300">
        <f>VLOOKUP(C300,away!$B$2:$E$405,3,FALSE)</f>
        <v>1.1499999999999999</v>
      </c>
      <c r="J300">
        <f>VLOOKUP(B300,home!$B$2:$E$405,4,FALSE)</f>
        <v>1.02</v>
      </c>
      <c r="K300" s="3">
        <f t="shared" si="448"/>
        <v>0.99585062240663991</v>
      </c>
      <c r="L300" s="3">
        <f t="shared" si="449"/>
        <v>1.4747676348547696</v>
      </c>
      <c r="M300" s="5">
        <f t="shared" si="450"/>
        <v>8.4532579960895221E-2</v>
      </c>
      <c r="N300" s="5">
        <f t="shared" si="451"/>
        <v>8.4181822367696543E-2</v>
      </c>
      <c r="O300" s="5">
        <f t="shared" si="452"/>
        <v>0.12466591301710113</v>
      </c>
      <c r="P300" s="5">
        <f t="shared" si="453"/>
        <v>0.12414862707097217</v>
      </c>
      <c r="Q300" s="5">
        <f t="shared" si="454"/>
        <v>4.1916260100097906E-2</v>
      </c>
      <c r="R300" s="5">
        <f t="shared" si="455"/>
        <v>9.1926626843620352E-2</v>
      </c>
      <c r="S300" s="5">
        <f t="shared" si="456"/>
        <v>4.5582666501889961E-2</v>
      </c>
      <c r="T300" s="5">
        <f t="shared" si="457"/>
        <v>6.1816743769778734E-2</v>
      </c>
      <c r="U300" s="5">
        <f t="shared" si="458"/>
        <v>9.1545188557962245E-2</v>
      </c>
      <c r="V300" s="5">
        <f t="shared" si="459"/>
        <v>7.4383226851857335E-3</v>
      </c>
      <c r="W300" s="5">
        <f t="shared" si="460"/>
        <v>1.3914111236547037E-2</v>
      </c>
      <c r="X300" s="5">
        <f t="shared" si="461"/>
        <v>2.0520080919428647E-2</v>
      </c>
      <c r="Y300" s="5">
        <f t="shared" si="462"/>
        <v>1.5131175602287139E-2</v>
      </c>
      <c r="Z300" s="5">
        <f t="shared" si="463"/>
        <v>4.5190138016780991E-2</v>
      </c>
      <c r="AA300" s="5">
        <f t="shared" si="464"/>
        <v>4.5002627070653306E-2</v>
      </c>
      <c r="AB300" s="5">
        <f t="shared" si="465"/>
        <v>2.2407947089121999E-2</v>
      </c>
      <c r="AC300" s="5">
        <f t="shared" si="466"/>
        <v>6.8276748259655303E-4</v>
      </c>
      <c r="AD300" s="5">
        <f t="shared" si="467"/>
        <v>3.4640940837876466E-3</v>
      </c>
      <c r="AE300" s="5">
        <f t="shared" si="468"/>
        <v>5.1087338388619069E-3</v>
      </c>
      <c r="AF300" s="5">
        <f t="shared" si="469"/>
        <v>3.767097660320452E-3</v>
      </c>
      <c r="AG300" s="5">
        <f t="shared" si="470"/>
        <v>1.85186456892591E-3</v>
      </c>
      <c r="AH300" s="5">
        <f t="shared" si="471"/>
        <v>1.6661238240442182E-2</v>
      </c>
      <c r="AI300" s="5">
        <f t="shared" si="472"/>
        <v>1.6592104471809654E-2</v>
      </c>
      <c r="AJ300" s="5">
        <f t="shared" si="473"/>
        <v>8.2616287826438178E-3</v>
      </c>
      <c r="AK300" s="5">
        <f t="shared" si="474"/>
        <v>2.7424493884294862E-3</v>
      </c>
      <c r="AL300" s="5">
        <f t="shared" si="475"/>
        <v>4.0109811205231458E-5</v>
      </c>
      <c r="AM300" s="5">
        <f t="shared" si="476"/>
        <v>6.8994404988301759E-4</v>
      </c>
      <c r="AN300" s="5">
        <f t="shared" si="477"/>
        <v>1.0175071546280989E-3</v>
      </c>
      <c r="AO300" s="5">
        <f t="shared" si="478"/>
        <v>7.5029330993934412E-4</v>
      </c>
      <c r="AP300" s="5">
        <f t="shared" si="479"/>
        <v>3.6883609671553439E-4</v>
      </c>
      <c r="AQ300" s="5">
        <f t="shared" si="480"/>
        <v>1.3598688450055846E-4</v>
      </c>
      <c r="AR300" s="5">
        <f t="shared" si="481"/>
        <v>4.9142909827217512E-3</v>
      </c>
      <c r="AS300" s="5">
        <f t="shared" si="482"/>
        <v>4.8938997338307932E-3</v>
      </c>
      <c r="AT300" s="5">
        <f t="shared" si="483"/>
        <v>2.4367965479655425E-3</v>
      </c>
      <c r="AU300" s="5">
        <f t="shared" si="484"/>
        <v>8.0889511965661243E-4</v>
      </c>
      <c r="AV300" s="5">
        <f t="shared" si="485"/>
        <v>2.013846770929327E-4</v>
      </c>
      <c r="AW300" s="5">
        <f t="shared" si="486"/>
        <v>1.6363112422022289E-6</v>
      </c>
      <c r="AX300" s="5">
        <f t="shared" si="487"/>
        <v>1.1451353525029343E-4</v>
      </c>
      <c r="AY300" s="5">
        <f t="shared" si="488"/>
        <v>1.6888085553993352E-4</v>
      </c>
      <c r="AZ300" s="5">
        <f t="shared" si="489"/>
        <v>1.2453000994843891E-4</v>
      </c>
      <c r="BA300" s="5">
        <f t="shared" si="490"/>
        <v>6.1217609413366742E-5</v>
      </c>
      <c r="BB300" s="5">
        <f t="shared" si="491"/>
        <v>2.2570437261503487E-5</v>
      </c>
      <c r="BC300" s="5">
        <f t="shared" si="492"/>
        <v>6.6572300755570922E-6</v>
      </c>
      <c r="BD300" s="5">
        <f t="shared" si="493"/>
        <v>1.2079062149294468E-3</v>
      </c>
      <c r="BE300" s="5">
        <f t="shared" si="494"/>
        <v>1.2028941559463378E-3</v>
      </c>
      <c r="BF300" s="5">
        <f t="shared" si="495"/>
        <v>5.9895144694423522E-4</v>
      </c>
      <c r="BG300" s="5">
        <f t="shared" si="496"/>
        <v>1.9882205707692473E-4</v>
      </c>
      <c r="BH300" s="5">
        <f t="shared" si="497"/>
        <v>4.9499267322055986E-5</v>
      </c>
      <c r="BI300" s="5">
        <f t="shared" si="498"/>
        <v>9.8587752342684249E-6</v>
      </c>
      <c r="BJ300" s="8">
        <f t="shared" si="499"/>
        <v>0.25513292132088755</v>
      </c>
      <c r="BK300" s="8">
        <f t="shared" si="500"/>
        <v>0.26259395436828481</v>
      </c>
      <c r="BL300" s="8">
        <f t="shared" si="501"/>
        <v>0.43632892244050492</v>
      </c>
      <c r="BM300" s="8">
        <f t="shared" si="502"/>
        <v>0.4477068622417773</v>
      </c>
      <c r="BN300" s="8">
        <f t="shared" si="503"/>
        <v>0.55137182936038331</v>
      </c>
    </row>
    <row r="301" spans="1:66" x14ac:dyDescent="0.25">
      <c r="A301" t="s">
        <v>99</v>
      </c>
      <c r="B301" t="s">
        <v>119</v>
      </c>
      <c r="C301" t="s">
        <v>101</v>
      </c>
      <c r="D301" t="s">
        <v>493</v>
      </c>
      <c r="E301">
        <f>VLOOKUP(A301,home!$A$2:$E$405,3,FALSE)</f>
        <v>1.32780082987552</v>
      </c>
      <c r="F301">
        <f>VLOOKUP(B301,home!$B$2:$E$405,3,FALSE)</f>
        <v>0.75</v>
      </c>
      <c r="G301">
        <f>VLOOKUP(C301,away!$B$2:$E$405,4,FALSE)</f>
        <v>0.49</v>
      </c>
      <c r="H301">
        <f>VLOOKUP(A301,away!$A$2:$E$405,3,FALSE)</f>
        <v>1.2572614107883799</v>
      </c>
      <c r="I301">
        <f>VLOOKUP(C301,away!$B$2:$E$405,3,FALSE)</f>
        <v>1.24</v>
      </c>
      <c r="J301">
        <f>VLOOKUP(B301,home!$B$2:$E$405,4,FALSE)</f>
        <v>1.47</v>
      </c>
      <c r="K301" s="3">
        <f t="shared" si="448"/>
        <v>0.48796680497925354</v>
      </c>
      <c r="L301" s="3">
        <f t="shared" si="449"/>
        <v>2.2917360995850586</v>
      </c>
      <c r="M301" s="5">
        <f t="shared" si="450"/>
        <v>6.2056941472944244E-2</v>
      </c>
      <c r="N301" s="5">
        <f t="shared" si="451"/>
        <v>3.0281727457337131E-2</v>
      </c>
      <c r="O301" s="5">
        <f t="shared" si="452"/>
        <v>0.14221813300338351</v>
      </c>
      <c r="P301" s="5">
        <f t="shared" si="453"/>
        <v>6.9397727971775569E-2</v>
      </c>
      <c r="Q301" s="5">
        <f t="shared" si="454"/>
        <v>7.3882388983046677E-3</v>
      </c>
      <c r="R301" s="5">
        <f t="shared" si="455"/>
        <v>0.16296321470972164</v>
      </c>
      <c r="S301" s="5">
        <f t="shared" si="456"/>
        <v>1.9401716122862237E-2</v>
      </c>
      <c r="T301" s="5">
        <f t="shared" si="457"/>
        <v>1.6931893795603351E-2</v>
      </c>
      <c r="U301" s="5">
        <f t="shared" si="458"/>
        <v>7.9520639211050945E-2</v>
      </c>
      <c r="V301" s="5">
        <f t="shared" si="459"/>
        <v>2.4107519207751927E-3</v>
      </c>
      <c r="W301" s="5">
        <f t="shared" si="460"/>
        <v>1.201738443209723E-3</v>
      </c>
      <c r="X301" s="5">
        <f t="shared" si="461"/>
        <v>2.754067372562871E-3</v>
      </c>
      <c r="Y301" s="5">
        <f t="shared" si="462"/>
        <v>3.1557978091958528E-3</v>
      </c>
      <c r="Z301" s="5">
        <f t="shared" si="463"/>
        <v>0.12448956068489998</v>
      </c>
      <c r="AA301" s="5">
        <f t="shared" si="464"/>
        <v>6.0746773180681536E-2</v>
      </c>
      <c r="AB301" s="5">
        <f t="shared" si="465"/>
        <v>1.4821204410888286E-2</v>
      </c>
      <c r="AC301" s="5">
        <f t="shared" si="466"/>
        <v>1.6849515746591829E-4</v>
      </c>
      <c r="AD301" s="5">
        <f t="shared" si="467"/>
        <v>1.4660211713844764E-4</v>
      </c>
      <c r="AE301" s="5">
        <f t="shared" si="468"/>
        <v>3.3597336412177791E-4</v>
      </c>
      <c r="AF301" s="5">
        <f t="shared" si="469"/>
        <v>3.8498114352845703E-4</v>
      </c>
      <c r="AG301" s="5">
        <f t="shared" si="470"/>
        <v>2.9409172809456729E-4</v>
      </c>
      <c r="AH301" s="5">
        <f t="shared" si="471"/>
        <v>7.1324305060767534E-2</v>
      </c>
      <c r="AI301" s="5">
        <f t="shared" si="472"/>
        <v>3.4803893257868333E-2</v>
      </c>
      <c r="AJ301" s="5">
        <f t="shared" si="473"/>
        <v>8.4915722969404975E-3</v>
      </c>
      <c r="AK301" s="5">
        <f t="shared" si="474"/>
        <v>1.3812018009961319E-3</v>
      </c>
      <c r="AL301" s="5">
        <f t="shared" si="475"/>
        <v>7.5370656850559187E-6</v>
      </c>
      <c r="AM301" s="5">
        <f t="shared" si="476"/>
        <v>1.4307393340648518E-5</v>
      </c>
      <c r="AN301" s="5">
        <f t="shared" si="477"/>
        <v>3.2788769809727077E-5</v>
      </c>
      <c r="AO301" s="5">
        <f t="shared" si="478"/>
        <v>3.7571603716968131E-5</v>
      </c>
      <c r="AP301" s="5">
        <f t="shared" si="479"/>
        <v>2.8701400185826685E-5</v>
      </c>
      <c r="AQ301" s="5">
        <f t="shared" si="480"/>
        <v>1.6444008728624079E-5</v>
      </c>
      <c r="AR301" s="5">
        <f t="shared" si="481"/>
        <v>3.2691296937115637E-2</v>
      </c>
      <c r="AS301" s="5">
        <f t="shared" si="482"/>
        <v>1.5952267717032374E-2</v>
      </c>
      <c r="AT301" s="5">
        <f t="shared" si="483"/>
        <v>3.8920885550269889E-3</v>
      </c>
      <c r="AU301" s="5">
        <f t="shared" si="484"/>
        <v>6.3307000563094646E-4</v>
      </c>
      <c r="AV301" s="5">
        <f t="shared" si="485"/>
        <v>7.7229286993982739E-5</v>
      </c>
      <c r="AW301" s="5">
        <f t="shared" si="486"/>
        <v>2.3412871652944302E-7</v>
      </c>
      <c r="AX301" s="5">
        <f t="shared" si="487"/>
        <v>1.1635888360029506E-6</v>
      </c>
      <c r="AY301" s="5">
        <f t="shared" si="488"/>
        <v>2.6666385405421206E-6</v>
      </c>
      <c r="AZ301" s="5">
        <f t="shared" si="489"/>
        <v>3.0556159039525968E-6</v>
      </c>
      <c r="BA301" s="5">
        <f t="shared" si="490"/>
        <v>2.334221757851466E-6</v>
      </c>
      <c r="BB301" s="5">
        <f t="shared" si="491"/>
        <v>1.3373550667262744E-6</v>
      </c>
      <c r="BC301" s="5">
        <f t="shared" si="492"/>
        <v>6.1297297687591731E-7</v>
      </c>
      <c r="BD301" s="5">
        <f t="shared" si="493"/>
        <v>1.2486637555507069E-2</v>
      </c>
      <c r="BE301" s="5">
        <f t="shared" si="494"/>
        <v>6.0930646328947406E-3</v>
      </c>
      <c r="BF301" s="5">
        <f t="shared" si="495"/>
        <v>1.4866066407228675E-3</v>
      </c>
      <c r="BG301" s="5">
        <f t="shared" si="496"/>
        <v>2.4180489757815959E-4</v>
      </c>
      <c r="BH301" s="5">
        <f t="shared" si="497"/>
        <v>2.9498190824887539E-5</v>
      </c>
      <c r="BI301" s="5">
        <f t="shared" si="498"/>
        <v>2.8788275858977417E-6</v>
      </c>
      <c r="BJ301" s="8">
        <f t="shared" si="499"/>
        <v>6.3016095697960572E-2</v>
      </c>
      <c r="BK301" s="8">
        <f t="shared" si="500"/>
        <v>0.15344583635004874</v>
      </c>
      <c r="BL301" s="8">
        <f t="shared" si="501"/>
        <v>0.64985738017921191</v>
      </c>
      <c r="BM301" s="8">
        <f t="shared" si="502"/>
        <v>0.51650045688883062</v>
      </c>
      <c r="BN301" s="8">
        <f t="shared" si="503"/>
        <v>0.47430598351346676</v>
      </c>
    </row>
    <row r="302" spans="1:66" x14ac:dyDescent="0.25">
      <c r="A302" t="s">
        <v>99</v>
      </c>
      <c r="B302" t="s">
        <v>100</v>
      </c>
      <c r="C302" t="s">
        <v>107</v>
      </c>
      <c r="D302" t="s">
        <v>493</v>
      </c>
      <c r="E302">
        <f>VLOOKUP(A302,home!$A$2:$E$405,3,FALSE)</f>
        <v>1.32780082987552</v>
      </c>
      <c r="F302">
        <f>VLOOKUP(B302,home!$B$2:$E$405,3,FALSE)</f>
        <v>0.87</v>
      </c>
      <c r="G302">
        <f>VLOOKUP(C302,away!$B$2:$E$405,4,FALSE)</f>
        <v>0.95</v>
      </c>
      <c r="H302">
        <f>VLOOKUP(A302,away!$A$2:$E$405,3,FALSE)</f>
        <v>1.2572614107883799</v>
      </c>
      <c r="I302">
        <f>VLOOKUP(C302,away!$B$2:$E$405,3,FALSE)</f>
        <v>0.75</v>
      </c>
      <c r="J302">
        <f>VLOOKUP(B302,home!$B$2:$E$405,4,FALSE)</f>
        <v>1.3</v>
      </c>
      <c r="K302" s="3">
        <f t="shared" si="448"/>
        <v>1.0974273858921171</v>
      </c>
      <c r="L302" s="3">
        <f t="shared" si="449"/>
        <v>1.2258298755186705</v>
      </c>
      <c r="M302" s="5">
        <f t="shared" si="450"/>
        <v>9.7954003609878909E-2</v>
      </c>
      <c r="N302" s="5">
        <f t="shared" si="451"/>
        <v>0.10749740611925641</v>
      </c>
      <c r="O302" s="5">
        <f t="shared" si="452"/>
        <v>0.12007494405165327</v>
      </c>
      <c r="P302" s="5">
        <f t="shared" si="453"/>
        <v>0.13177353196174807</v>
      </c>
      <c r="Q302" s="5">
        <f t="shared" si="454"/>
        <v>5.8985298693819417E-2</v>
      </c>
      <c r="R302" s="5">
        <f t="shared" si="455"/>
        <v>7.3595726859874727E-2</v>
      </c>
      <c r="S302" s="5">
        <f t="shared" si="456"/>
        <v>4.4317391545399293E-2</v>
      </c>
      <c r="T302" s="5">
        <f t="shared" si="457"/>
        <v>7.2305941355276251E-2</v>
      </c>
      <c r="U302" s="5">
        <f t="shared" si="458"/>
        <v>8.0765966140662601E-2</v>
      </c>
      <c r="V302" s="5">
        <f t="shared" si="459"/>
        <v>6.6242646730481644E-3</v>
      </c>
      <c r="W302" s="5">
        <f t="shared" si="460"/>
        <v>2.1577360717207984E-2</v>
      </c>
      <c r="X302" s="5">
        <f t="shared" si="461"/>
        <v>2.6450173401996513E-2</v>
      </c>
      <c r="Y302" s="5">
        <f t="shared" si="462"/>
        <v>1.621170638440832E-2</v>
      </c>
      <c r="Z302" s="5">
        <f t="shared" si="463"/>
        <v>3.0071946898448783E-2</v>
      </c>
      <c r="AA302" s="5">
        <f t="shared" si="464"/>
        <v>3.3001778073451206E-2</v>
      </c>
      <c r="AB302" s="5">
        <f t="shared" si="465"/>
        <v>1.8108527520469674E-2</v>
      </c>
      <c r="AC302" s="5">
        <f t="shared" si="466"/>
        <v>5.5695959356437906E-4</v>
      </c>
      <c r="AD302" s="5">
        <f t="shared" si="467"/>
        <v>5.9198966415842033E-3</v>
      </c>
      <c r="AE302" s="5">
        <f t="shared" si="468"/>
        <v>7.2567861632365591E-3</v>
      </c>
      <c r="AF302" s="5">
        <f t="shared" si="469"/>
        <v>4.4477926395729414E-3</v>
      </c>
      <c r="AG302" s="5">
        <f t="shared" si="470"/>
        <v>1.8174123659001865E-3</v>
      </c>
      <c r="AH302" s="5">
        <f t="shared" si="471"/>
        <v>9.2157727307823779E-3</v>
      </c>
      <c r="AI302" s="5">
        <f t="shared" si="472"/>
        <v>1.0113641376918364E-2</v>
      </c>
      <c r="AJ302" s="5">
        <f t="shared" si="473"/>
        <v>5.5494935090609357E-3</v>
      </c>
      <c r="AK302" s="5">
        <f t="shared" si="474"/>
        <v>2.0300553848913382E-3</v>
      </c>
      <c r="AL302" s="5">
        <f t="shared" si="475"/>
        <v>2.9970202380398091E-5</v>
      </c>
      <c r="AM302" s="5">
        <f t="shared" si="476"/>
        <v>1.2993313392250553E-3</v>
      </c>
      <c r="AN302" s="5">
        <f t="shared" si="477"/>
        <v>1.5927591738197572E-3</v>
      </c>
      <c r="AO302" s="5">
        <f t="shared" si="478"/>
        <v>9.7622588988734681E-4</v>
      </c>
      <c r="AP302" s="5">
        <f t="shared" si="479"/>
        <v>3.9889562035957E-4</v>
      </c>
      <c r="AQ302" s="5">
        <f t="shared" si="480"/>
        <v>1.2224454216257856E-4</v>
      </c>
      <c r="AR302" s="5">
        <f t="shared" si="481"/>
        <v>2.2593939078766629E-3</v>
      </c>
      <c r="AS302" s="5">
        <f t="shared" si="482"/>
        <v>2.4795207500216613E-3</v>
      </c>
      <c r="AT302" s="5">
        <f t="shared" si="483"/>
        <v>1.3605469874807667E-3</v>
      </c>
      <c r="AU302" s="5">
        <f t="shared" si="484"/>
        <v>4.9770050795147082E-4</v>
      </c>
      <c r="AV302" s="5">
        <f t="shared" si="485"/>
        <v>1.3654754184959036E-4</v>
      </c>
      <c r="AW302" s="5">
        <f t="shared" si="486"/>
        <v>1.1199359097500015E-6</v>
      </c>
      <c r="AX302" s="5">
        <f t="shared" si="487"/>
        <v>2.3765363250224258E-4</v>
      </c>
      <c r="AY302" s="5">
        <f t="shared" si="488"/>
        <v>2.9132292274678393E-4</v>
      </c>
      <c r="AZ302" s="5">
        <f t="shared" si="489"/>
        <v>1.7855617106321271E-4</v>
      </c>
      <c r="BA302" s="5">
        <f t="shared" si="490"/>
        <v>7.2959829649169519E-5</v>
      </c>
      <c r="BB302" s="5">
        <f t="shared" si="491"/>
        <v>2.2359084724176202E-5</v>
      </c>
      <c r="BC302" s="5">
        <f t="shared" si="492"/>
        <v>5.4816868088296611E-6</v>
      </c>
      <c r="BD302" s="5">
        <f t="shared" si="493"/>
        <v>4.6160542547334923E-4</v>
      </c>
      <c r="BE302" s="5">
        <f t="shared" si="494"/>
        <v>5.0657843539083616E-4</v>
      </c>
      <c r="BF302" s="5">
        <f t="shared" si="495"/>
        <v>2.7796652405014203E-4</v>
      </c>
      <c r="BG302" s="5">
        <f t="shared" si="496"/>
        <v>1.0168269195128855E-4</v>
      </c>
      <c r="BH302" s="5">
        <f t="shared" si="497"/>
        <v>2.7897342704643998E-5</v>
      </c>
      <c r="BI302" s="5">
        <f t="shared" si="498"/>
        <v>6.1230615755387993E-6</v>
      </c>
      <c r="BJ302" s="8">
        <f t="shared" si="499"/>
        <v>0.3276675643752075</v>
      </c>
      <c r="BK302" s="8">
        <f t="shared" si="500"/>
        <v>0.28154744450876601</v>
      </c>
      <c r="BL302" s="8">
        <f t="shared" si="501"/>
        <v>0.36057146882409041</v>
      </c>
      <c r="BM302" s="8">
        <f t="shared" si="502"/>
        <v>0.40968731032344474</v>
      </c>
      <c r="BN302" s="8">
        <f t="shared" si="503"/>
        <v>0.58988091129623077</v>
      </c>
    </row>
    <row r="303" spans="1:66" x14ac:dyDescent="0.25">
      <c r="A303" t="s">
        <v>99</v>
      </c>
      <c r="B303" t="s">
        <v>111</v>
      </c>
      <c r="C303" t="s">
        <v>102</v>
      </c>
      <c r="D303" t="s">
        <v>493</v>
      </c>
      <c r="E303">
        <f>VLOOKUP(A303,home!$A$2:$E$405,3,FALSE)</f>
        <v>1.32780082987552</v>
      </c>
      <c r="F303">
        <f>VLOOKUP(B303,home!$B$2:$E$405,3,FALSE)</f>
        <v>1.03</v>
      </c>
      <c r="G303">
        <f>VLOOKUP(C303,away!$B$2:$E$405,4,FALSE)</f>
        <v>1.36</v>
      </c>
      <c r="H303">
        <f>VLOOKUP(A303,away!$A$2:$E$405,3,FALSE)</f>
        <v>1.2572614107883799</v>
      </c>
      <c r="I303">
        <f>VLOOKUP(C303,away!$B$2:$E$405,3,FALSE)</f>
        <v>1.02</v>
      </c>
      <c r="J303">
        <f>VLOOKUP(B303,home!$B$2:$E$405,4,FALSE)</f>
        <v>0.71</v>
      </c>
      <c r="K303" s="3">
        <f t="shared" si="448"/>
        <v>1.8599834024896285</v>
      </c>
      <c r="L303" s="3">
        <f t="shared" si="449"/>
        <v>0.91050871369294473</v>
      </c>
      <c r="M303" s="5">
        <f t="shared" si="450"/>
        <v>6.263117534203258E-2</v>
      </c>
      <c r="N303" s="5">
        <f t="shared" si="451"/>
        <v>0.11649294661459829</v>
      </c>
      <c r="O303" s="5">
        <f t="shared" si="452"/>
        <v>5.702623089775137E-2</v>
      </c>
      <c r="P303" s="5">
        <f t="shared" si="453"/>
        <v>0.10606784297635877</v>
      </c>
      <c r="Q303" s="5">
        <f t="shared" si="454"/>
        <v>0.1083374736051316</v>
      </c>
      <c r="R303" s="5">
        <f t="shared" si="455"/>
        <v>2.5961440070734226E-2</v>
      </c>
      <c r="S303" s="5">
        <f t="shared" si="456"/>
        <v>4.4907297572728218E-2</v>
      </c>
      <c r="T303" s="5">
        <f t="shared" si="457"/>
        <v>9.8642213736951728E-2</v>
      </c>
      <c r="U303" s="5">
        <f t="shared" si="458"/>
        <v>4.8287847636294824E-2</v>
      </c>
      <c r="V303" s="5">
        <f t="shared" si="459"/>
        <v>8.4502116494337681E-3</v>
      </c>
      <c r="W303" s="5">
        <f t="shared" si="460"/>
        <v>6.7168634257734325E-2</v>
      </c>
      <c r="X303" s="5">
        <f t="shared" si="461"/>
        <v>6.1157626778521545E-2</v>
      </c>
      <c r="Y303" s="5">
        <f t="shared" si="462"/>
        <v>2.7842276045312416E-2</v>
      </c>
      <c r="Z303" s="5">
        <f t="shared" si="463"/>
        <v>7.8793724681402322E-3</v>
      </c>
      <c r="AA303" s="5">
        <f t="shared" si="464"/>
        <v>1.465550201277457E-2</v>
      </c>
      <c r="AB303" s="5">
        <f t="shared" si="465"/>
        <v>1.3629495249457026E-2</v>
      </c>
      <c r="AC303" s="5">
        <f t="shared" si="466"/>
        <v>8.9441851188167693E-4</v>
      </c>
      <c r="AD303" s="5">
        <f t="shared" si="467"/>
        <v>3.1233136221820539E-2</v>
      </c>
      <c r="AE303" s="5">
        <f t="shared" si="468"/>
        <v>2.8438042685926337E-2</v>
      </c>
      <c r="AF303" s="5">
        <f t="shared" si="469"/>
        <v>1.2946542832953921E-2</v>
      </c>
      <c r="AG303" s="5">
        <f t="shared" si="470"/>
        <v>3.9293133538678303E-3</v>
      </c>
      <c r="AH303" s="5">
        <f t="shared" si="471"/>
        <v>1.7935593226684912E-3</v>
      </c>
      <c r="AI303" s="5">
        <f t="shared" si="472"/>
        <v>3.3359905715439333E-3</v>
      </c>
      <c r="AJ303" s="5">
        <f t="shared" si="473"/>
        <v>3.1024435469668037E-3</v>
      </c>
      <c r="AK303" s="5">
        <f t="shared" si="474"/>
        <v>1.9234978348397686E-3</v>
      </c>
      <c r="AL303" s="5">
        <f t="shared" si="475"/>
        <v>6.0589022483022997E-5</v>
      </c>
      <c r="AM303" s="5">
        <f t="shared" si="476"/>
        <v>1.1618622996056762E-2</v>
      </c>
      <c r="AN303" s="5">
        <f t="shared" si="477"/>
        <v>1.057885747902291E-2</v>
      </c>
      <c r="AO303" s="5">
        <f t="shared" si="478"/>
        <v>4.8160709577830686E-3</v>
      </c>
      <c r="AP303" s="5">
        <f t="shared" si="479"/>
        <v>1.4616915242750038E-3</v>
      </c>
      <c r="AQ303" s="5">
        <f t="shared" si="480"/>
        <v>3.3272071739587827E-4</v>
      </c>
      <c r="AR303" s="5">
        <f t="shared" si="481"/>
        <v>3.2661027836297554E-4</v>
      </c>
      <c r="AS303" s="5">
        <f t="shared" si="482"/>
        <v>6.0748969683765194E-4</v>
      </c>
      <c r="AT303" s="5">
        <f t="shared" si="483"/>
        <v>5.6496037665074443E-4</v>
      </c>
      <c r="AU303" s="5">
        <f t="shared" si="484"/>
        <v>3.5027230787822454E-4</v>
      </c>
      <c r="AV303" s="5">
        <f t="shared" si="485"/>
        <v>1.6287516975130875E-4</v>
      </c>
      <c r="AW303" s="5">
        <f t="shared" si="486"/>
        <v>2.850260933563565E-6</v>
      </c>
      <c r="AX303" s="5">
        <f t="shared" si="487"/>
        <v>3.6017409887416458E-3</v>
      </c>
      <c r="AY303" s="5">
        <f t="shared" si="488"/>
        <v>3.2794165547143112E-3</v>
      </c>
      <c r="AZ303" s="5">
        <f t="shared" si="489"/>
        <v>1.4929686744481379E-3</v>
      </c>
      <c r="BA303" s="5">
        <f t="shared" si="490"/>
        <v>4.5312032911854502E-4</v>
      </c>
      <c r="BB303" s="5">
        <f t="shared" si="491"/>
        <v>1.0314250200346252E-4</v>
      </c>
      <c r="BC303" s="5">
        <f t="shared" si="492"/>
        <v>1.8782429365248932E-5</v>
      </c>
      <c r="BD303" s="5">
        <f t="shared" si="493"/>
        <v>4.9563584071861222E-5</v>
      </c>
      <c r="BE303" s="5">
        <f t="shared" si="494"/>
        <v>9.2187443741561186E-5</v>
      </c>
      <c r="BF303" s="5">
        <f t="shared" si="495"/>
        <v>8.573355763862511E-5</v>
      </c>
      <c r="BG303" s="5">
        <f t="shared" si="496"/>
        <v>5.3154331414743528E-5</v>
      </c>
      <c r="BH303" s="5">
        <f t="shared" si="497"/>
        <v>2.4716543550464013E-5</v>
      </c>
      <c r="BI303" s="5">
        <f t="shared" si="498"/>
        <v>9.1944721541550259E-6</v>
      </c>
      <c r="BJ303" s="8">
        <f t="shared" si="499"/>
        <v>0.5939453412857435</v>
      </c>
      <c r="BK303" s="8">
        <f t="shared" si="500"/>
        <v>0.22629095162963234</v>
      </c>
      <c r="BL303" s="8">
        <f t="shared" si="501"/>
        <v>0.17204276490508341</v>
      </c>
      <c r="BM303" s="8">
        <f t="shared" si="502"/>
        <v>0.52036475448821196</v>
      </c>
      <c r="BN303" s="8">
        <f t="shared" si="503"/>
        <v>0.47651710950660675</v>
      </c>
    </row>
    <row r="304" spans="1:66" x14ac:dyDescent="0.25">
      <c r="A304" t="s">
        <v>99</v>
      </c>
      <c r="B304" t="s">
        <v>121</v>
      </c>
      <c r="C304" t="s">
        <v>106</v>
      </c>
      <c r="D304" t="s">
        <v>493</v>
      </c>
      <c r="E304">
        <f>VLOOKUP(A304,home!$A$2:$E$405,3,FALSE)</f>
        <v>1.32780082987552</v>
      </c>
      <c r="F304">
        <f>VLOOKUP(B304,home!$B$2:$E$405,3,FALSE)</f>
        <v>1.18</v>
      </c>
      <c r="G304">
        <f>VLOOKUP(C304,away!$B$2:$E$405,4,FALSE)</f>
        <v>0.93</v>
      </c>
      <c r="H304">
        <f>VLOOKUP(A304,away!$A$2:$E$405,3,FALSE)</f>
        <v>1.2572614107883799</v>
      </c>
      <c r="I304">
        <f>VLOOKUP(C304,away!$B$2:$E$405,3,FALSE)</f>
        <v>1</v>
      </c>
      <c r="J304">
        <f>VLOOKUP(B304,home!$B$2:$E$405,4,FALSE)</f>
        <v>1.02</v>
      </c>
      <c r="K304" s="3">
        <f t="shared" si="448"/>
        <v>1.4571286307053954</v>
      </c>
      <c r="L304" s="3">
        <f t="shared" si="449"/>
        <v>1.2824066390041475</v>
      </c>
      <c r="M304" s="5">
        <f t="shared" si="450"/>
        <v>6.4600361663081224E-2</v>
      </c>
      <c r="N304" s="5">
        <f t="shared" si="451"/>
        <v>9.4131036533198875E-2</v>
      </c>
      <c r="O304" s="5">
        <f t="shared" si="452"/>
        <v>8.2843932678804383E-2</v>
      </c>
      <c r="P304" s="5">
        <f t="shared" si="453"/>
        <v>0.12071426618651621</v>
      </c>
      <c r="Q304" s="5">
        <f t="shared" si="454"/>
        <v>6.8580514185249825E-2</v>
      </c>
      <c r="R304" s="5">
        <f t="shared" si="455"/>
        <v>5.311980463425571E-2</v>
      </c>
      <c r="S304" s="5">
        <f t="shared" si="456"/>
        <v>5.6392617958348358E-2</v>
      </c>
      <c r="T304" s="5">
        <f t="shared" si="457"/>
        <v>8.79481066974825E-2</v>
      </c>
      <c r="U304" s="5">
        <f t="shared" si="458"/>
        <v>7.7402388190051144E-2</v>
      </c>
      <c r="V304" s="5">
        <f t="shared" si="459"/>
        <v>1.1708557592365729E-2</v>
      </c>
      <c r="W304" s="5">
        <f t="shared" si="460"/>
        <v>3.3310210242608336E-2</v>
      </c>
      <c r="X304" s="5">
        <f t="shared" si="461"/>
        <v>4.2717234761744889E-2</v>
      </c>
      <c r="Y304" s="5">
        <f t="shared" si="462"/>
        <v>2.7390432729180209E-2</v>
      </c>
      <c r="Z304" s="5">
        <f t="shared" si="463"/>
        <v>2.2707063375190937E-2</v>
      </c>
      <c r="AA304" s="5">
        <f t="shared" si="464"/>
        <v>3.3087112163232603E-2</v>
      </c>
      <c r="AB304" s="5">
        <f t="shared" si="465"/>
        <v>2.4106089220203485E-2</v>
      </c>
      <c r="AC304" s="5">
        <f t="shared" si="466"/>
        <v>1.3674361697427796E-3</v>
      </c>
      <c r="AD304" s="5">
        <f t="shared" si="467"/>
        <v>1.2134315259830187E-2</v>
      </c>
      <c r="AE304" s="5">
        <f t="shared" si="468"/>
        <v>1.556112644897557E-2</v>
      </c>
      <c r="AF304" s="5">
        <f t="shared" si="469"/>
        <v>9.9778459342746567E-3</v>
      </c>
      <c r="AG304" s="5">
        <f t="shared" si="470"/>
        <v>4.2652186230247866E-3</v>
      </c>
      <c r="AH304" s="5">
        <f t="shared" si="471"/>
        <v>7.2799222061582002E-3</v>
      </c>
      <c r="AI304" s="5">
        <f t="shared" si="472"/>
        <v>1.06077830759011E-2</v>
      </c>
      <c r="AJ304" s="5">
        <f t="shared" si="473"/>
        <v>7.72845221410382E-3</v>
      </c>
      <c r="AK304" s="5">
        <f t="shared" si="474"/>
        <v>3.7537829974030592E-3</v>
      </c>
      <c r="AL304" s="5">
        <f t="shared" si="475"/>
        <v>1.0220936820651637E-4</v>
      </c>
      <c r="AM304" s="5">
        <f t="shared" si="476"/>
        <v>3.5362516358207847E-3</v>
      </c>
      <c r="AN304" s="5">
        <f t="shared" si="477"/>
        <v>4.5349125749658513E-3</v>
      </c>
      <c r="AO304" s="5">
        <f t="shared" si="478"/>
        <v>2.9078009967198016E-3</v>
      </c>
      <c r="AP304" s="5">
        <f t="shared" si="479"/>
        <v>1.2429944343654504E-3</v>
      </c>
      <c r="AQ304" s="5">
        <f t="shared" si="480"/>
        <v>3.9850607871886489E-4</v>
      </c>
      <c r="AR304" s="5">
        <f t="shared" si="481"/>
        <v>1.8671641137221993E-3</v>
      </c>
      <c r="AS304" s="5">
        <f t="shared" si="482"/>
        <v>2.7206982883302817E-3</v>
      </c>
      <c r="AT304" s="5">
        <f t="shared" si="483"/>
        <v>1.9822036857186087E-3</v>
      </c>
      <c r="AU304" s="5">
        <f t="shared" si="484"/>
        <v>9.6277524745011446E-4</v>
      </c>
      <c r="AV304" s="5">
        <f t="shared" si="485"/>
        <v>3.5072184449850858E-4</v>
      </c>
      <c r="AW304" s="5">
        <f t="shared" si="486"/>
        <v>5.3053232739133148E-6</v>
      </c>
      <c r="AX304" s="5">
        <f t="shared" si="487"/>
        <v>8.5879558398887503E-4</v>
      </c>
      <c r="AY304" s="5">
        <f t="shared" si="488"/>
        <v>1.1013251584547773E-3</v>
      </c>
      <c r="AZ304" s="5">
        <f t="shared" si="489"/>
        <v>7.0617334745235079E-4</v>
      </c>
      <c r="BA304" s="5">
        <f t="shared" si="490"/>
        <v>3.018671296868924E-4</v>
      </c>
      <c r="BB304" s="5">
        <f t="shared" si="491"/>
        <v>9.6779102801899266E-5</v>
      </c>
      <c r="BC304" s="5">
        <f t="shared" si="492"/>
        <v>2.4822032790004104E-5</v>
      </c>
      <c r="BD304" s="5">
        <f t="shared" si="493"/>
        <v>3.9907727592460702E-4</v>
      </c>
      <c r="BE304" s="5">
        <f t="shared" si="494"/>
        <v>5.8150692461366186E-4</v>
      </c>
      <c r="BF304" s="5">
        <f t="shared" si="495"/>
        <v>4.2366519440400547E-4</v>
      </c>
      <c r="BG304" s="5">
        <f t="shared" si="496"/>
        <v>2.0577822819981451E-4</v>
      </c>
      <c r="BH304" s="5">
        <f t="shared" si="497"/>
        <v>7.4961336971444566E-5</v>
      </c>
      <c r="BI304" s="5">
        <f t="shared" si="498"/>
        <v>2.1845662059409325E-5</v>
      </c>
      <c r="BJ304" s="8">
        <f t="shared" si="499"/>
        <v>0.41172626949133539</v>
      </c>
      <c r="BK304" s="8">
        <f t="shared" si="500"/>
        <v>0.25598677409671561</v>
      </c>
      <c r="BL304" s="8">
        <f t="shared" si="501"/>
        <v>0.30951966518200613</v>
      </c>
      <c r="BM304" s="8">
        <f t="shared" si="502"/>
        <v>0.51485383642896099</v>
      </c>
      <c r="BN304" s="8">
        <f t="shared" si="503"/>
        <v>0.48398991588110618</v>
      </c>
    </row>
    <row r="305" spans="1:66" x14ac:dyDescent="0.25">
      <c r="A305" t="s">
        <v>99</v>
      </c>
      <c r="B305" t="s">
        <v>395</v>
      </c>
      <c r="C305" t="s">
        <v>115</v>
      </c>
      <c r="D305" t="s">
        <v>493</v>
      </c>
      <c r="E305">
        <f>VLOOKUP(A305,home!$A$2:$E$405,3,FALSE)</f>
        <v>1.32780082987552</v>
      </c>
      <c r="F305">
        <f>VLOOKUP(B305,home!$B$2:$E$405,3,FALSE)</f>
        <v>1.22</v>
      </c>
      <c r="G305">
        <f>VLOOKUP(C305,away!$B$2:$E$405,4,FALSE)</f>
        <v>1.18</v>
      </c>
      <c r="H305">
        <f>VLOOKUP(A305,away!$A$2:$E$405,3,FALSE)</f>
        <v>1.2572614107883799</v>
      </c>
      <c r="I305">
        <f>VLOOKUP(C305,away!$B$2:$E$405,3,FALSE)</f>
        <v>0.9</v>
      </c>
      <c r="J305">
        <f>VLOOKUP(B305,home!$B$2:$E$405,4,FALSE)</f>
        <v>1.06</v>
      </c>
      <c r="K305" s="3">
        <f t="shared" si="448"/>
        <v>1.9115020746887985</v>
      </c>
      <c r="L305" s="3">
        <f t="shared" si="449"/>
        <v>1.1994273858921145</v>
      </c>
      <c r="M305" s="5">
        <f t="shared" si="450"/>
        <v>4.4559519769762405E-2</v>
      </c>
      <c r="N305" s="5">
        <f t="shared" si="451"/>
        <v>8.5175614487037379E-2</v>
      </c>
      <c r="O305" s="5">
        <f t="shared" si="452"/>
        <v>5.3445908314054109E-2</v>
      </c>
      <c r="P305" s="5">
        <f t="shared" si="453"/>
        <v>0.10216196462594174</v>
      </c>
      <c r="Q305" s="5">
        <f t="shared" si="454"/>
        <v>8.1406681902432623E-2</v>
      </c>
      <c r="R305" s="5">
        <f t="shared" si="455"/>
        <v>3.2052243047877786E-2</v>
      </c>
      <c r="S305" s="5">
        <f t="shared" si="456"/>
        <v>5.8556886778404288E-2</v>
      </c>
      <c r="T305" s="5">
        <f t="shared" si="457"/>
        <v>9.7641403668385654E-2</v>
      </c>
      <c r="U305" s="5">
        <f t="shared" si="458"/>
        <v>6.1267929084448017E-2</v>
      </c>
      <c r="V305" s="5">
        <f t="shared" si="459"/>
        <v>1.4917093228639641E-2</v>
      </c>
      <c r="W305" s="5">
        <f t="shared" si="460"/>
        <v>5.1869680450010343E-2</v>
      </c>
      <c r="X305" s="5">
        <f t="shared" si="461"/>
        <v>6.2213915229215211E-2</v>
      </c>
      <c r="Y305" s="5">
        <f t="shared" si="462"/>
        <v>3.731053685474562E-2</v>
      </c>
      <c r="Z305" s="5">
        <f t="shared" si="463"/>
        <v>1.2814779363631582E-2</v>
      </c>
      <c r="AA305" s="5">
        <f t="shared" si="464"/>
        <v>2.449547734026097E-2</v>
      </c>
      <c r="AB305" s="5">
        <f t="shared" si="465"/>
        <v>2.341157787820065E-2</v>
      </c>
      <c r="AC305" s="5">
        <f t="shared" si="466"/>
        <v>2.1375336272422933E-3</v>
      </c>
      <c r="AD305" s="5">
        <f t="shared" si="467"/>
        <v>2.4787250448409952E-2</v>
      </c>
      <c r="AE305" s="5">
        <f t="shared" si="468"/>
        <v>2.9730507008789486E-2</v>
      </c>
      <c r="AF305" s="5">
        <f t="shared" si="469"/>
        <v>1.7829792151399789E-2</v>
      </c>
      <c r="AG305" s="5">
        <f t="shared" si="470"/>
        <v>7.1285136637177279E-3</v>
      </c>
      <c r="AH305" s="5">
        <f t="shared" si="471"/>
        <v>3.84259932822621E-3</v>
      </c>
      <c r="AI305" s="5">
        <f t="shared" si="472"/>
        <v>7.3451365881021845E-3</v>
      </c>
      <c r="AJ305" s="5">
        <f t="shared" si="473"/>
        <v>7.0201219135149658E-3</v>
      </c>
      <c r="AK305" s="5">
        <f t="shared" si="474"/>
        <v>4.4729925340840516E-3</v>
      </c>
      <c r="AL305" s="5">
        <f t="shared" si="475"/>
        <v>1.9602961247466093E-4</v>
      </c>
      <c r="AM305" s="5">
        <f t="shared" si="476"/>
        <v>9.4761761315932877E-3</v>
      </c>
      <c r="AN305" s="5">
        <f t="shared" si="477"/>
        <v>1.1365985165770184E-2</v>
      </c>
      <c r="AO305" s="5">
        <f t="shared" si="478"/>
        <v>6.8163369377341456E-3</v>
      </c>
      <c r="AP305" s="5">
        <f t="shared" si="479"/>
        <v>2.7252337315287747E-3</v>
      </c>
      <c r="AQ305" s="5">
        <f t="shared" si="480"/>
        <v>8.171799926381426E-4</v>
      </c>
      <c r="AR305" s="5">
        <f t="shared" si="481"/>
        <v>9.2178377345703152E-4</v>
      </c>
      <c r="AS305" s="5">
        <f t="shared" si="482"/>
        <v>1.7619915953775852E-3</v>
      </c>
      <c r="AT305" s="5">
        <f t="shared" si="483"/>
        <v>1.6840252950742405E-3</v>
      </c>
      <c r="AU305" s="5">
        <f t="shared" si="484"/>
        <v>1.0730059484542755E-3</v>
      </c>
      <c r="AV305" s="5">
        <f t="shared" si="485"/>
        <v>5.1276327415594259E-4</v>
      </c>
      <c r="AW305" s="5">
        <f t="shared" si="486"/>
        <v>1.2484406897879425E-5</v>
      </c>
      <c r="AX305" s="5">
        <f t="shared" si="487"/>
        <v>3.0189550559428422E-3</v>
      </c>
      <c r="AY305" s="5">
        <f t="shared" si="488"/>
        <v>3.6210173708753051E-3</v>
      </c>
      <c r="AZ305" s="5">
        <f t="shared" si="489"/>
        <v>2.1715736997094531E-3</v>
      </c>
      <c r="BA305" s="5">
        <f t="shared" si="490"/>
        <v>8.6821498863819211E-4</v>
      </c>
      <c r="BB305" s="5">
        <f t="shared" si="491"/>
        <v>2.6034020855366464E-4</v>
      </c>
      <c r="BC305" s="5">
        <f t="shared" si="492"/>
        <v>6.245183515762596E-5</v>
      </c>
      <c r="BD305" s="5">
        <f t="shared" si="493"/>
        <v>1.8426878362588938E-4</v>
      </c>
      <c r="BE305" s="5">
        <f t="shared" si="494"/>
        <v>3.5223016220126889E-4</v>
      </c>
      <c r="BF305" s="5">
        <f t="shared" si="495"/>
        <v>3.366443429078488E-4</v>
      </c>
      <c r="BG305" s="5">
        <f t="shared" si="496"/>
        <v>2.1449878663353341E-4</v>
      </c>
      <c r="BH305" s="5">
        <f t="shared" si="497"/>
        <v>1.0250371891705729E-4</v>
      </c>
      <c r="BI305" s="5">
        <f t="shared" si="498"/>
        <v>3.918721427465446E-5</v>
      </c>
      <c r="BJ305" s="8">
        <f t="shared" si="499"/>
        <v>0.53629736098228542</v>
      </c>
      <c r="BK305" s="8">
        <f t="shared" si="500"/>
        <v>0.22615004501334032</v>
      </c>
      <c r="BL305" s="8">
        <f t="shared" si="501"/>
        <v>0.22453688892384829</v>
      </c>
      <c r="BM305" s="8">
        <f t="shared" si="502"/>
        <v>0.59738860917202208</v>
      </c>
      <c r="BN305" s="8">
        <f t="shared" si="503"/>
        <v>0.39880193214710602</v>
      </c>
    </row>
    <row r="306" spans="1:66" x14ac:dyDescent="0.25">
      <c r="A306" t="s">
        <v>99</v>
      </c>
      <c r="B306" t="s">
        <v>113</v>
      </c>
      <c r="C306" t="s">
        <v>417</v>
      </c>
      <c r="D306" t="s">
        <v>493</v>
      </c>
      <c r="E306">
        <f>VLOOKUP(A306,home!$A$2:$E$405,3,FALSE)</f>
        <v>1.32780082987552</v>
      </c>
      <c r="F306">
        <f>VLOOKUP(B306,home!$B$2:$E$405,3,FALSE)</f>
        <v>1.0900000000000001</v>
      </c>
      <c r="G306">
        <f>VLOOKUP(C306,away!$B$2:$E$405,4,FALSE)</f>
        <v>0.82</v>
      </c>
      <c r="H306">
        <f>VLOOKUP(A306,away!$A$2:$E$405,3,FALSE)</f>
        <v>1.2572614107883799</v>
      </c>
      <c r="I306">
        <f>VLOOKUP(C306,away!$B$2:$E$405,3,FALSE)</f>
        <v>0.68</v>
      </c>
      <c r="J306">
        <f>VLOOKUP(B306,home!$B$2:$E$405,4,FALSE)</f>
        <v>0.72</v>
      </c>
      <c r="K306" s="3">
        <f t="shared" si="448"/>
        <v>1.1867883817427398</v>
      </c>
      <c r="L306" s="3">
        <f t="shared" si="449"/>
        <v>0.61555518672199083</v>
      </c>
      <c r="M306" s="5">
        <f t="shared" si="450"/>
        <v>0.16491195254212118</v>
      </c>
      <c r="N306" s="5">
        <f t="shared" si="451"/>
        <v>0.19571558928749952</v>
      </c>
      <c r="O306" s="5">
        <f t="shared" si="452"/>
        <v>0.10151240773975348</v>
      </c>
      <c r="P306" s="5">
        <f t="shared" si="453"/>
        <v>0.12047374610827123</v>
      </c>
      <c r="Q306" s="5">
        <f t="shared" si="454"/>
        <v>0.11613649374616913</v>
      </c>
      <c r="R306" s="5">
        <f t="shared" si="455"/>
        <v>3.124324455042141E-2</v>
      </c>
      <c r="S306" s="5">
        <f t="shared" si="456"/>
        <v>2.2002534197230344E-2</v>
      </c>
      <c r="T306" s="5">
        <f t="shared" si="457"/>
        <v>7.1488421093160462E-2</v>
      </c>
      <c r="U306" s="5">
        <f t="shared" si="458"/>
        <v>3.7079119640387306E-2</v>
      </c>
      <c r="V306" s="5">
        <f t="shared" si="459"/>
        <v>1.7859548536555156E-3</v>
      </c>
      <c r="W306" s="5">
        <f t="shared" si="460"/>
        <v>4.5943147158097296E-2</v>
      </c>
      <c r="X306" s="5">
        <f t="shared" si="461"/>
        <v>2.8280542527498481E-2</v>
      </c>
      <c r="Y306" s="5">
        <f t="shared" si="462"/>
        <v>8.704117318056764E-3</v>
      </c>
      <c r="Z306" s="5">
        <f t="shared" si="463"/>
        <v>6.4106470776784923E-3</v>
      </c>
      <c r="AA306" s="5">
        <f t="shared" si="464"/>
        <v>7.6080814712418832E-3</v>
      </c>
      <c r="AB306" s="5">
        <f t="shared" si="465"/>
        <v>4.5145913487110384E-3</v>
      </c>
      <c r="AC306" s="5">
        <f t="shared" si="466"/>
        <v>8.1543767857416866E-5</v>
      </c>
      <c r="AD306" s="5">
        <f t="shared" si="467"/>
        <v>1.3631198316981709E-2</v>
      </c>
      <c r="AE306" s="5">
        <f t="shared" si="468"/>
        <v>8.3907548252541639E-3</v>
      </c>
      <c r="AF306" s="5">
        <f t="shared" si="469"/>
        <v>2.5824863265988857E-3</v>
      </c>
      <c r="AG306" s="5">
        <f t="shared" si="470"/>
        <v>5.298876176588552E-4</v>
      </c>
      <c r="AH306" s="5">
        <f t="shared" si="471"/>
        <v>9.8652676472729206E-4</v>
      </c>
      <c r="AI306" s="5">
        <f t="shared" si="472"/>
        <v>1.1707985026566039E-3</v>
      </c>
      <c r="AJ306" s="5">
        <f t="shared" si="473"/>
        <v>6.9474503015732692E-4</v>
      </c>
      <c r="AK306" s="5">
        <f t="shared" si="474"/>
        <v>2.7483844335474166E-4</v>
      </c>
      <c r="AL306" s="5">
        <f t="shared" si="475"/>
        <v>2.3828189610591317E-6</v>
      </c>
      <c r="AM306" s="5">
        <f t="shared" si="476"/>
        <v>3.2354695583650178E-3</v>
      </c>
      <c r="AN306" s="5">
        <f t="shared" si="477"/>
        <v>1.9916100681326957E-3</v>
      </c>
      <c r="AO306" s="5">
        <f t="shared" si="478"/>
        <v>6.1297295368340908E-4</v>
      </c>
      <c r="AP306" s="5">
        <f t="shared" si="479"/>
        <v>1.2577289365337373E-4</v>
      </c>
      <c r="AQ306" s="5">
        <f t="shared" si="480"/>
        <v>1.9355039259341888E-5</v>
      </c>
      <c r="AR306" s="5">
        <f t="shared" si="481"/>
        <v>1.2145233337358997E-4</v>
      </c>
      <c r="AS306" s="5">
        <f t="shared" si="482"/>
        <v>1.4413821818332263E-4</v>
      </c>
      <c r="AT306" s="5">
        <f t="shared" si="483"/>
        <v>8.5530781352533702E-5</v>
      </c>
      <c r="AU306" s="5">
        <f t="shared" si="484"/>
        <v>3.3835645863521861E-5</v>
      </c>
      <c r="AV306" s="5">
        <f t="shared" si="485"/>
        <v>1.0038937849897383E-5</v>
      </c>
      <c r="AW306" s="5">
        <f t="shared" si="486"/>
        <v>4.8353601575377145E-8</v>
      </c>
      <c r="AX306" s="5">
        <f t="shared" si="487"/>
        <v>6.3996961355831917E-4</v>
      </c>
      <c r="AY306" s="5">
        <f t="shared" si="488"/>
        <v>3.9393661497029144E-4</v>
      </c>
      <c r="AZ306" s="5">
        <f t="shared" si="489"/>
        <v>1.2124486329233336E-4</v>
      </c>
      <c r="BA306" s="5">
        <f t="shared" si="490"/>
        <v>2.4877634820998177E-5</v>
      </c>
      <c r="BB306" s="5">
        <f t="shared" si="491"/>
        <v>3.8283892868602576E-6</v>
      </c>
      <c r="BC306" s="5">
        <f t="shared" si="492"/>
        <v>4.713169764635471E-7</v>
      </c>
      <c r="BD306" s="5">
        <f t="shared" si="493"/>
        <v>1.2460102291266941E-5</v>
      </c>
      <c r="BE306" s="5">
        <f t="shared" si="494"/>
        <v>1.47875046346017E-5</v>
      </c>
      <c r="BF306" s="5">
        <f t="shared" si="495"/>
        <v>8.7748193476561077E-6</v>
      </c>
      <c r="BG306" s="5">
        <f t="shared" si="496"/>
        <v>3.471284551229892E-6</v>
      </c>
      <c r="BH306" s="5">
        <f t="shared" si="497"/>
        <v>1.0299200437806741E-6</v>
      </c>
      <c r="BI306" s="5">
        <f t="shared" si="498"/>
        <v>2.4445942841657567E-7</v>
      </c>
      <c r="BJ306" s="8">
        <f t="shared" si="499"/>
        <v>0.49857214716297438</v>
      </c>
      <c r="BK306" s="8">
        <f t="shared" si="500"/>
        <v>0.30965205090306702</v>
      </c>
      <c r="BL306" s="8">
        <f t="shared" si="501"/>
        <v>0.18552011749833092</v>
      </c>
      <c r="BM306" s="8">
        <f t="shared" si="502"/>
        <v>0.26976764040644613</v>
      </c>
      <c r="BN306" s="8">
        <f t="shared" si="503"/>
        <v>0.72999343397423599</v>
      </c>
    </row>
    <row r="307" spans="1:66" x14ac:dyDescent="0.25">
      <c r="A307" t="s">
        <v>99</v>
      </c>
      <c r="B307" t="s">
        <v>118</v>
      </c>
      <c r="C307" t="s">
        <v>120</v>
      </c>
      <c r="D307" t="s">
        <v>493</v>
      </c>
      <c r="E307">
        <f>VLOOKUP(A307,home!$A$2:$E$405,3,FALSE)</f>
        <v>1.32780082987552</v>
      </c>
      <c r="F307">
        <f>VLOOKUP(B307,home!$B$2:$E$405,3,FALSE)</f>
        <v>0.83</v>
      </c>
      <c r="G307">
        <f>VLOOKUP(C307,away!$B$2:$E$405,4,FALSE)</f>
        <v>1.47</v>
      </c>
      <c r="H307">
        <f>VLOOKUP(A307,away!$A$2:$E$405,3,FALSE)</f>
        <v>1.2572614107883799</v>
      </c>
      <c r="I307">
        <f>VLOOKUP(C307,away!$B$2:$E$405,3,FALSE)</f>
        <v>0.94</v>
      </c>
      <c r="J307">
        <f>VLOOKUP(B307,home!$B$2:$E$405,4,FALSE)</f>
        <v>1.55</v>
      </c>
      <c r="K307" s="3">
        <f t="shared" si="448"/>
        <v>1.6200497925311217</v>
      </c>
      <c r="L307" s="3">
        <f t="shared" si="449"/>
        <v>1.8318298755186697</v>
      </c>
      <c r="M307" s="5">
        <f t="shared" si="450"/>
        <v>3.1686021165605337E-2</v>
      </c>
      <c r="N307" s="5">
        <f t="shared" si="451"/>
        <v>5.1332932015475646E-2</v>
      </c>
      <c r="O307" s="5">
        <f t="shared" si="452"/>
        <v>5.8043400207472749E-2</v>
      </c>
      <c r="P307" s="5">
        <f t="shared" si="453"/>
        <v>9.4033198463917084E-2</v>
      </c>
      <c r="Q307" s="5">
        <f t="shared" si="454"/>
        <v>4.1580952930842754E-2</v>
      </c>
      <c r="R307" s="5">
        <f t="shared" si="455"/>
        <v>5.3162817288367581E-2</v>
      </c>
      <c r="S307" s="5">
        <f t="shared" si="456"/>
        <v>6.9764537231898766E-2</v>
      </c>
      <c r="T307" s="5">
        <f t="shared" si="457"/>
        <v>7.6169231831253348E-2</v>
      </c>
      <c r="U307" s="5">
        <f t="shared" si="458"/>
        <v>8.6126411118389812E-2</v>
      </c>
      <c r="V307" s="5">
        <f t="shared" si="459"/>
        <v>2.3004124475599085E-2</v>
      </c>
      <c r="W307" s="5">
        <f t="shared" si="460"/>
        <v>2.2454404722952716E-2</v>
      </c>
      <c r="X307" s="5">
        <f t="shared" si="461"/>
        <v>4.1132649408492303E-2</v>
      </c>
      <c r="Y307" s="5">
        <f t="shared" si="462"/>
        <v>3.7674008022855782E-2</v>
      </c>
      <c r="Z307" s="5">
        <f t="shared" si="463"/>
        <v>3.2461745658524055E-2</v>
      </c>
      <c r="AA307" s="5">
        <f t="shared" si="464"/>
        <v>5.2589644319289926E-2</v>
      </c>
      <c r="AB307" s="5">
        <f t="shared" si="465"/>
        <v>4.2598921184375568E-2</v>
      </c>
      <c r="AC307" s="5">
        <f t="shared" si="466"/>
        <v>4.2667699405146663E-3</v>
      </c>
      <c r="AD307" s="5">
        <f t="shared" si="467"/>
        <v>9.0943134282073478E-3</v>
      </c>
      <c r="AE307" s="5">
        <f t="shared" si="468"/>
        <v>1.6659235035120831E-2</v>
      </c>
      <c r="AF307" s="5">
        <f t="shared" si="469"/>
        <v>1.5258442220310831E-2</v>
      </c>
      <c r="AG307" s="5">
        <f t="shared" si="470"/>
        <v>9.3169567710135997E-3</v>
      </c>
      <c r="AH307" s="5">
        <f t="shared" si="471"/>
        <v>1.4866098877193203E-2</v>
      </c>
      <c r="AI307" s="5">
        <f t="shared" si="472"/>
        <v>2.4083820401743984E-2</v>
      </c>
      <c r="AJ307" s="5">
        <f t="shared" si="473"/>
        <v>1.9508494122601073E-2</v>
      </c>
      <c r="AK307" s="5">
        <f t="shared" si="474"/>
        <v>1.0534910618638161E-2</v>
      </c>
      <c r="AL307" s="5">
        <f t="shared" si="475"/>
        <v>5.0649214998544181E-4</v>
      </c>
      <c r="AM307" s="5">
        <f t="shared" si="476"/>
        <v>2.9466481165160608E-3</v>
      </c>
      <c r="AN307" s="5">
        <f t="shared" si="477"/>
        <v>5.3977580524749384E-3</v>
      </c>
      <c r="AO307" s="5">
        <f t="shared" si="478"/>
        <v>4.9438872306725324E-3</v>
      </c>
      <c r="AP307" s="5">
        <f t="shared" si="479"/>
        <v>3.0187867767804016E-3</v>
      </c>
      <c r="AQ307" s="5">
        <f t="shared" si="480"/>
        <v>1.382475951381762E-3</v>
      </c>
      <c r="AR307" s="5">
        <f t="shared" si="481"/>
        <v>5.4464328111314166E-3</v>
      </c>
      <c r="AS307" s="5">
        <f t="shared" si="482"/>
        <v>8.8234923457081432E-3</v>
      </c>
      <c r="AT307" s="5">
        <f t="shared" si="483"/>
        <v>7.1472484720322103E-3</v>
      </c>
      <c r="AU307" s="5">
        <f t="shared" si="484"/>
        <v>3.8596328014280537E-3</v>
      </c>
      <c r="AV307" s="5">
        <f t="shared" si="485"/>
        <v>1.5631993297999577E-3</v>
      </c>
      <c r="AW307" s="5">
        <f t="shared" si="486"/>
        <v>4.1752618617139898E-5</v>
      </c>
      <c r="AX307" s="5">
        <f t="shared" si="487"/>
        <v>7.9561944497067772E-4</v>
      </c>
      <c r="AY307" s="5">
        <f t="shared" si="488"/>
        <v>1.4574394688408696E-3</v>
      </c>
      <c r="AZ307" s="5">
        <f t="shared" si="489"/>
        <v>1.3348905803913834E-3</v>
      </c>
      <c r="BA307" s="5">
        <f t="shared" si="490"/>
        <v>8.1509748190313077E-4</v>
      </c>
      <c r="BB307" s="5">
        <f t="shared" si="491"/>
        <v>3.7327997970254816E-4</v>
      </c>
      <c r="BC307" s="5">
        <f t="shared" si="492"/>
        <v>1.3675708375042618E-4</v>
      </c>
      <c r="BD307" s="5">
        <f t="shared" si="493"/>
        <v>1.6628230564059428E-3</v>
      </c>
      <c r="BE307" s="5">
        <f t="shared" si="494"/>
        <v>2.6938561475464127E-3</v>
      </c>
      <c r="BF307" s="5">
        <f t="shared" si="495"/>
        <v>2.1820905464706268E-3</v>
      </c>
      <c r="BG307" s="5">
        <f t="shared" si="496"/>
        <v>1.1783651123646204E-3</v>
      </c>
      <c r="BH307" s="5">
        <f t="shared" si="497"/>
        <v>4.7725253895305385E-4</v>
      </c>
      <c r="BI307" s="5">
        <f t="shared" si="498"/>
        <v>1.5463457534316914E-4</v>
      </c>
      <c r="BJ307" s="8">
        <f t="shared" si="499"/>
        <v>0.34327576655390984</v>
      </c>
      <c r="BK307" s="8">
        <f t="shared" si="500"/>
        <v>0.22471858289636124</v>
      </c>
      <c r="BL307" s="8">
        <f t="shared" si="501"/>
        <v>0.39670354587525558</v>
      </c>
      <c r="BM307" s="8">
        <f t="shared" si="502"/>
        <v>0.6659046320621459</v>
      </c>
      <c r="BN307" s="8">
        <f t="shared" si="503"/>
        <v>0.32983932207168115</v>
      </c>
    </row>
    <row r="308" spans="1:66" x14ac:dyDescent="0.25">
      <c r="A308" t="s">
        <v>122</v>
      </c>
      <c r="B308" t="s">
        <v>138</v>
      </c>
      <c r="C308" t="s">
        <v>124</v>
      </c>
      <c r="D308" t="s">
        <v>493</v>
      </c>
      <c r="E308">
        <f>VLOOKUP(A308,home!$A$2:$E$405,3,FALSE)</f>
        <v>1.26488706365503</v>
      </c>
      <c r="F308">
        <f>VLOOKUP(B308,home!$B$2:$E$405,3,FALSE)</f>
        <v>1.26</v>
      </c>
      <c r="G308">
        <f>VLOOKUP(C308,away!$B$2:$E$405,4,FALSE)</f>
        <v>1.08</v>
      </c>
      <c r="H308">
        <f>VLOOKUP(A308,away!$A$2:$E$405,3,FALSE)</f>
        <v>1.0965092402464101</v>
      </c>
      <c r="I308">
        <f>VLOOKUP(C308,away!$B$2:$E$405,3,FALSE)</f>
        <v>0.71</v>
      </c>
      <c r="J308">
        <f>VLOOKUP(B308,home!$B$2:$E$405,4,FALSE)</f>
        <v>1.05</v>
      </c>
      <c r="K308" s="3">
        <f t="shared" si="448"/>
        <v>1.721258316221765</v>
      </c>
      <c r="L308" s="3">
        <f t="shared" si="449"/>
        <v>0.81744763860369873</v>
      </c>
      <c r="M308" s="5">
        <f t="shared" si="450"/>
        <v>7.8968522536229338E-2</v>
      </c>
      <c r="N308" s="5">
        <f t="shared" si="451"/>
        <v>0.13592522613523059</v>
      </c>
      <c r="O308" s="5">
        <f t="shared" si="452"/>
        <v>6.4552632271263635E-2</v>
      </c>
      <c r="P308" s="5">
        <f t="shared" si="453"/>
        <v>0.11111175513091801</v>
      </c>
      <c r="Q308" s="5">
        <f t="shared" si="454"/>
        <v>0.11698121293479484</v>
      </c>
      <c r="R308" s="5">
        <f t="shared" si="455"/>
        <v>2.6384198407898692E-2</v>
      </c>
      <c r="S308" s="5">
        <f t="shared" si="456"/>
        <v>3.9084630596352636E-2</v>
      </c>
      <c r="T308" s="5">
        <f t="shared" si="457"/>
        <v>9.5626016274544506E-2</v>
      </c>
      <c r="U308" s="5">
        <f t="shared" si="458"/>
        <v>4.5414020926440667E-2</v>
      </c>
      <c r="V308" s="5">
        <f t="shared" si="459"/>
        <v>6.1103979784574436E-3</v>
      </c>
      <c r="W308" s="5">
        <f t="shared" si="460"/>
        <v>6.7118295201908248E-2</v>
      </c>
      <c r="X308" s="5">
        <f t="shared" si="461"/>
        <v>5.4865691919905868E-2</v>
      </c>
      <c r="Y308" s="5">
        <f t="shared" si="462"/>
        <v>2.2424915150142544E-2</v>
      </c>
      <c r="Z308" s="5">
        <f t="shared" si="463"/>
        <v>7.1892335616627516E-3</v>
      </c>
      <c r="AA308" s="5">
        <f t="shared" si="464"/>
        <v>1.2374528055272628E-2</v>
      </c>
      <c r="AB308" s="5">
        <f t="shared" si="465"/>
        <v>1.064987966222878E-2</v>
      </c>
      <c r="AC308" s="5">
        <f t="shared" si="466"/>
        <v>5.3734784295170863E-4</v>
      </c>
      <c r="AD308" s="5">
        <f t="shared" si="467"/>
        <v>2.8881980946727986E-2</v>
      </c>
      <c r="AE308" s="5">
        <f t="shared" si="468"/>
        <v>2.360950712309981E-2</v>
      </c>
      <c r="AF308" s="5">
        <f t="shared" si="469"/>
        <v>9.6497679231875733E-3</v>
      </c>
      <c r="AG308" s="5">
        <f t="shared" si="470"/>
        <v>2.6293933339611333E-3</v>
      </c>
      <c r="AH308" s="5">
        <f t="shared" si="471"/>
        <v>1.4692054995879185E-3</v>
      </c>
      <c r="AI308" s="5">
        <f t="shared" si="472"/>
        <v>2.5288821844044571E-3</v>
      </c>
      <c r="AJ308" s="5">
        <f t="shared" si="473"/>
        <v>2.1764297453256178E-3</v>
      </c>
      <c r="AK308" s="5">
        <f t="shared" si="474"/>
        <v>1.2487325996047127E-3</v>
      </c>
      <c r="AL308" s="5">
        <f t="shared" si="475"/>
        <v>3.0242765106203117E-5</v>
      </c>
      <c r="AM308" s="5">
        <f t="shared" si="476"/>
        <v>9.9426699787028248E-3</v>
      </c>
      <c r="AN308" s="5">
        <f t="shared" si="477"/>
        <v>8.1276120955065118E-3</v>
      </c>
      <c r="AO308" s="5">
        <f t="shared" si="478"/>
        <v>3.3219486574793287E-3</v>
      </c>
      <c r="AP308" s="5">
        <f t="shared" si="479"/>
        <v>9.0517302853973492E-4</v>
      </c>
      <c r="AQ308" s="5">
        <f t="shared" si="480"/>
        <v>1.8498288867689115E-4</v>
      </c>
      <c r="AR308" s="5">
        <f t="shared" si="481"/>
        <v>2.4019971325234233E-4</v>
      </c>
      <c r="AS308" s="5">
        <f t="shared" si="482"/>
        <v>4.1344575398967747E-4</v>
      </c>
      <c r="AT308" s="5">
        <f t="shared" si="483"/>
        <v>3.5582347118065521E-4</v>
      </c>
      <c r="AU308" s="5">
        <f t="shared" si="484"/>
        <v>2.0415470295886615E-4</v>
      </c>
      <c r="AV308" s="5">
        <f t="shared" si="485"/>
        <v>8.7850745065933098E-5</v>
      </c>
      <c r="AW308" s="5">
        <f t="shared" si="486"/>
        <v>1.182020451186968E-6</v>
      </c>
      <c r="AX308" s="5">
        <f t="shared" si="487"/>
        <v>2.8523172310484543E-3</v>
      </c>
      <c r="AY308" s="5">
        <f t="shared" si="488"/>
        <v>2.3316199850691994E-3</v>
      </c>
      <c r="AZ308" s="5">
        <f t="shared" si="489"/>
        <v>9.5298862545800428E-4</v>
      </c>
      <c r="BA308" s="5">
        <f t="shared" si="490"/>
        <v>2.5967276716561014E-4</v>
      </c>
      <c r="BB308" s="5">
        <f t="shared" si="491"/>
        <v>5.3067222582304007E-5</v>
      </c>
      <c r="BC308" s="5">
        <f t="shared" si="492"/>
        <v>8.6759351574322593E-6</v>
      </c>
      <c r="BD308" s="5">
        <f t="shared" si="493"/>
        <v>3.2725114731902123E-5</v>
      </c>
      <c r="BE308" s="5">
        <f t="shared" si="494"/>
        <v>5.6328375881597915E-5</v>
      </c>
      <c r="BF308" s="5">
        <f t="shared" si="495"/>
        <v>4.847784271273296E-5</v>
      </c>
      <c r="BG308" s="5">
        <f t="shared" si="496"/>
        <v>2.7814296640594102E-5</v>
      </c>
      <c r="BH308" s="5">
        <f t="shared" si="497"/>
        <v>1.1968897350620422E-5</v>
      </c>
      <c r="BI308" s="5">
        <f t="shared" si="498"/>
        <v>4.1203128201520116E-6</v>
      </c>
      <c r="BJ308" s="8">
        <f t="shared" si="499"/>
        <v>0.58665273535888962</v>
      </c>
      <c r="BK308" s="8">
        <f t="shared" si="500"/>
        <v>0.23817451683508456</v>
      </c>
      <c r="BL308" s="8">
        <f t="shared" si="501"/>
        <v>0.16828141857861215</v>
      </c>
      <c r="BM308" s="8">
        <f t="shared" si="502"/>
        <v>0.46404391895329572</v>
      </c>
      <c r="BN308" s="8">
        <f t="shared" si="503"/>
        <v>0.53392354741633508</v>
      </c>
    </row>
    <row r="309" spans="1:66" x14ac:dyDescent="0.25">
      <c r="A309" t="s">
        <v>122</v>
      </c>
      <c r="B309" t="s">
        <v>123</v>
      </c>
      <c r="C309" t="s">
        <v>136</v>
      </c>
      <c r="D309" t="s">
        <v>493</v>
      </c>
      <c r="E309">
        <f>VLOOKUP(A309,home!$A$2:$E$405,3,FALSE)</f>
        <v>1.26488706365503</v>
      </c>
      <c r="F309">
        <f>VLOOKUP(B309,home!$B$2:$E$405,3,FALSE)</f>
        <v>1.17</v>
      </c>
      <c r="G309">
        <f>VLOOKUP(C309,away!$B$2:$E$405,4,FALSE)</f>
        <v>1.0900000000000001</v>
      </c>
      <c r="H309">
        <f>VLOOKUP(A309,away!$A$2:$E$405,3,FALSE)</f>
        <v>1.0965092402464101</v>
      </c>
      <c r="I309">
        <f>VLOOKUP(C309,away!$B$2:$E$405,3,FALSE)</f>
        <v>1.17</v>
      </c>
      <c r="J309">
        <f>VLOOKUP(B309,home!$B$2:$E$405,4,FALSE)</f>
        <v>1.22</v>
      </c>
      <c r="K309" s="3">
        <f t="shared" si="448"/>
        <v>1.6131104722792597</v>
      </c>
      <c r="L309" s="3">
        <f t="shared" si="449"/>
        <v>1.5651572895277255</v>
      </c>
      <c r="M309" s="5">
        <f t="shared" si="450"/>
        <v>4.1657753809277637E-2</v>
      </c>
      <c r="N309" s="5">
        <f t="shared" si="451"/>
        <v>6.719855892137698E-2</v>
      </c>
      <c r="O309" s="5">
        <f t="shared" si="452"/>
        <v>6.5200937039942258E-2</v>
      </c>
      <c r="P309" s="5">
        <f t="shared" si="453"/>
        <v>0.10517631434155154</v>
      </c>
      <c r="Q309" s="5">
        <f t="shared" si="454"/>
        <v>5.4199349559074052E-2</v>
      </c>
      <c r="R309" s="5">
        <f t="shared" si="455"/>
        <v>5.1024860946051964E-2</v>
      </c>
      <c r="S309" s="5">
        <f t="shared" si="456"/>
        <v>6.6386543241856361E-2</v>
      </c>
      <c r="T309" s="5">
        <f t="shared" si="457"/>
        <v>8.4830507050046064E-2</v>
      </c>
      <c r="U309" s="5">
        <f t="shared" si="458"/>
        <v>8.2308737538669449E-2</v>
      </c>
      <c r="V309" s="5">
        <f t="shared" si="459"/>
        <v>1.8623428884656484E-2</v>
      </c>
      <c r="W309" s="5">
        <f t="shared" si="460"/>
        <v>2.9143179454822216E-2</v>
      </c>
      <c r="X309" s="5">
        <f t="shared" si="461"/>
        <v>4.5613659763729636E-2</v>
      </c>
      <c r="Y309" s="5">
        <f t="shared" si="462"/>
        <v>3.5696276040619479E-2</v>
      </c>
      <c r="Z309" s="5">
        <f t="shared" si="463"/>
        <v>2.6620644352283923E-2</v>
      </c>
      <c r="AA309" s="5">
        <f t="shared" si="464"/>
        <v>4.2942040183490932E-2</v>
      </c>
      <c r="AB309" s="5">
        <f t="shared" si="465"/>
        <v>3.463512736051301E-2</v>
      </c>
      <c r="AC309" s="5">
        <f t="shared" si="466"/>
        <v>2.9387440382916291E-3</v>
      </c>
      <c r="AD309" s="5">
        <f t="shared" si="467"/>
        <v>1.1752791993521866E-2</v>
      </c>
      <c r="AE309" s="5">
        <f t="shared" si="468"/>
        <v>1.8394968060963836E-2</v>
      </c>
      <c r="AF309" s="5">
        <f t="shared" si="469"/>
        <v>1.4395509175623621E-2</v>
      </c>
      <c r="AG309" s="5">
        <f t="shared" si="470"/>
        <v>7.5104120408968538E-3</v>
      </c>
      <c r="AH309" s="5">
        <f t="shared" si="471"/>
        <v>1.0416373889975567E-2</v>
      </c>
      <c r="AI309" s="5">
        <f t="shared" si="472"/>
        <v>1.6802761805095837E-2</v>
      </c>
      <c r="AJ309" s="5">
        <f t="shared" si="473"/>
        <v>1.355235551550703E-2</v>
      </c>
      <c r="AK309" s="5">
        <f t="shared" si="474"/>
        <v>7.2871488687053258E-3</v>
      </c>
      <c r="AL309" s="5">
        <f t="shared" si="475"/>
        <v>2.9678630120655633E-4</v>
      </c>
      <c r="AM309" s="5">
        <f t="shared" si="476"/>
        <v>3.7917103686539925E-3</v>
      </c>
      <c r="AN309" s="5">
        <f t="shared" si="477"/>
        <v>5.9346231232766554E-3</v>
      </c>
      <c r="AO309" s="5">
        <f t="shared" si="478"/>
        <v>4.6443093209981284E-3</v>
      </c>
      <c r="AP309" s="5">
        <f t="shared" si="479"/>
        <v>2.4230248628605931E-3</v>
      </c>
      <c r="AQ309" s="5">
        <f t="shared" si="480"/>
        <v>9.4810375670329394E-4</v>
      </c>
      <c r="AR309" s="5">
        <f t="shared" si="481"/>
        <v>3.2606527048683058E-3</v>
      </c>
      <c r="AS309" s="5">
        <f t="shared" si="482"/>
        <v>5.2597930246887584E-3</v>
      </c>
      <c r="AT309" s="5">
        <f t="shared" si="483"/>
        <v>4.2423136050734203E-3</v>
      </c>
      <c r="AU309" s="5">
        <f t="shared" si="484"/>
        <v>2.281106834345572E-3</v>
      </c>
      <c r="AV309" s="5">
        <f t="shared" si="485"/>
        <v>9.1991933071765774E-4</v>
      </c>
      <c r="AW309" s="5">
        <f t="shared" si="486"/>
        <v>2.0814378579421502E-5</v>
      </c>
      <c r="AX309" s="5">
        <f t="shared" si="487"/>
        <v>1.019407950587601E-3</v>
      </c>
      <c r="AY309" s="5">
        <f t="shared" si="488"/>
        <v>1.5955337848647029E-3</v>
      </c>
      <c r="AZ309" s="5">
        <f t="shared" si="489"/>
        <v>1.248630667034376E-3</v>
      </c>
      <c r="BA309" s="5">
        <f t="shared" si="490"/>
        <v>6.5143446347890651E-4</v>
      </c>
      <c r="BB309" s="5">
        <f t="shared" si="491"/>
        <v>2.5489934979089839E-4</v>
      </c>
      <c r="BC309" s="5">
        <f t="shared" si="492"/>
        <v>7.9791515084220429E-5</v>
      </c>
      <c r="BD309" s="5">
        <f t="shared" si="493"/>
        <v>8.5057239160715367E-4</v>
      </c>
      <c r="BE309" s="5">
        <f t="shared" si="494"/>
        <v>1.3720672323331152E-3</v>
      </c>
      <c r="BF309" s="5">
        <f t="shared" si="495"/>
        <v>1.1066480105738844E-3</v>
      </c>
      <c r="BG309" s="5">
        <f t="shared" si="496"/>
        <v>5.9504849832791402E-4</v>
      </c>
      <c r="BH309" s="5">
        <f t="shared" si="497"/>
        <v>2.3996974104170132E-4</v>
      </c>
      <c r="BI309" s="5">
        <f t="shared" si="498"/>
        <v>7.7419540460902105E-5</v>
      </c>
      <c r="BJ309" s="8">
        <f t="shared" si="499"/>
        <v>0.39132668122400799</v>
      </c>
      <c r="BK309" s="8">
        <f t="shared" si="500"/>
        <v>0.23667510440170492</v>
      </c>
      <c r="BL309" s="8">
        <f t="shared" si="501"/>
        <v>0.34437585406198978</v>
      </c>
      <c r="BM309" s="8">
        <f t="shared" si="502"/>
        <v>0.6129657900164267</v>
      </c>
      <c r="BN309" s="8">
        <f t="shared" si="503"/>
        <v>0.38445777461727448</v>
      </c>
    </row>
    <row r="310" spans="1:66" x14ac:dyDescent="0.25">
      <c r="A310" t="s">
        <v>122</v>
      </c>
      <c r="B310" t="s">
        <v>127</v>
      </c>
      <c r="C310" t="s">
        <v>128</v>
      </c>
      <c r="D310" t="s">
        <v>493</v>
      </c>
      <c r="E310">
        <f>VLOOKUP(A310,home!$A$2:$E$405,3,FALSE)</f>
        <v>1.26488706365503</v>
      </c>
      <c r="F310">
        <f>VLOOKUP(B310,home!$B$2:$E$405,3,FALSE)</f>
        <v>0.87</v>
      </c>
      <c r="G310">
        <f>VLOOKUP(C310,away!$B$2:$E$405,4,FALSE)</f>
        <v>1.1299999999999999</v>
      </c>
      <c r="H310">
        <f>VLOOKUP(A310,away!$A$2:$E$405,3,FALSE)</f>
        <v>1.0965092402464101</v>
      </c>
      <c r="I310">
        <f>VLOOKUP(C310,away!$B$2:$E$405,3,FALSE)</f>
        <v>0.87</v>
      </c>
      <c r="J310">
        <f>VLOOKUP(B310,home!$B$2:$E$405,4,FALSE)</f>
        <v>0.78</v>
      </c>
      <c r="K310" s="3">
        <f t="shared" si="448"/>
        <v>1.2435104722792598</v>
      </c>
      <c r="L310" s="3">
        <f t="shared" si="449"/>
        <v>0.74409117043121387</v>
      </c>
      <c r="M310" s="5">
        <f t="shared" si="450"/>
        <v>0.13702366337416186</v>
      </c>
      <c r="N310" s="5">
        <f t="shared" si="451"/>
        <v>0.17039036035583832</v>
      </c>
      <c r="O310" s="5">
        <f t="shared" si="452"/>
        <v>0.10195809805685276</v>
      </c>
      <c r="P310" s="5">
        <f t="shared" si="453"/>
        <v>0.12678596266737205</v>
      </c>
      <c r="Q310" s="5">
        <f t="shared" si="454"/>
        <v>0.10594109873896092</v>
      </c>
      <c r="R310" s="5">
        <f t="shared" si="455"/>
        <v>3.7933060259032016E-2</v>
      </c>
      <c r="S310" s="5">
        <f t="shared" si="456"/>
        <v>2.9328292525646001E-2</v>
      </c>
      <c r="T310" s="5">
        <f t="shared" si="457"/>
        <v>7.8829836157442226E-2</v>
      </c>
      <c r="U310" s="5">
        <f t="shared" si="458"/>
        <v>4.717015767770652E-2</v>
      </c>
      <c r="V310" s="5">
        <f t="shared" si="459"/>
        <v>3.0152259914573852E-3</v>
      </c>
      <c r="W310" s="5">
        <f t="shared" si="460"/>
        <v>4.3912955242223002E-2</v>
      </c>
      <c r="X310" s="5">
        <f t="shared" si="461"/>
        <v>3.2675242263279225E-2</v>
      </c>
      <c r="Y310" s="5">
        <f t="shared" si="462"/>
        <v>1.2156679629903451E-2</v>
      </c>
      <c r="Z310" s="5">
        <f t="shared" si="463"/>
        <v>9.4085517353936325E-3</v>
      </c>
      <c r="AA310" s="5">
        <f t="shared" si="464"/>
        <v>1.1699632611943187E-2</v>
      </c>
      <c r="AB310" s="5">
        <f t="shared" si="465"/>
        <v>7.274307837385652E-3</v>
      </c>
      <c r="AC310" s="5">
        <f t="shared" si="466"/>
        <v>1.7437149201681828E-4</v>
      </c>
      <c r="AD310" s="5">
        <f t="shared" si="467"/>
        <v>1.3651554928108678E-2</v>
      </c>
      <c r="AE310" s="5">
        <f t="shared" si="468"/>
        <v>1.0158001484662392E-2</v>
      </c>
      <c r="AF310" s="5">
        <f t="shared" si="469"/>
        <v>3.7792396069822234E-3</v>
      </c>
      <c r="AG310" s="5">
        <f t="shared" si="470"/>
        <v>9.3736627416646787E-4</v>
      </c>
      <c r="AH310" s="5">
        <f t="shared" si="471"/>
        <v>1.7502050682129189E-3</v>
      </c>
      <c r="AI310" s="5">
        <f t="shared" si="472"/>
        <v>2.1763983309590011E-3</v>
      </c>
      <c r="AJ310" s="5">
        <f t="shared" si="473"/>
        <v>1.3531870581993102E-3</v>
      </c>
      <c r="AK310" s="5">
        <f t="shared" si="474"/>
        <v>5.6090075927453563E-4</v>
      </c>
      <c r="AL310" s="5">
        <f t="shared" si="475"/>
        <v>6.4537341748716065E-6</v>
      </c>
      <c r="AM310" s="5">
        <f t="shared" si="476"/>
        <v>3.3951703031997343E-3</v>
      </c>
      <c r="AN310" s="5">
        <f t="shared" si="477"/>
        <v>2.5263162447211897E-3</v>
      </c>
      <c r="AO310" s="5">
        <f t="shared" si="478"/>
        <v>9.3990480570698939E-4</v>
      </c>
      <c r="AP310" s="5">
        <f t="shared" si="479"/>
        <v>2.3312495565747882E-4</v>
      </c>
      <c r="AQ310" s="5">
        <f t="shared" si="480"/>
        <v>4.3366555277974559E-5</v>
      </c>
      <c r="AR310" s="5">
        <f t="shared" si="481"/>
        <v>2.6046242754023877E-4</v>
      </c>
      <c r="AS310" s="5">
        <f t="shared" si="482"/>
        <v>3.238877562815648E-4</v>
      </c>
      <c r="AT310" s="5">
        <f t="shared" si="483"/>
        <v>2.0137890838957924E-4</v>
      </c>
      <c r="AU310" s="5">
        <f t="shared" si="484"/>
        <v>8.3472260492869181E-5</v>
      </c>
      <c r="AV310" s="5">
        <f t="shared" si="485"/>
        <v>2.5949657516926283E-5</v>
      </c>
      <c r="AW310" s="5">
        <f t="shared" si="486"/>
        <v>1.6587623545603103E-7</v>
      </c>
      <c r="AX310" s="5">
        <f t="shared" si="487"/>
        <v>7.036549712000703E-4</v>
      </c>
      <c r="AY310" s="5">
        <f t="shared" si="488"/>
        <v>5.235834511000024E-4</v>
      </c>
      <c r="AZ310" s="5">
        <f t="shared" si="489"/>
        <v>1.9479691147370747E-4</v>
      </c>
      <c r="BA310" s="5">
        <f t="shared" si="490"/>
        <v>4.8315553951618857E-5</v>
      </c>
      <c r="BB310" s="5">
        <f t="shared" si="491"/>
        <v>8.9877942724731324E-6</v>
      </c>
      <c r="BC310" s="5">
        <f t="shared" si="492"/>
        <v>1.3375476719598992E-6</v>
      </c>
      <c r="BD310" s="5">
        <f t="shared" si="493"/>
        <v>3.2301298760295232E-5</v>
      </c>
      <c r="BE310" s="5">
        <f t="shared" si="494"/>
        <v>4.0167003276648196E-5</v>
      </c>
      <c r="BF310" s="5">
        <f t="shared" si="495"/>
        <v>2.4974044607293691E-5</v>
      </c>
      <c r="BG310" s="5">
        <f t="shared" si="496"/>
        <v>1.0351828668113029E-5</v>
      </c>
      <c r="BH310" s="5">
        <f t="shared" si="497"/>
        <v>3.2181518390098026E-6</v>
      </c>
      <c r="BI310" s="5">
        <f t="shared" si="498"/>
        <v>8.0036110263868934E-7</v>
      </c>
      <c r="BJ310" s="8">
        <f t="shared" si="499"/>
        <v>0.48105089377580013</v>
      </c>
      <c r="BK310" s="8">
        <f t="shared" si="500"/>
        <v>0.29685755323592894</v>
      </c>
      <c r="BL310" s="8">
        <f t="shared" si="501"/>
        <v>0.2128829113580411</v>
      </c>
      <c r="BM310" s="8">
        <f t="shared" si="502"/>
        <v>0.31964424907808131</v>
      </c>
      <c r="BN310" s="8">
        <f t="shared" si="503"/>
        <v>0.68003224345221791</v>
      </c>
    </row>
    <row r="311" spans="1:66" x14ac:dyDescent="0.25">
      <c r="A311" t="s">
        <v>122</v>
      </c>
      <c r="B311" t="s">
        <v>135</v>
      </c>
      <c r="C311" t="s">
        <v>137</v>
      </c>
      <c r="D311" t="s">
        <v>493</v>
      </c>
      <c r="E311">
        <f>VLOOKUP(A311,home!$A$2:$E$405,3,FALSE)</f>
        <v>1.26488706365503</v>
      </c>
      <c r="F311">
        <f>VLOOKUP(B311,home!$B$2:$E$405,3,FALSE)</f>
        <v>0.67</v>
      </c>
      <c r="G311">
        <f>VLOOKUP(C311,away!$B$2:$E$405,4,FALSE)</f>
        <v>0.94</v>
      </c>
      <c r="H311">
        <f>VLOOKUP(A311,away!$A$2:$E$405,3,FALSE)</f>
        <v>1.0965092402464101</v>
      </c>
      <c r="I311">
        <f>VLOOKUP(C311,away!$B$2:$E$405,3,FALSE)</f>
        <v>0.75</v>
      </c>
      <c r="J311">
        <f>VLOOKUP(B311,home!$B$2:$E$405,4,FALSE)</f>
        <v>0.96</v>
      </c>
      <c r="K311" s="3">
        <f t="shared" si="448"/>
        <v>0.7966258726899379</v>
      </c>
      <c r="L311" s="3">
        <f t="shared" si="449"/>
        <v>0.78948665297741516</v>
      </c>
      <c r="M311" s="5">
        <f t="shared" si="450"/>
        <v>0.20471991022277636</v>
      </c>
      <c r="N311" s="5">
        <f t="shared" si="451"/>
        <v>0.16308517713822493</v>
      </c>
      <c r="O311" s="5">
        <f t="shared" si="452"/>
        <v>0.1616236367196166</v>
      </c>
      <c r="P311" s="5">
        <f t="shared" si="453"/>
        <v>0.12875357064908605</v>
      </c>
      <c r="Q311" s="5">
        <f t="shared" si="454"/>
        <v>6.4958935780265764E-2</v>
      </c>
      <c r="R311" s="5">
        <f t="shared" si="455"/>
        <v>6.3799851997903875E-2</v>
      </c>
      <c r="S311" s="5">
        <f t="shared" si="456"/>
        <v>2.0244100753133348E-2</v>
      </c>
      <c r="T311" s="5">
        <f t="shared" si="457"/>
        <v>5.1284212790136868E-2</v>
      </c>
      <c r="U311" s="5">
        <f t="shared" si="458"/>
        <v>5.082461277531905E-2</v>
      </c>
      <c r="V311" s="5">
        <f t="shared" si="459"/>
        <v>1.4146701183145396E-3</v>
      </c>
      <c r="W311" s="5">
        <f t="shared" si="460"/>
        <v>1.7249322968321285E-2</v>
      </c>
      <c r="X311" s="5">
        <f t="shared" si="461"/>
        <v>1.3618110256386422E-2</v>
      </c>
      <c r="Y311" s="5">
        <f t="shared" si="462"/>
        <v>5.3756581430959615E-3</v>
      </c>
      <c r="Z311" s="5">
        <f t="shared" si="463"/>
        <v>1.6789710538093201E-2</v>
      </c>
      <c r="AA311" s="5">
        <f t="shared" si="464"/>
        <v>1.3375117809619941E-2</v>
      </c>
      <c r="AB311" s="5">
        <f t="shared" si="465"/>
        <v>5.3274824487096074E-3</v>
      </c>
      <c r="AC311" s="5">
        <f t="shared" si="466"/>
        <v>5.5607631429617954E-5</v>
      </c>
      <c r="AD311" s="5">
        <f t="shared" si="467"/>
        <v>3.4353142407373832E-3</v>
      </c>
      <c r="AE311" s="5">
        <f t="shared" si="468"/>
        <v>2.7121347418454064E-3</v>
      </c>
      <c r="AF311" s="5">
        <f t="shared" si="469"/>
        <v>1.0705970898816479E-3</v>
      </c>
      <c r="AG311" s="5">
        <f t="shared" si="470"/>
        <v>2.8174070439267445E-4</v>
      </c>
      <c r="AH311" s="5">
        <f t="shared" si="471"/>
        <v>3.3138130942947084E-3</v>
      </c>
      <c r="AI311" s="5">
        <f t="shared" si="472"/>
        <v>2.6398692481738651E-3</v>
      </c>
      <c r="AJ311" s="5">
        <f t="shared" si="473"/>
        <v>1.0514940718069177E-3</v>
      </c>
      <c r="AK311" s="5">
        <f t="shared" si="474"/>
        <v>2.7921579419382738E-4</v>
      </c>
      <c r="AL311" s="5">
        <f t="shared" si="475"/>
        <v>1.3989222824708135E-6</v>
      </c>
      <c r="AM311" s="5">
        <f t="shared" si="476"/>
        <v>5.473320409983179E-4</v>
      </c>
      <c r="AN311" s="5">
        <f t="shared" si="477"/>
        <v>4.3211134111505937E-4</v>
      </c>
      <c r="AO311" s="5">
        <f t="shared" si="478"/>
        <v>1.7057306820525515E-4</v>
      </c>
      <c r="AP311" s="5">
        <f t="shared" si="479"/>
        <v>4.4888386901818425E-5</v>
      </c>
      <c r="AQ311" s="5">
        <f t="shared" si="480"/>
        <v>8.8596955831679665E-6</v>
      </c>
      <c r="AR311" s="5">
        <f t="shared" si="481"/>
        <v>5.2324224168149224E-4</v>
      </c>
      <c r="AS311" s="5">
        <f t="shared" si="482"/>
        <v>4.168283074077581E-4</v>
      </c>
      <c r="AT311" s="5">
        <f t="shared" si="483"/>
        <v>1.660281070752875E-4</v>
      </c>
      <c r="AU311" s="5">
        <f t="shared" si="484"/>
        <v>4.4087428563303125E-5</v>
      </c>
      <c r="AV311" s="5">
        <f t="shared" si="485"/>
        <v>8.7802965634741605E-6</v>
      </c>
      <c r="AW311" s="5">
        <f t="shared" si="486"/>
        <v>2.4439385762164827E-8</v>
      </c>
      <c r="AX311" s="5">
        <f t="shared" si="487"/>
        <v>7.2669810801908298E-5</v>
      </c>
      <c r="AY311" s="5">
        <f t="shared" si="488"/>
        <v>5.7371845702500586E-5</v>
      </c>
      <c r="AZ311" s="5">
        <f t="shared" si="489"/>
        <v>2.264715321940194E-5</v>
      </c>
      <c r="BA311" s="5">
        <f t="shared" si="490"/>
        <v>5.9598750648841115E-6</v>
      </c>
      <c r="BB311" s="5">
        <f t="shared" si="491"/>
        <v>1.1763104542847279E-6</v>
      </c>
      <c r="BC311" s="5">
        <f t="shared" si="492"/>
        <v>1.8573628068311855E-7</v>
      </c>
      <c r="BD311" s="5">
        <f t="shared" si="493"/>
        <v>6.8848794346920166E-5</v>
      </c>
      <c r="BE311" s="5">
        <f t="shared" si="494"/>
        <v>5.4846730880265336E-5</v>
      </c>
      <c r="BF311" s="5">
        <f t="shared" si="495"/>
        <v>2.184616242584077E-5</v>
      </c>
      <c r="BG311" s="5">
        <f t="shared" si="496"/>
        <v>5.8010727358038446E-6</v>
      </c>
      <c r="BH311" s="5">
        <f t="shared" si="497"/>
        <v>1.1553211576743858E-6</v>
      </c>
      <c r="BI311" s="5">
        <f t="shared" si="498"/>
        <v>1.8407174509390142E-7</v>
      </c>
      <c r="BJ311" s="8">
        <f t="shared" si="499"/>
        <v>0.32443497911761565</v>
      </c>
      <c r="BK311" s="8">
        <f t="shared" si="500"/>
        <v>0.3552466301427249</v>
      </c>
      <c r="BL311" s="8">
        <f t="shared" si="501"/>
        <v>0.30354674249422126</v>
      </c>
      <c r="BM311" s="8">
        <f t="shared" si="502"/>
        <v>0.21301963237846469</v>
      </c>
      <c r="BN311" s="8">
        <f t="shared" si="503"/>
        <v>0.78694108250787365</v>
      </c>
    </row>
    <row r="312" spans="1:66" x14ac:dyDescent="0.25">
      <c r="A312" t="s">
        <v>122</v>
      </c>
      <c r="B312" t="s">
        <v>139</v>
      </c>
      <c r="C312" t="s">
        <v>362</v>
      </c>
      <c r="D312" t="s">
        <v>493</v>
      </c>
      <c r="E312">
        <f>VLOOKUP(A312,home!$A$2:$E$405,3,FALSE)</f>
        <v>1.26488706365503</v>
      </c>
      <c r="F312">
        <f>VLOOKUP(B312,home!$B$2:$E$405,3,FALSE)</f>
        <v>0.83</v>
      </c>
      <c r="G312">
        <f>VLOOKUP(C312,away!$B$2:$E$405,4,FALSE)</f>
        <v>0.87</v>
      </c>
      <c r="H312">
        <f>VLOOKUP(A312,away!$A$2:$E$405,3,FALSE)</f>
        <v>1.0965092402464101</v>
      </c>
      <c r="I312">
        <f>VLOOKUP(C312,away!$B$2:$E$405,3,FALSE)</f>
        <v>0.71</v>
      </c>
      <c r="J312">
        <f>VLOOKUP(B312,home!$B$2:$E$405,4,FALSE)</f>
        <v>0.77</v>
      </c>
      <c r="K312" s="3">
        <f t="shared" si="448"/>
        <v>0.91337494866529723</v>
      </c>
      <c r="L312" s="3">
        <f t="shared" si="449"/>
        <v>0.59946160164271245</v>
      </c>
      <c r="M312" s="5">
        <f t="shared" si="450"/>
        <v>0.22028424357643922</v>
      </c>
      <c r="N312" s="5">
        <f t="shared" si="451"/>
        <v>0.20120210966840396</v>
      </c>
      <c r="O312" s="5">
        <f t="shared" si="452"/>
        <v>0.13205194547098564</v>
      </c>
      <c r="P312" s="5">
        <f t="shared" si="453"/>
        <v>0.12061293891571412</v>
      </c>
      <c r="Q312" s="5">
        <f t="shared" si="454"/>
        <v>9.1886483294863985E-2</v>
      </c>
      <c r="R312" s="5">
        <f t="shared" si="455"/>
        <v>3.9580035366036583E-2</v>
      </c>
      <c r="S312" s="5">
        <f t="shared" si="456"/>
        <v>1.6509897391773474E-2</v>
      </c>
      <c r="T312" s="5">
        <f t="shared" si="457"/>
        <v>5.50824184452555E-2</v>
      </c>
      <c r="U312" s="5">
        <f t="shared" si="458"/>
        <v>3.6151412770624308E-2</v>
      </c>
      <c r="V312" s="5">
        <f t="shared" si="459"/>
        <v>1.0044130121704396E-3</v>
      </c>
      <c r="W312" s="5">
        <f t="shared" si="460"/>
        <v>2.79756039874937E-2</v>
      </c>
      <c r="X312" s="5">
        <f t="shared" si="461"/>
        <v>1.6770300373265226E-2</v>
      </c>
      <c r="Y312" s="5">
        <f t="shared" si="462"/>
        <v>5.0265755608934742E-3</v>
      </c>
      <c r="Z312" s="5">
        <f t="shared" si="463"/>
        <v>7.9089037978664987E-3</v>
      </c>
      <c r="AA312" s="5">
        <f t="shared" si="464"/>
        <v>7.2237946003750868E-3</v>
      </c>
      <c r="AB312" s="5">
        <f t="shared" si="465"/>
        <v>3.2990165111431232E-3</v>
      </c>
      <c r="AC312" s="5">
        <f t="shared" si="466"/>
        <v>3.4371842521564627E-5</v>
      </c>
      <c r="AD312" s="5">
        <f t="shared" si="467"/>
        <v>6.3880539639894346E-3</v>
      </c>
      <c r="AE312" s="5">
        <f t="shared" si="468"/>
        <v>3.8293930606331846E-3</v>
      </c>
      <c r="AF312" s="5">
        <f t="shared" si="469"/>
        <v>1.1477870487233287E-3</v>
      </c>
      <c r="AG312" s="5">
        <f t="shared" si="470"/>
        <v>2.2935142085748293E-4</v>
      </c>
      <c r="AH312" s="5">
        <f t="shared" si="471"/>
        <v>1.1852710344767957E-3</v>
      </c>
      <c r="AI312" s="5">
        <f t="shared" si="472"/>
        <v>1.0825968702697069E-3</v>
      </c>
      <c r="AJ312" s="5">
        <f t="shared" si="473"/>
        <v>4.9440843040390241E-4</v>
      </c>
      <c r="AK312" s="5">
        <f t="shared" si="474"/>
        <v>1.5052675824661822E-4</v>
      </c>
      <c r="AL312" s="5">
        <f t="shared" si="475"/>
        <v>7.5278901026535866E-7</v>
      </c>
      <c r="AM312" s="5">
        <f t="shared" si="476"/>
        <v>1.1669376922859998E-3</v>
      </c>
      <c r="AN312" s="5">
        <f t="shared" si="477"/>
        <v>6.9953433803501613E-4</v>
      </c>
      <c r="AO312" s="5">
        <f t="shared" si="478"/>
        <v>2.0967198734127268E-4</v>
      </c>
      <c r="AP312" s="5">
        <f t="shared" si="479"/>
        <v>4.1896768450403292E-5</v>
      </c>
      <c r="AQ312" s="5">
        <f t="shared" si="480"/>
        <v>6.2788759797331548E-6</v>
      </c>
      <c r="AR312" s="5">
        <f t="shared" si="481"/>
        <v>1.4210489454163496E-4</v>
      </c>
      <c r="AS312" s="5">
        <f t="shared" si="482"/>
        <v>1.2979505075705328E-4</v>
      </c>
      <c r="AT312" s="5">
        <f t="shared" si="483"/>
        <v>5.9275773911116592E-5</v>
      </c>
      <c r="AU312" s="5">
        <f t="shared" si="484"/>
        <v>1.8047002317720629E-5</v>
      </c>
      <c r="AV312" s="5">
        <f t="shared" si="485"/>
        <v>4.1209199538776452E-6</v>
      </c>
      <c r="AW312" s="5">
        <f t="shared" si="486"/>
        <v>1.1449360637852689E-8</v>
      </c>
      <c r="AX312" s="5">
        <f t="shared" si="487"/>
        <v>1.7764194246455421E-4</v>
      </c>
      <c r="AY312" s="5">
        <f t="shared" si="488"/>
        <v>1.0648952334872424E-4</v>
      </c>
      <c r="AZ312" s="5">
        <f t="shared" si="489"/>
        <v>3.1918190112397621E-5</v>
      </c>
      <c r="BA312" s="5">
        <f t="shared" si="490"/>
        <v>6.3779097887714902E-6</v>
      </c>
      <c r="BB312" s="5">
        <f t="shared" si="491"/>
        <v>9.5582800427742273E-7</v>
      </c>
      <c r="BC312" s="5">
        <f t="shared" si="492"/>
        <v>1.1459643726782028E-7</v>
      </c>
      <c r="BD312" s="5">
        <f t="shared" si="493"/>
        <v>1.4197737947199534E-5</v>
      </c>
      <c r="BE312" s="5">
        <f t="shared" si="494"/>
        <v>1.2967858168686715E-5</v>
      </c>
      <c r="BF312" s="5">
        <f t="shared" si="495"/>
        <v>5.922258394561541E-6</v>
      </c>
      <c r="BG312" s="5">
        <f t="shared" si="496"/>
        <v>1.8030808190384247E-6</v>
      </c>
      <c r="BH312" s="5">
        <f t="shared" si="497"/>
        <v>4.1172221263215081E-7</v>
      </c>
      <c r="BI312" s="5">
        <f t="shared" si="498"/>
        <v>7.5211350965450678E-8</v>
      </c>
      <c r="BJ312" s="8">
        <f t="shared" si="499"/>
        <v>0.41198589447662776</v>
      </c>
      <c r="BK312" s="8">
        <f t="shared" si="500"/>
        <v>0.35855310705097782</v>
      </c>
      <c r="BL312" s="8">
        <f t="shared" si="501"/>
        <v>0.22160772932293626</v>
      </c>
      <c r="BM312" s="8">
        <f t="shared" si="502"/>
        <v>0.19433140028197662</v>
      </c>
      <c r="BN312" s="8">
        <f t="shared" si="503"/>
        <v>0.80561775629244348</v>
      </c>
    </row>
    <row r="313" spans="1:66" s="10" customFormat="1" x14ac:dyDescent="0.25">
      <c r="A313" t="s">
        <v>122</v>
      </c>
      <c r="B313" t="s">
        <v>140</v>
      </c>
      <c r="C313" t="s">
        <v>125</v>
      </c>
      <c r="D313" t="s">
        <v>493</v>
      </c>
      <c r="E313">
        <f>VLOOKUP(A313,home!$A$2:$E$405,3,FALSE)</f>
        <v>1.26488706365503</v>
      </c>
      <c r="F313">
        <f>VLOOKUP(B313,home!$B$2:$E$405,3,FALSE)</f>
        <v>1.17</v>
      </c>
      <c r="G313">
        <f>VLOOKUP(C313,away!$B$2:$E$405,4,FALSE)</f>
        <v>0.95</v>
      </c>
      <c r="H313">
        <f>VLOOKUP(A313,away!$A$2:$E$405,3,FALSE)</f>
        <v>1.0965092402464101</v>
      </c>
      <c r="I313">
        <f>VLOOKUP(C313,away!$B$2:$E$405,3,FALSE)</f>
        <v>1.03</v>
      </c>
      <c r="J313">
        <f>VLOOKUP(B313,home!$B$2:$E$405,4,FALSE)</f>
        <v>0.65</v>
      </c>
      <c r="K313" s="3">
        <f t="shared" si="448"/>
        <v>1.4059219712525657</v>
      </c>
      <c r="L313" s="3">
        <f t="shared" si="449"/>
        <v>0.73411293634497155</v>
      </c>
      <c r="M313" s="5">
        <f t="shared" si="450"/>
        <v>0.11765073604555344</v>
      </c>
      <c r="N313" s="5">
        <f t="shared" si="451"/>
        <v>0.16540775474047978</v>
      </c>
      <c r="O313" s="5">
        <f t="shared" si="452"/>
        <v>8.6368927301548409E-2</v>
      </c>
      <c r="P313" s="5">
        <f t="shared" si="453"/>
        <v>0.12142797252676248</v>
      </c>
      <c r="Q313" s="5">
        <f t="shared" si="454"/>
        <v>0.11627519830259814</v>
      </c>
      <c r="R313" s="5">
        <f t="shared" si="455"/>
        <v>3.170227341515254E-2</v>
      </c>
      <c r="S313" s="5">
        <f t="shared" si="456"/>
        <v>3.1331619774675988E-2</v>
      </c>
      <c r="T313" s="5">
        <f t="shared" si="457"/>
        <v>8.5359127250014169E-2</v>
      </c>
      <c r="U313" s="5">
        <f t="shared" si="458"/>
        <v>4.4570922733019068E-2</v>
      </c>
      <c r="V313" s="5">
        <f t="shared" si="459"/>
        <v>3.5930596999742986E-3</v>
      </c>
      <c r="W313" s="5">
        <f t="shared" si="460"/>
        <v>5.4491285335123929E-2</v>
      </c>
      <c r="X313" s="5">
        <f t="shared" si="461"/>
        <v>4.0002757482579511E-2</v>
      </c>
      <c r="Y313" s="5">
        <f t="shared" si="462"/>
        <v>1.4683270878716112E-2</v>
      </c>
      <c r="Z313" s="5">
        <f t="shared" si="463"/>
        <v>7.7576830085362538E-3</v>
      </c>
      <c r="AA313" s="5">
        <f t="shared" si="464"/>
        <v>1.0906696987713824E-2</v>
      </c>
      <c r="AB313" s="5">
        <f t="shared" si="465"/>
        <v>7.6669824644105206E-3</v>
      </c>
      <c r="AC313" s="5">
        <f t="shared" si="466"/>
        <v>2.3177604386521089E-4</v>
      </c>
      <c r="AD313" s="5">
        <f t="shared" si="467"/>
        <v>1.9152623823610868E-2</v>
      </c>
      <c r="AE313" s="5">
        <f t="shared" si="468"/>
        <v>1.4060188913861628E-2</v>
      </c>
      <c r="AF313" s="5">
        <f t="shared" si="469"/>
        <v>5.1608832845599882E-3</v>
      </c>
      <c r="AG313" s="5">
        <f t="shared" si="470"/>
        <v>1.2628903940540047E-3</v>
      </c>
      <c r="AH313" s="5">
        <f t="shared" si="471"/>
        <v>1.4237538631575104E-3</v>
      </c>
      <c r="AI313" s="5">
        <f t="shared" si="472"/>
        <v>2.0016868378688627E-3</v>
      </c>
      <c r="AJ313" s="5">
        <f t="shared" si="473"/>
        <v>1.4071077524634534E-3</v>
      </c>
      <c r="AK313" s="5">
        <f t="shared" si="474"/>
        <v>6.5942790170272862E-4</v>
      </c>
      <c r="AL313" s="5">
        <f t="shared" si="475"/>
        <v>9.5686932467398636E-6</v>
      </c>
      <c r="AM313" s="5">
        <f t="shared" si="476"/>
        <v>5.3854189281499695E-3</v>
      </c>
      <c r="AN313" s="5">
        <f t="shared" si="477"/>
        <v>3.953505702791963E-3</v>
      </c>
      <c r="AO313" s="5">
        <f t="shared" si="478"/>
        <v>1.4511598401665991E-3</v>
      </c>
      <c r="AP313" s="5">
        <f t="shared" si="479"/>
        <v>3.5510507045686721E-4</v>
      </c>
      <c r="AQ313" s="5">
        <f t="shared" si="480"/>
        <v>6.5171806496019697E-5</v>
      </c>
      <c r="AR313" s="5">
        <f t="shared" si="481"/>
        <v>2.0903922582301139E-4</v>
      </c>
      <c r="AS313" s="5">
        <f t="shared" si="482"/>
        <v>2.9389284043819839E-4</v>
      </c>
      <c r="AT313" s="5">
        <f t="shared" si="483"/>
        <v>2.0659520078294386E-4</v>
      </c>
      <c r="AU313" s="5">
        <f t="shared" si="484"/>
        <v>9.6818910645358688E-5</v>
      </c>
      <c r="AV313" s="5">
        <f t="shared" si="485"/>
        <v>3.4029958427262185E-5</v>
      </c>
      <c r="AW313" s="5">
        <f t="shared" si="486"/>
        <v>2.7433058307813513E-7</v>
      </c>
      <c r="AX313" s="5">
        <f t="shared" si="487"/>
        <v>1.2619131325809123E-3</v>
      </c>
      <c r="AY313" s="5">
        <f t="shared" si="488"/>
        <v>9.2638675517125481E-4</v>
      </c>
      <c r="AZ313" s="5">
        <f t="shared" si="489"/>
        <v>3.4003625051493008E-4</v>
      </c>
      <c r="BA313" s="5">
        <f t="shared" si="490"/>
        <v>8.3208336776416548E-5</v>
      </c>
      <c r="BB313" s="5">
        <f t="shared" si="491"/>
        <v>1.5271079109829107E-5</v>
      </c>
      <c r="BC313" s="5">
        <f t="shared" si="492"/>
        <v>2.2421393452946006E-6</v>
      </c>
      <c r="BD313" s="5">
        <f t="shared" si="493"/>
        <v>2.5576399980035072E-5</v>
      </c>
      <c r="BE313" s="5">
        <f t="shared" si="494"/>
        <v>3.5958422677474988E-5</v>
      </c>
      <c r="BF313" s="5">
        <f t="shared" si="495"/>
        <v>2.5277368246924306E-5</v>
      </c>
      <c r="BG313" s="5">
        <f t="shared" si="496"/>
        <v>1.1846002464597611E-5</v>
      </c>
      <c r="BH313" s="5">
        <f t="shared" si="497"/>
        <v>4.1636387841224567E-6</v>
      </c>
      <c r="BI313" s="5">
        <f t="shared" si="498"/>
        <v>1.1707502493914164E-6</v>
      </c>
      <c r="BJ313" s="8">
        <f t="shared" si="499"/>
        <v>0.52969539944715827</v>
      </c>
      <c r="BK313" s="8">
        <f t="shared" si="500"/>
        <v>0.27517111953924944</v>
      </c>
      <c r="BL313" s="8">
        <f t="shared" si="501"/>
        <v>0.18765214797555627</v>
      </c>
      <c r="BM313" s="8">
        <f t="shared" si="502"/>
        <v>0.36051737521381716</v>
      </c>
      <c r="BN313" s="8">
        <f t="shared" si="503"/>
        <v>0.6388328623320948</v>
      </c>
    </row>
    <row r="314" spans="1:66" x14ac:dyDescent="0.25">
      <c r="A314" t="s">
        <v>122</v>
      </c>
      <c r="B314" t="s">
        <v>143</v>
      </c>
      <c r="C314" t="s">
        <v>142</v>
      </c>
      <c r="D314" t="s">
        <v>493</v>
      </c>
      <c r="E314">
        <f>VLOOKUP(A314,home!$A$2:$E$405,3,FALSE)</f>
        <v>1.26488706365503</v>
      </c>
      <c r="F314">
        <f>VLOOKUP(B314,home!$B$2:$E$405,3,FALSE)</f>
        <v>0.75</v>
      </c>
      <c r="G314">
        <f>VLOOKUP(C314,away!$B$2:$E$405,4,FALSE)</f>
        <v>0.98</v>
      </c>
      <c r="H314">
        <f>VLOOKUP(A314,away!$A$2:$E$405,3,FALSE)</f>
        <v>1.0965092402464101</v>
      </c>
      <c r="I314">
        <f>VLOOKUP(C314,away!$B$2:$E$405,3,FALSE)</f>
        <v>0.87</v>
      </c>
      <c r="J314">
        <f>VLOOKUP(B314,home!$B$2:$E$405,4,FALSE)</f>
        <v>1</v>
      </c>
      <c r="K314" s="3">
        <f t="shared" si="448"/>
        <v>0.92969199178644701</v>
      </c>
      <c r="L314" s="3">
        <f t="shared" si="449"/>
        <v>0.95396303901437673</v>
      </c>
      <c r="M314" s="5">
        <f t="shared" si="450"/>
        <v>0.15203340222448211</v>
      </c>
      <c r="N314" s="5">
        <f t="shared" si="451"/>
        <v>0.14134423653214881</v>
      </c>
      <c r="O314" s="5">
        <f t="shared" si="452"/>
        <v>0.14503424641776208</v>
      </c>
      <c r="P314" s="5">
        <f t="shared" si="453"/>
        <v>0.13483717742937559</v>
      </c>
      <c r="Q314" s="5">
        <f t="shared" si="454"/>
        <v>6.5703302394554047E-2</v>
      </c>
      <c r="R314" s="5">
        <f t="shared" si="455"/>
        <v>6.9178655236924125E-2</v>
      </c>
      <c r="S314" s="5">
        <f t="shared" si="456"/>
        <v>2.9896496676230382E-2</v>
      </c>
      <c r="T314" s="5">
        <f t="shared" si="457"/>
        <v>6.2678522025589364E-2</v>
      </c>
      <c r="U314" s="5">
        <f t="shared" si="458"/>
        <v>6.4314841776323919E-2</v>
      </c>
      <c r="V314" s="5">
        <f t="shared" si="459"/>
        <v>2.9461064095620262E-3</v>
      </c>
      <c r="W314" s="5">
        <f t="shared" si="460"/>
        <v>2.0361278023380069E-2</v>
      </c>
      <c r="X314" s="5">
        <f t="shared" si="461"/>
        <v>1.9423906661400293E-2</v>
      </c>
      <c r="Y314" s="5">
        <f t="shared" si="462"/>
        <v>9.2648445141205078E-3</v>
      </c>
      <c r="Z314" s="5">
        <f t="shared" si="463"/>
        <v>2.1997960061581327E-2</v>
      </c>
      <c r="AA314" s="5">
        <f t="shared" si="464"/>
        <v>2.0451327304890257E-2</v>
      </c>
      <c r="AB314" s="5">
        <f t="shared" si="465"/>
        <v>9.5067176083799849E-3</v>
      </c>
      <c r="AC314" s="5">
        <f t="shared" si="466"/>
        <v>1.6330485063628937E-4</v>
      </c>
      <c r="AD314" s="5">
        <f t="shared" si="467"/>
        <v>4.7324292802184541E-3</v>
      </c>
      <c r="AE314" s="5">
        <f t="shared" si="468"/>
        <v>4.514562618077817E-3</v>
      </c>
      <c r="AF314" s="5">
        <f t="shared" si="469"/>
        <v>2.1533629374811073E-3</v>
      </c>
      <c r="AG314" s="5">
        <f t="shared" si="470"/>
        <v>6.8474288398013422E-4</v>
      </c>
      <c r="AH314" s="5">
        <f t="shared" si="471"/>
        <v>5.2463102081157509E-3</v>
      </c>
      <c r="AI314" s="5">
        <f t="shared" si="472"/>
        <v>4.8774525869127016E-3</v>
      </c>
      <c r="AJ314" s="5">
        <f t="shared" si="473"/>
        <v>2.267264305185414E-3</v>
      </c>
      <c r="AK314" s="5">
        <f t="shared" si="474"/>
        <v>7.026191559313809E-4</v>
      </c>
      <c r="AL314" s="5">
        <f t="shared" si="475"/>
        <v>5.7933493030197307E-6</v>
      </c>
      <c r="AM314" s="5">
        <f t="shared" si="476"/>
        <v>8.799403207029598E-4</v>
      </c>
      <c r="AN314" s="5">
        <f t="shared" si="477"/>
        <v>8.3943054248908095E-4</v>
      </c>
      <c r="AO314" s="5">
        <f t="shared" si="478"/>
        <v>4.0039285567718521E-4</v>
      </c>
      <c r="AP314" s="5">
        <f t="shared" si="479"/>
        <v>1.2731999513381745E-4</v>
      </c>
      <c r="AQ314" s="5">
        <f t="shared" si="480"/>
        <v>3.0364642371288035E-5</v>
      </c>
      <c r="AR314" s="5">
        <f t="shared" si="481"/>
        <v>1.0009572059492503E-3</v>
      </c>
      <c r="AS314" s="5">
        <f t="shared" si="482"/>
        <v>9.305818984919553E-4</v>
      </c>
      <c r="AT314" s="5">
        <f t="shared" si="483"/>
        <v>4.3257726936469951E-4</v>
      </c>
      <c r="AU314" s="5">
        <f t="shared" si="484"/>
        <v>1.3405454105240333E-4</v>
      </c>
      <c r="AV314" s="5">
        <f t="shared" si="485"/>
        <v>3.1157358319756706E-5</v>
      </c>
      <c r="AW314" s="5">
        <f t="shared" si="486"/>
        <v>1.4272427718954199E-7</v>
      </c>
      <c r="AX314" s="5">
        <f t="shared" si="487"/>
        <v>1.3634557823458986E-4</v>
      </c>
      <c r="AY314" s="5">
        <f t="shared" si="488"/>
        <v>1.3006864216884181E-4</v>
      </c>
      <c r="AZ314" s="5">
        <f t="shared" si="489"/>
        <v>6.204033858193092E-5</v>
      </c>
      <c r="BA314" s="5">
        <f t="shared" si="490"/>
        <v>1.9728063311699905E-5</v>
      </c>
      <c r="BB314" s="5">
        <f t="shared" si="491"/>
        <v>4.7049608076743167E-6</v>
      </c>
      <c r="BC314" s="5">
        <f t="shared" si="492"/>
        <v>8.9767174210650591E-7</v>
      </c>
      <c r="BD314" s="5">
        <f t="shared" si="493"/>
        <v>1.5914602968511429E-4</v>
      </c>
      <c r="BE314" s="5">
        <f t="shared" si="494"/>
        <v>1.4795678932285895E-4</v>
      </c>
      <c r="BF314" s="5">
        <f t="shared" si="495"/>
        <v>6.8777121081948215E-5</v>
      </c>
      <c r="BG314" s="5">
        <f t="shared" si="496"/>
        <v>2.1313846229338028E-5</v>
      </c>
      <c r="BH314" s="5">
        <f t="shared" si="497"/>
        <v>4.9538280383958288E-6</v>
      </c>
      <c r="BI314" s="5">
        <f t="shared" si="498"/>
        <v>9.2110685119675372E-7</v>
      </c>
      <c r="BJ314" s="8">
        <f t="shared" si="499"/>
        <v>0.33349242148217173</v>
      </c>
      <c r="BK314" s="8">
        <f t="shared" si="500"/>
        <v>0.32001234958175828</v>
      </c>
      <c r="BL314" s="8">
        <f t="shared" si="501"/>
        <v>0.32451183159481245</v>
      </c>
      <c r="BM314" s="8">
        <f t="shared" si="502"/>
        <v>0.29175361656718535</v>
      </c>
      <c r="BN314" s="8">
        <f t="shared" si="503"/>
        <v>0.70813102023524677</v>
      </c>
    </row>
    <row r="315" spans="1:66" x14ac:dyDescent="0.25">
      <c r="A315" t="s">
        <v>145</v>
      </c>
      <c r="B315" t="s">
        <v>371</v>
      </c>
      <c r="C315" t="s">
        <v>375</v>
      </c>
      <c r="D315" t="s">
        <v>493</v>
      </c>
      <c r="E315">
        <f>VLOOKUP(A315,home!$A$2:$E$405,3,FALSE)</f>
        <v>1.41032608695652</v>
      </c>
      <c r="F315">
        <f>VLOOKUP(B315,home!$B$2:$E$405,3,FALSE)</f>
        <v>0.71</v>
      </c>
      <c r="G315">
        <f>VLOOKUP(C315,away!$B$2:$E$405,4,FALSE)</f>
        <v>1</v>
      </c>
      <c r="H315">
        <f>VLOOKUP(A315,away!$A$2:$E$405,3,FALSE)</f>
        <v>1.17119565217391</v>
      </c>
      <c r="I315">
        <f>VLOOKUP(C315,away!$B$2:$E$405,3,FALSE)</f>
        <v>0.83</v>
      </c>
      <c r="J315">
        <f>VLOOKUP(B315,home!$B$2:$E$405,4,FALSE)</f>
        <v>0.9</v>
      </c>
      <c r="K315" s="3">
        <f t="shared" si="448"/>
        <v>1.0013315217391292</v>
      </c>
      <c r="L315" s="3">
        <f t="shared" si="449"/>
        <v>0.87488315217391066</v>
      </c>
      <c r="M315" s="5">
        <f t="shared" si="450"/>
        <v>0.15316880365394192</v>
      </c>
      <c r="N315" s="5">
        <f t="shared" si="451"/>
        <v>0.15337275124576358</v>
      </c>
      <c r="O315" s="5">
        <f t="shared" si="452"/>
        <v>0.13400480575546753</v>
      </c>
      <c r="P315" s="5">
        <f t="shared" si="453"/>
        <v>0.13418323606747873</v>
      </c>
      <c r="Q315" s="5">
        <f t="shared" si="454"/>
        <v>7.678848519911867E-2</v>
      </c>
      <c r="R315" s="5">
        <f t="shared" si="455"/>
        <v>5.8619273432898009E-2</v>
      </c>
      <c r="S315" s="5">
        <f t="shared" si="456"/>
        <v>2.9387741517881438E-2</v>
      </c>
      <c r="T315" s="5">
        <f t="shared" si="457"/>
        <v>6.7180951981664627E-2</v>
      </c>
      <c r="U315" s="5">
        <f t="shared" si="458"/>
        <v>5.869732626980588E-2</v>
      </c>
      <c r="V315" s="5">
        <f t="shared" si="459"/>
        <v>2.8605638307489106E-3</v>
      </c>
      <c r="W315" s="5">
        <f t="shared" si="460"/>
        <v>2.5630243578825367E-2</v>
      </c>
      <c r="X315" s="5">
        <f t="shared" si="461"/>
        <v>2.2423468293227871E-2</v>
      </c>
      <c r="Y315" s="5">
        <f t="shared" si="462"/>
        <v>9.8089573115254687E-3</v>
      </c>
      <c r="Z315" s="5">
        <f t="shared" si="463"/>
        <v>1.7095004906372731E-2</v>
      </c>
      <c r="AA315" s="5">
        <f t="shared" si="464"/>
        <v>1.7117767277036088E-2</v>
      </c>
      <c r="AB315" s="5">
        <f t="shared" si="465"/>
        <v>8.5702799781454068E-3</v>
      </c>
      <c r="AC315" s="5">
        <f t="shared" si="466"/>
        <v>1.5662446538995092E-4</v>
      </c>
      <c r="AD315" s="5">
        <f t="shared" si="467"/>
        <v>6.4160927013324374E-3</v>
      </c>
      <c r="AE315" s="5">
        <f t="shared" si="468"/>
        <v>5.6133314071817441E-3</v>
      </c>
      <c r="AF315" s="5">
        <f t="shared" si="469"/>
        <v>2.4555045378559888E-3</v>
      </c>
      <c r="AG315" s="5">
        <f t="shared" si="470"/>
        <v>7.1609318341892979E-4</v>
      </c>
      <c r="AH315" s="5">
        <f t="shared" si="471"/>
        <v>3.7390329447289606E-3</v>
      </c>
      <c r="AI315" s="5">
        <f t="shared" si="472"/>
        <v>3.7440115483781877E-3</v>
      </c>
      <c r="AJ315" s="5">
        <f t="shared" si="473"/>
        <v>1.8744983905732019E-3</v>
      </c>
      <c r="AK315" s="5">
        <f t="shared" si="474"/>
        <v>6.2566477531007098E-4</v>
      </c>
      <c r="AL315" s="5">
        <f t="shared" si="475"/>
        <v>5.4884224755963393E-6</v>
      </c>
      <c r="AM315" s="5">
        <f t="shared" si="476"/>
        <v>1.2849271736489062E-3</v>
      </c>
      <c r="AN315" s="5">
        <f t="shared" si="477"/>
        <v>1.1241611359958689E-3</v>
      </c>
      <c r="AO315" s="5">
        <f t="shared" si="478"/>
        <v>4.9175481910573502E-4</v>
      </c>
      <c r="AP315" s="5">
        <f t="shared" si="479"/>
        <v>1.4340933541197889E-4</v>
      </c>
      <c r="AQ315" s="5">
        <f t="shared" si="480"/>
        <v>3.1366602854099436E-5</v>
      </c>
      <c r="AR315" s="5">
        <f t="shared" si="481"/>
        <v>6.5424338575331459E-4</v>
      </c>
      <c r="AS315" s="5">
        <f t="shared" si="482"/>
        <v>6.5511452504412671E-4</v>
      </c>
      <c r="AT315" s="5">
        <f t="shared" si="483"/>
        <v>3.2799341213792107E-4</v>
      </c>
      <c r="AU315" s="5">
        <f t="shared" si="484"/>
        <v>1.0947671416549129E-4</v>
      </c>
      <c r="AV315" s="5">
        <f t="shared" si="485"/>
        <v>2.7405621197582769E-5</v>
      </c>
      <c r="AW315" s="5">
        <f t="shared" si="486"/>
        <v>1.3355894337786528E-7</v>
      </c>
      <c r="AX315" s="5">
        <f t="shared" si="487"/>
        <v>2.1443968035230287E-4</v>
      </c>
      <c r="AY315" s="5">
        <f t="shared" si="488"/>
        <v>1.8760966349778854E-4</v>
      </c>
      <c r="AZ315" s="5">
        <f t="shared" si="489"/>
        <v>8.2068266889615945E-5</v>
      </c>
      <c r="BA315" s="5">
        <f t="shared" si="490"/>
        <v>2.3933381343278996E-5</v>
      </c>
      <c r="BB315" s="5">
        <f t="shared" si="491"/>
        <v>5.2347280279470482E-6</v>
      </c>
      <c r="BC315" s="5">
        <f t="shared" si="492"/>
        <v>9.1595507157268656E-7</v>
      </c>
      <c r="BD315" s="5">
        <f t="shared" si="493"/>
        <v>9.5397752602798585E-5</v>
      </c>
      <c r="BE315" s="5">
        <f t="shared" si="494"/>
        <v>9.5524776784253283E-5</v>
      </c>
      <c r="BF315" s="5">
        <f t="shared" si="495"/>
        <v>4.7825985050583484E-5</v>
      </c>
      <c r="BG315" s="5">
        <f t="shared" si="496"/>
        <v>1.5963222129791201E-5</v>
      </c>
      <c r="BH315" s="5">
        <f t="shared" si="497"/>
        <v>3.9961193767708912E-6</v>
      </c>
      <c r="BI315" s="5">
        <f t="shared" si="498"/>
        <v>8.0028805931864371E-7</v>
      </c>
      <c r="BJ315" s="8">
        <f t="shared" si="499"/>
        <v>0.3739957001821137</v>
      </c>
      <c r="BK315" s="8">
        <f t="shared" si="500"/>
        <v>0.31995006762141431</v>
      </c>
      <c r="BL315" s="8">
        <f t="shared" si="501"/>
        <v>0.28902640217464526</v>
      </c>
      <c r="BM315" s="8">
        <f t="shared" si="502"/>
        <v>0.28974234342532318</v>
      </c>
      <c r="BN315" s="8">
        <f t="shared" si="503"/>
        <v>0.71013735535466838</v>
      </c>
    </row>
    <row r="316" spans="1:66" x14ac:dyDescent="0.25">
      <c r="A316" t="s">
        <v>145</v>
      </c>
      <c r="B316" t="s">
        <v>388</v>
      </c>
      <c r="C316" t="s">
        <v>148</v>
      </c>
      <c r="D316" t="s">
        <v>493</v>
      </c>
      <c r="E316">
        <f>VLOOKUP(A316,home!$A$2:$E$405,3,FALSE)</f>
        <v>1.41032608695652</v>
      </c>
      <c r="F316">
        <f>VLOOKUP(B316,home!$B$2:$E$405,3,FALSE)</f>
        <v>1.23</v>
      </c>
      <c r="G316">
        <f>VLOOKUP(C316,away!$B$2:$E$405,4,FALSE)</f>
        <v>0.88</v>
      </c>
      <c r="H316">
        <f>VLOOKUP(A316,away!$A$2:$E$405,3,FALSE)</f>
        <v>1.17119565217391</v>
      </c>
      <c r="I316">
        <f>VLOOKUP(C316,away!$B$2:$E$405,3,FALSE)</f>
        <v>0.92</v>
      </c>
      <c r="J316">
        <f>VLOOKUP(B316,home!$B$2:$E$405,4,FALSE)</f>
        <v>1.25</v>
      </c>
      <c r="K316" s="3">
        <f t="shared" si="448"/>
        <v>1.5265369565217373</v>
      </c>
      <c r="L316" s="3">
        <f t="shared" si="449"/>
        <v>1.3468749999999965</v>
      </c>
      <c r="M316" s="5">
        <f t="shared" si="450"/>
        <v>5.6505801961282541E-2</v>
      </c>
      <c r="N316" s="5">
        <f t="shared" si="451"/>
        <v>8.6258194951796263E-2</v>
      </c>
      <c r="O316" s="5">
        <f t="shared" si="452"/>
        <v>7.6106252016602219E-2</v>
      </c>
      <c r="P316" s="5">
        <f t="shared" si="453"/>
        <v>0.11617900632570029</v>
      </c>
      <c r="Q316" s="5">
        <f t="shared" si="454"/>
        <v>6.5838161198386883E-2</v>
      </c>
      <c r="R316" s="5">
        <f t="shared" si="455"/>
        <v>5.1252804092430437E-2</v>
      </c>
      <c r="S316" s="5">
        <f t="shared" si="456"/>
        <v>5.9717591124870531E-2</v>
      </c>
      <c r="T316" s="5">
        <f t="shared" si="457"/>
        <v>8.8675773364077101E-2</v>
      </c>
      <c r="U316" s="5">
        <f t="shared" si="458"/>
        <v>7.8239299572463603E-2</v>
      </c>
      <c r="V316" s="5">
        <f t="shared" si="459"/>
        <v>1.3642513307858092E-2</v>
      </c>
      <c r="W316" s="5">
        <f t="shared" si="460"/>
        <v>3.350146207292435E-2</v>
      </c>
      <c r="X316" s="5">
        <f t="shared" si="461"/>
        <v>4.5122281729469867E-2</v>
      </c>
      <c r="Y316" s="5">
        <f t="shared" si="462"/>
        <v>3.038703660218979E-2</v>
      </c>
      <c r="Z316" s="5">
        <f t="shared" si="463"/>
        <v>2.3010373503997358E-2</v>
      </c>
      <c r="AA316" s="5">
        <f t="shared" si="464"/>
        <v>3.5126185537220557E-2</v>
      </c>
      <c r="AB316" s="5">
        <f t="shared" si="465"/>
        <v>2.6810710182103268E-2</v>
      </c>
      <c r="AC316" s="5">
        <f t="shared" si="466"/>
        <v>1.7531093985911736E-3</v>
      </c>
      <c r="AD316" s="5">
        <f t="shared" si="467"/>
        <v>1.2785304987957586E-2</v>
      </c>
      <c r="AE316" s="5">
        <f t="shared" si="468"/>
        <v>1.722020765565533E-2</v>
      </c>
      <c r="AF316" s="5">
        <f t="shared" si="469"/>
        <v>1.1596733593105358E-2</v>
      </c>
      <c r="AG316" s="5">
        <f t="shared" si="470"/>
        <v>5.2064501860712474E-3</v>
      </c>
      <c r="AH316" s="5">
        <f t="shared" si="471"/>
        <v>7.7480242032990929E-3</v>
      </c>
      <c r="AI316" s="5">
        <f t="shared" si="472"/>
        <v>1.1827645286360955E-2</v>
      </c>
      <c r="AJ316" s="5">
        <f t="shared" si="473"/>
        <v>9.0276688191300632E-3</v>
      </c>
      <c r="AK316" s="5">
        <f t="shared" si="474"/>
        <v>4.593690027880331E-3</v>
      </c>
      <c r="AL316" s="5">
        <f t="shared" si="475"/>
        <v>1.4417953614612912E-4</v>
      </c>
      <c r="AM316" s="5">
        <f t="shared" si="476"/>
        <v>3.9034481129037934E-3</v>
      </c>
      <c r="AN316" s="5">
        <f t="shared" si="477"/>
        <v>5.2574566770672831E-3</v>
      </c>
      <c r="AO316" s="5">
        <f t="shared" si="478"/>
        <v>3.5405684809624899E-3</v>
      </c>
      <c r="AP316" s="5">
        <f t="shared" si="479"/>
        <v>1.5895677242654474E-3</v>
      </c>
      <c r="AQ316" s="5">
        <f t="shared" si="480"/>
        <v>5.3523725715500479E-4</v>
      </c>
      <c r="AR316" s="5">
        <f t="shared" si="481"/>
        <v>2.0871240197636886E-3</v>
      </c>
      <c r="AS316" s="5">
        <f t="shared" si="482"/>
        <v>3.1860719490134754E-3</v>
      </c>
      <c r="AT316" s="5">
        <f t="shared" si="483"/>
        <v>2.4318282881531554E-3</v>
      </c>
      <c r="AU316" s="5">
        <f t="shared" si="484"/>
        <v>1.2374252512602614E-3</v>
      </c>
      <c r="AV316" s="5">
        <f t="shared" si="485"/>
        <v>4.7224384424549639E-4</v>
      </c>
      <c r="AW316" s="5">
        <f t="shared" si="486"/>
        <v>8.2344716336656862E-6</v>
      </c>
      <c r="AX316" s="5">
        <f t="shared" si="487"/>
        <v>9.9312630036877845E-4</v>
      </c>
      <c r="AY316" s="5">
        <f t="shared" si="488"/>
        <v>1.3376169858091949E-3</v>
      </c>
      <c r="AZ316" s="5">
        <f t="shared" si="489"/>
        <v>9.0080143888087751E-4</v>
      </c>
      <c r="BA316" s="5">
        <f t="shared" si="490"/>
        <v>4.0442231266422631E-4</v>
      </c>
      <c r="BB316" s="5">
        <f t="shared" si="491"/>
        <v>1.3617657559240713E-4</v>
      </c>
      <c r="BC316" s="5">
        <f t="shared" si="492"/>
        <v>3.6682565050204589E-5</v>
      </c>
      <c r="BD316" s="5">
        <f t="shared" si="493"/>
        <v>4.6851586068653449E-4</v>
      </c>
      <c r="BE316" s="5">
        <f t="shared" si="494"/>
        <v>7.1520677605458466E-4</v>
      </c>
      <c r="BF316" s="5">
        <f t="shared" si="495"/>
        <v>5.4589478760104471E-4</v>
      </c>
      <c r="BG316" s="5">
        <f t="shared" si="496"/>
        <v>2.7777618921519303E-4</v>
      </c>
      <c r="BH316" s="5">
        <f t="shared" si="497"/>
        <v>1.0600890461969174E-4</v>
      </c>
      <c r="BI316" s="5">
        <f t="shared" si="498"/>
        <v>3.2365302124469478E-5</v>
      </c>
      <c r="BJ316" s="8">
        <f t="shared" si="499"/>
        <v>0.41522671077235351</v>
      </c>
      <c r="BK316" s="8">
        <f t="shared" si="500"/>
        <v>0.24927981864025794</v>
      </c>
      <c r="BL316" s="8">
        <f t="shared" si="501"/>
        <v>0.31229274091022813</v>
      </c>
      <c r="BM316" s="8">
        <f t="shared" si="502"/>
        <v>0.5463400407664627</v>
      </c>
      <c r="BN316" s="8">
        <f t="shared" si="503"/>
        <v>0.45214022054619862</v>
      </c>
    </row>
    <row r="317" spans="1:66" x14ac:dyDescent="0.25">
      <c r="A317" t="s">
        <v>145</v>
      </c>
      <c r="B317" t="s">
        <v>419</v>
      </c>
      <c r="C317" t="s">
        <v>404</v>
      </c>
      <c r="D317" t="s">
        <v>493</v>
      </c>
      <c r="E317">
        <f>VLOOKUP(A317,home!$A$2:$E$405,3,FALSE)</f>
        <v>1.41032608695652</v>
      </c>
      <c r="F317">
        <f>VLOOKUP(B317,home!$B$2:$E$405,3,FALSE)</f>
        <v>0.99</v>
      </c>
      <c r="G317">
        <f>VLOOKUP(C317,away!$B$2:$E$405,4,FALSE)</f>
        <v>0.71</v>
      </c>
      <c r="H317">
        <f>VLOOKUP(A317,away!$A$2:$E$405,3,FALSE)</f>
        <v>1.17119565217391</v>
      </c>
      <c r="I317">
        <f>VLOOKUP(C317,away!$B$2:$E$405,3,FALSE)</f>
        <v>0.8</v>
      </c>
      <c r="J317">
        <f>VLOOKUP(B317,home!$B$2:$E$405,4,FALSE)</f>
        <v>0.74</v>
      </c>
      <c r="K317" s="3">
        <f t="shared" si="448"/>
        <v>0.99131820652173774</v>
      </c>
      <c r="L317" s="3">
        <f t="shared" si="449"/>
        <v>0.69334782608695478</v>
      </c>
      <c r="M317" s="5">
        <f t="shared" si="450"/>
        <v>0.18550637469199496</v>
      </c>
      <c r="N317" s="5">
        <f t="shared" si="451"/>
        <v>0.18389584665801789</v>
      </c>
      <c r="O317" s="5">
        <f t="shared" si="452"/>
        <v>0.12862044161796682</v>
      </c>
      <c r="P317" s="5">
        <f t="shared" si="453"/>
        <v>0.12750378550675673</v>
      </c>
      <c r="Q317" s="5">
        <f t="shared" si="454"/>
        <v>9.1149650447911401E-2</v>
      </c>
      <c r="R317" s="5">
        <f t="shared" si="455"/>
        <v>4.4589351793080677E-2</v>
      </c>
      <c r="S317" s="5">
        <f t="shared" si="456"/>
        <v>2.1909240781544093E-2</v>
      </c>
      <c r="T317" s="5">
        <f t="shared" si="457"/>
        <v>6.3198411986645206E-2</v>
      </c>
      <c r="U317" s="5">
        <f t="shared" si="458"/>
        <v>4.4202236249483565E-2</v>
      </c>
      <c r="V317" s="5">
        <f t="shared" si="459"/>
        <v>1.6732046371656349E-3</v>
      </c>
      <c r="W317" s="5">
        <f t="shared" si="460"/>
        <v>3.0119436002368952E-2</v>
      </c>
      <c r="X317" s="5">
        <f t="shared" si="461"/>
        <v>2.0883245475207677E-2</v>
      </c>
      <c r="Y317" s="5">
        <f t="shared" si="462"/>
        <v>7.2396764259377369E-3</v>
      </c>
      <c r="Z317" s="5">
        <f t="shared" si="463"/>
        <v>1.030531004411965E-2</v>
      </c>
      <c r="AA317" s="5">
        <f t="shared" si="464"/>
        <v>1.021584147058714E-2</v>
      </c>
      <c r="AB317" s="5">
        <f t="shared" si="465"/>
        <v>5.0635748223664175E-3</v>
      </c>
      <c r="AC317" s="5">
        <f t="shared" si="466"/>
        <v>7.187755862847577E-5</v>
      </c>
      <c r="AD317" s="5">
        <f t="shared" si="467"/>
        <v>7.4644863198286612E-3</v>
      </c>
      <c r="AE317" s="5">
        <f t="shared" si="468"/>
        <v>5.175485362709017E-3</v>
      </c>
      <c r="AF317" s="5">
        <f t="shared" si="469"/>
        <v>1.7942057625895751E-3</v>
      </c>
      <c r="AG317" s="5">
        <f t="shared" si="470"/>
        <v>4.1466955501472298E-4</v>
      </c>
      <c r="AH317" s="5">
        <f t="shared" si="471"/>
        <v>1.7862910790606048E-3</v>
      </c>
      <c r="AI317" s="5">
        <f t="shared" si="472"/>
        <v>1.7707828688201383E-3</v>
      </c>
      <c r="AJ317" s="5">
        <f t="shared" si="473"/>
        <v>8.777046488290984E-4</v>
      </c>
      <c r="AK317" s="5">
        <f t="shared" si="474"/>
        <v>2.9002819944435123E-4</v>
      </c>
      <c r="AL317" s="5">
        <f t="shared" si="475"/>
        <v>1.976139274638089E-6</v>
      </c>
      <c r="AM317" s="5">
        <f t="shared" si="476"/>
        <v>1.4799362382357194E-3</v>
      </c>
      <c r="AN317" s="5">
        <f t="shared" si="477"/>
        <v>1.0261105735280419E-3</v>
      </c>
      <c r="AO317" s="5">
        <f t="shared" si="478"/>
        <v>3.5572576774025303E-4</v>
      </c>
      <c r="AP317" s="5">
        <f t="shared" si="479"/>
        <v>8.2213895915272478E-5</v>
      </c>
      <c r="AQ317" s="5">
        <f t="shared" si="480"/>
        <v>1.4250706501748337E-5</v>
      </c>
      <c r="AR317" s="5">
        <f t="shared" si="481"/>
        <v>2.4770420728503827E-4</v>
      </c>
      <c r="AS317" s="5">
        <f t="shared" si="482"/>
        <v>2.4555369051369285E-4</v>
      </c>
      <c r="AT317" s="5">
        <f t="shared" si="483"/>
        <v>1.2171092204241392E-4</v>
      </c>
      <c r="AU317" s="5">
        <f t="shared" si="484"/>
        <v>4.0218084317730946E-5</v>
      </c>
      <c r="AV317" s="5">
        <f t="shared" si="485"/>
        <v>9.9672298038982664E-6</v>
      </c>
      <c r="AW317" s="5">
        <f t="shared" si="486"/>
        <v>3.7729347070699241E-8</v>
      </c>
      <c r="AX317" s="5">
        <f t="shared" si="487"/>
        <v>2.4451462290905998E-4</v>
      </c>
      <c r="AY317" s="5">
        <f t="shared" si="488"/>
        <v>1.6953368224046828E-4</v>
      </c>
      <c r="AZ317" s="5">
        <f t="shared" si="489"/>
        <v>5.8772905014972617E-5</v>
      </c>
      <c r="BA317" s="5">
        <f t="shared" si="490"/>
        <v>1.3583355308315451E-5</v>
      </c>
      <c r="BB317" s="5">
        <f t="shared" si="491"/>
        <v>2.3544974684968037E-6</v>
      </c>
      <c r="BC317" s="5">
        <f t="shared" si="492"/>
        <v>3.2649714026189954E-7</v>
      </c>
      <c r="BD317" s="5">
        <f t="shared" si="493"/>
        <v>2.8624195605612273E-5</v>
      </c>
      <c r="BE317" s="5">
        <f t="shared" si="494"/>
        <v>2.8375686250882958E-5</v>
      </c>
      <c r="BF317" s="5">
        <f t="shared" si="495"/>
        <v>1.4064667201524413E-5</v>
      </c>
      <c r="BG317" s="5">
        <f t="shared" si="496"/>
        <v>4.647520221846764E-6</v>
      </c>
      <c r="BH317" s="5">
        <f t="shared" si="497"/>
        <v>1.1517928527736607E-6</v>
      </c>
      <c r="BI317" s="5">
        <f t="shared" si="498"/>
        <v>2.2835864501922831E-7</v>
      </c>
      <c r="BJ317" s="8">
        <f t="shared" si="499"/>
        <v>0.41478243673823356</v>
      </c>
      <c r="BK317" s="8">
        <f t="shared" si="500"/>
        <v>0.33683599299760508</v>
      </c>
      <c r="BL317" s="8">
        <f t="shared" si="501"/>
        <v>0.23815849910437922</v>
      </c>
      <c r="BM317" s="8">
        <f t="shared" si="502"/>
        <v>0.23864729221571543</v>
      </c>
      <c r="BN317" s="8">
        <f t="shared" si="503"/>
        <v>0.7612654507157286</v>
      </c>
    </row>
    <row r="318" spans="1:66" x14ac:dyDescent="0.25">
      <c r="A318" t="s">
        <v>145</v>
      </c>
      <c r="B318" t="s">
        <v>423</v>
      </c>
      <c r="C318" t="s">
        <v>391</v>
      </c>
      <c r="D318" t="s">
        <v>493</v>
      </c>
      <c r="E318">
        <f>VLOOKUP(A318,home!$A$2:$E$405,3,FALSE)</f>
        <v>1.41032608695652</v>
      </c>
      <c r="F318">
        <f>VLOOKUP(B318,home!$B$2:$E$405,3,FALSE)</f>
        <v>1</v>
      </c>
      <c r="G318">
        <f>VLOOKUP(C318,away!$B$2:$E$405,4,FALSE)</f>
        <v>1.75</v>
      </c>
      <c r="H318">
        <f>VLOOKUP(A318,away!$A$2:$E$405,3,FALSE)</f>
        <v>1.17119565217391</v>
      </c>
      <c r="I318">
        <f>VLOOKUP(C318,away!$B$2:$E$405,3,FALSE)</f>
        <v>0.61</v>
      </c>
      <c r="J318">
        <f>VLOOKUP(B318,home!$B$2:$E$405,4,FALSE)</f>
        <v>0.5</v>
      </c>
      <c r="K318" s="3">
        <f t="shared" si="448"/>
        <v>2.46807065217391</v>
      </c>
      <c r="L318" s="3">
        <f t="shared" si="449"/>
        <v>0.35721467391304251</v>
      </c>
      <c r="M318" s="5">
        <f t="shared" si="450"/>
        <v>5.9291736936421403E-2</v>
      </c>
      <c r="N318" s="5">
        <f t="shared" si="451"/>
        <v>0.14633619584919749</v>
      </c>
      <c r="O318" s="5">
        <f t="shared" si="452"/>
        <v>2.1179878475481667E-2</v>
      </c>
      <c r="P318" s="5">
        <f t="shared" si="453"/>
        <v>5.2273436481946205E-2</v>
      </c>
      <c r="Q318" s="5">
        <f t="shared" si="454"/>
        <v>0.18058403516308896</v>
      </c>
      <c r="R318" s="5">
        <f t="shared" si="455"/>
        <v>3.7828816915685252E-3</v>
      </c>
      <c r="S318" s="5">
        <f t="shared" si="456"/>
        <v>1.1521471215129607E-2</v>
      </c>
      <c r="T318" s="5">
        <f t="shared" si="457"/>
        <v>6.4507267234684224E-2</v>
      </c>
      <c r="U318" s="5">
        <f t="shared" si="458"/>
        <v>9.3364192836062742E-3</v>
      </c>
      <c r="V318" s="5">
        <f t="shared" si="459"/>
        <v>1.1286318668812161E-3</v>
      </c>
      <c r="W318" s="5">
        <f t="shared" si="460"/>
        <v>0.14856471914572042</v>
      </c>
      <c r="X318" s="5">
        <f t="shared" si="461"/>
        <v>5.3069497704621257E-2</v>
      </c>
      <c r="Y318" s="5">
        <f t="shared" si="462"/>
        <v>9.4786016586426176E-3</v>
      </c>
      <c r="Z318" s="5">
        <f t="shared" si="463"/>
        <v>4.5043361663509002E-4</v>
      </c>
      <c r="AA318" s="5">
        <f t="shared" si="464"/>
        <v>1.1117019899696196E-3</v>
      </c>
      <c r="AB318" s="5">
        <f t="shared" si="465"/>
        <v>1.3718795277036767E-3</v>
      </c>
      <c r="AC318" s="5">
        <f t="shared" si="466"/>
        <v>6.2189806342849503E-5</v>
      </c>
      <c r="AD318" s="5">
        <f t="shared" si="467"/>
        <v>9.1667055818002982E-2</v>
      </c>
      <c r="AE318" s="5">
        <f t="shared" si="468"/>
        <v>3.2744817452596602E-2</v>
      </c>
      <c r="AF318" s="5">
        <f t="shared" si="469"/>
        <v>5.8484646443356979E-3</v>
      </c>
      <c r="AG318" s="5">
        <f t="shared" si="470"/>
        <v>6.9638579693944509E-4</v>
      </c>
      <c r="AH318" s="5">
        <f t="shared" si="471"/>
        <v>4.0225374371444003E-5</v>
      </c>
      <c r="AI318" s="5">
        <f t="shared" si="472"/>
        <v>9.9279065958869493E-5</v>
      </c>
      <c r="AJ318" s="5">
        <f t="shared" si="473"/>
        <v>1.2251387453416184E-4</v>
      </c>
      <c r="AK318" s="5">
        <f t="shared" si="474"/>
        <v>1.0079096607396046E-4</v>
      </c>
      <c r="AL318" s="5">
        <f t="shared" si="475"/>
        <v>2.1931385786005199E-6</v>
      </c>
      <c r="AM318" s="5">
        <f t="shared" si="476"/>
        <v>4.5248154047120168E-2</v>
      </c>
      <c r="AN318" s="5">
        <f t="shared" si="477"/>
        <v>1.6163304593109145E-2</v>
      </c>
      <c r="AO318" s="5">
        <f t="shared" si="478"/>
        <v>2.8868847897923324E-3</v>
      </c>
      <c r="AP318" s="5">
        <f t="shared" si="479"/>
        <v>3.437458696033969E-4</v>
      </c>
      <c r="AQ318" s="5">
        <f t="shared" si="480"/>
        <v>3.0697767179833151E-5</v>
      </c>
      <c r="AR318" s="5">
        <f t="shared" si="481"/>
        <v>2.8738187978250861E-6</v>
      </c>
      <c r="AS318" s="5">
        <f t="shared" si="482"/>
        <v>7.0927878345778025E-6</v>
      </c>
      <c r="AT318" s="5">
        <f t="shared" si="483"/>
        <v>8.7527507483088078E-6</v>
      </c>
      <c r="AU318" s="5">
        <f t="shared" si="484"/>
        <v>7.2008024158980647E-6</v>
      </c>
      <c r="AV318" s="5">
        <f t="shared" si="485"/>
        <v>4.4430222786952508E-6</v>
      </c>
      <c r="AW318" s="5">
        <f t="shared" si="486"/>
        <v>5.3709418746902544E-8</v>
      </c>
      <c r="AX318" s="5">
        <f t="shared" si="487"/>
        <v>1.8612606844790231E-2</v>
      </c>
      <c r="AY318" s="5">
        <f t="shared" si="488"/>
        <v>6.6486962847334052E-3</v>
      </c>
      <c r="AZ318" s="5">
        <f t="shared" si="489"/>
        <v>1.1875059376489502E-3</v>
      </c>
      <c r="BA318" s="5">
        <f t="shared" si="490"/>
        <v>1.4139818209569057E-4</v>
      </c>
      <c r="BB318" s="5">
        <f t="shared" si="491"/>
        <v>1.2627376377302273E-5</v>
      </c>
      <c r="BC318" s="5">
        <f t="shared" si="492"/>
        <v>9.0213682699905766E-7</v>
      </c>
      <c r="BD318" s="5">
        <f t="shared" si="493"/>
        <v>1.7109504079171002E-7</v>
      </c>
      <c r="BE318" s="5">
        <f t="shared" si="494"/>
        <v>4.2227464891051749E-7</v>
      </c>
      <c r="BF318" s="5">
        <f t="shared" si="495"/>
        <v>5.2110183406654509E-7</v>
      </c>
      <c r="BG318" s="5">
        <f t="shared" si="496"/>
        <v>4.2870538115121275E-7</v>
      </c>
      <c r="BH318" s="5">
        <f t="shared" si="497"/>
        <v>2.6451879241208455E-7</v>
      </c>
      <c r="BI318" s="5">
        <f t="shared" si="498"/>
        <v>1.3057021370014975E-7</v>
      </c>
      <c r="BJ318" s="8">
        <f t="shared" si="499"/>
        <v>0.82477356429710713</v>
      </c>
      <c r="BK318" s="8">
        <f t="shared" si="500"/>
        <v>0.13092835573003328</v>
      </c>
      <c r="BL318" s="8">
        <f t="shared" si="501"/>
        <v>3.717787169725454E-2</v>
      </c>
      <c r="BM318" s="8">
        <f t="shared" si="502"/>
        <v>0.52323341816801128</v>
      </c>
      <c r="BN318" s="8">
        <f t="shared" si="503"/>
        <v>0.46344816459770427</v>
      </c>
    </row>
    <row r="319" spans="1:66" x14ac:dyDescent="0.25">
      <c r="A319" t="s">
        <v>145</v>
      </c>
      <c r="B319" t="s">
        <v>425</v>
      </c>
      <c r="C319" t="s">
        <v>427</v>
      </c>
      <c r="D319" t="s">
        <v>493</v>
      </c>
      <c r="E319">
        <f>VLOOKUP(A319,home!$A$2:$E$405,3,FALSE)</f>
        <v>1.41032608695652</v>
      </c>
      <c r="F319">
        <f>VLOOKUP(B319,home!$B$2:$E$405,3,FALSE)</f>
        <v>1.37</v>
      </c>
      <c r="G319">
        <f>VLOOKUP(C319,away!$B$2:$E$405,4,FALSE)</f>
        <v>0.71</v>
      </c>
      <c r="H319">
        <f>VLOOKUP(A319,away!$A$2:$E$405,3,FALSE)</f>
        <v>1.17119565217391</v>
      </c>
      <c r="I319">
        <f>VLOOKUP(C319,away!$B$2:$E$405,3,FALSE)</f>
        <v>1.17</v>
      </c>
      <c r="J319">
        <f>VLOOKUP(B319,home!$B$2:$E$405,4,FALSE)</f>
        <v>0.69</v>
      </c>
      <c r="K319" s="3">
        <f t="shared" si="448"/>
        <v>1.3718241847826071</v>
      </c>
      <c r="L319" s="3">
        <f t="shared" si="449"/>
        <v>0.94550624999999744</v>
      </c>
      <c r="M319" s="5">
        <f t="shared" si="450"/>
        <v>9.8536283839303393E-2</v>
      </c>
      <c r="N319" s="5">
        <f t="shared" si="451"/>
        <v>0.13517445724935995</v>
      </c>
      <c r="O319" s="5">
        <f t="shared" si="452"/>
        <v>9.3166672221835098E-2</v>
      </c>
      <c r="P319" s="5">
        <f t="shared" si="453"/>
        <v>0.1278082941696273</v>
      </c>
      <c r="Q319" s="5">
        <f t="shared" si="454"/>
        <v>9.2717794809767315E-2</v>
      </c>
      <c r="R319" s="5">
        <f t="shared" si="455"/>
        <v>4.4044835438723118E-2</v>
      </c>
      <c r="S319" s="5">
        <f t="shared" si="456"/>
        <v>4.144402300879757E-2</v>
      </c>
      <c r="T319" s="5">
        <f t="shared" si="457"/>
        <v>8.7665254478852331E-2</v>
      </c>
      <c r="U319" s="5">
        <f t="shared" si="458"/>
        <v>6.042177046961042E-2</v>
      </c>
      <c r="V319" s="5">
        <f t="shared" si="459"/>
        <v>5.972858905816939E-3</v>
      </c>
      <c r="W319" s="5">
        <f t="shared" si="460"/>
        <v>4.2397504426583341E-2</v>
      </c>
      <c r="X319" s="5">
        <f t="shared" si="461"/>
        <v>4.0087105419737111E-2</v>
      </c>
      <c r="Y319" s="5">
        <f t="shared" si="462"/>
        <v>1.8951304359385104E-2</v>
      </c>
      <c r="Z319" s="5">
        <f t="shared" si="463"/>
        <v>1.3881555729178031E-2</v>
      </c>
      <c r="AA319" s="5">
        <f t="shared" si="464"/>
        <v>1.9043053871693978E-2</v>
      </c>
      <c r="AB319" s="5">
        <f t="shared" si="465"/>
        <v>1.3061860926653937E-2</v>
      </c>
      <c r="AC319" s="5">
        <f t="shared" si="466"/>
        <v>4.8420038685526186E-4</v>
      </c>
      <c r="AD319" s="5">
        <f t="shared" si="467"/>
        <v>1.454048048670367E-2</v>
      </c>
      <c r="AE319" s="5">
        <f t="shared" si="468"/>
        <v>1.3748115178181326E-2</v>
      </c>
      <c r="AF319" s="5">
        <f t="shared" si="469"/>
        <v>6.4994644133451358E-3</v>
      </c>
      <c r="AG319" s="5">
        <f t="shared" si="470"/>
        <v>2.0484280748234644E-3</v>
      </c>
      <c r="AH319" s="5">
        <f t="shared" si="471"/>
        <v>3.2812744254152736E-3</v>
      </c>
      <c r="AI319" s="5">
        <f t="shared" si="472"/>
        <v>4.5013316136933252E-3</v>
      </c>
      <c r="AJ319" s="5">
        <f t="shared" si="473"/>
        <v>3.0875177856955127E-3</v>
      </c>
      <c r="AK319" s="5">
        <f t="shared" si="474"/>
        <v>1.4118438564545148E-3</v>
      </c>
      <c r="AL319" s="5">
        <f t="shared" si="475"/>
        <v>2.5121639692103147E-5</v>
      </c>
      <c r="AM319" s="5">
        <f t="shared" si="476"/>
        <v>3.9893965580039331E-3</v>
      </c>
      <c r="AN319" s="5">
        <f t="shared" si="477"/>
        <v>3.7719993793211958E-3</v>
      </c>
      <c r="AO319" s="5">
        <f t="shared" si="478"/>
        <v>1.783224494072151E-3</v>
      </c>
      <c r="AP319" s="5">
        <f t="shared" si="479"/>
        <v>5.6201663476610083E-4</v>
      </c>
      <c r="AQ319" s="5">
        <f t="shared" si="480"/>
        <v>1.3284756019382848E-4</v>
      </c>
      <c r="AR319" s="5">
        <f t="shared" si="481"/>
        <v>6.2049309543905852E-4</v>
      </c>
      <c r="AS319" s="5">
        <f t="shared" si="482"/>
        <v>8.5120743481392281E-4</v>
      </c>
      <c r="AT319" s="5">
        <f t="shared" si="483"/>
        <v>5.838534726722522E-4</v>
      </c>
      <c r="AU319" s="5">
        <f t="shared" si="484"/>
        <v>2.669814380603687E-4</v>
      </c>
      <c r="AV319" s="5">
        <f t="shared" si="485"/>
        <v>9.1562898404813368E-5</v>
      </c>
      <c r="AW319" s="5">
        <f t="shared" si="486"/>
        <v>9.0512454191434973E-7</v>
      </c>
      <c r="AX319" s="5">
        <f t="shared" si="487"/>
        <v>9.1212511349304793E-4</v>
      </c>
      <c r="AY319" s="5">
        <f t="shared" si="488"/>
        <v>8.6241999558963375E-4</v>
      </c>
      <c r="AZ319" s="5">
        <f t="shared" si="489"/>
        <v>4.0771174797748447E-4</v>
      </c>
      <c r="BA319" s="5">
        <f t="shared" si="490"/>
        <v>1.2849800197037848E-4</v>
      </c>
      <c r="BB319" s="5">
        <f t="shared" si="491"/>
        <v>3.03739159938762E-5</v>
      </c>
      <c r="BC319" s="5">
        <f t="shared" si="492"/>
        <v>5.7437454818369675E-6</v>
      </c>
      <c r="BD319" s="5">
        <f t="shared" si="493"/>
        <v>9.7780016636579093E-5</v>
      </c>
      <c r="BE319" s="5">
        <f t="shared" si="494"/>
        <v>1.3413699161050487E-4</v>
      </c>
      <c r="BF319" s="5">
        <f t="shared" si="495"/>
        <v>9.2006184582636163E-5</v>
      </c>
      <c r="BG319" s="5">
        <f t="shared" si="496"/>
        <v>4.2072103053344287E-5</v>
      </c>
      <c r="BH319" s="5">
        <f t="shared" si="497"/>
        <v>1.4428882118310968E-5</v>
      </c>
      <c r="BI319" s="5">
        <f t="shared" si="498"/>
        <v>3.9587778898552549E-6</v>
      </c>
      <c r="BJ319" s="8">
        <f t="shared" si="499"/>
        <v>0.4664162660436022</v>
      </c>
      <c r="BK319" s="8">
        <f t="shared" si="500"/>
        <v>0.27513320194568219</v>
      </c>
      <c r="BL319" s="8">
        <f t="shared" si="501"/>
        <v>0.24481864190505681</v>
      </c>
      <c r="BM319" s="8">
        <f t="shared" si="502"/>
        <v>0.4079398130238554</v>
      </c>
      <c r="BN319" s="8">
        <f t="shared" si="503"/>
        <v>0.59144833772861616</v>
      </c>
    </row>
    <row r="320" spans="1:66" x14ac:dyDescent="0.25">
      <c r="A320" t="s">
        <v>145</v>
      </c>
      <c r="B320" t="s">
        <v>366</v>
      </c>
      <c r="C320" t="s">
        <v>357</v>
      </c>
      <c r="D320" t="s">
        <v>493</v>
      </c>
      <c r="E320">
        <f>VLOOKUP(A320,home!$A$2:$E$405,3,FALSE)</f>
        <v>1.41032608695652</v>
      </c>
      <c r="F320">
        <f>VLOOKUP(B320,home!$B$2:$E$405,3,FALSE)</f>
        <v>1.1299999999999999</v>
      </c>
      <c r="G320">
        <f>VLOOKUP(C320,away!$B$2:$E$405,4,FALSE)</f>
        <v>0.71</v>
      </c>
      <c r="H320">
        <f>VLOOKUP(A320,away!$A$2:$E$405,3,FALSE)</f>
        <v>1.17119565217391</v>
      </c>
      <c r="I320">
        <f>VLOOKUP(C320,away!$B$2:$E$405,3,FALSE)</f>
        <v>0.91</v>
      </c>
      <c r="J320">
        <f>VLOOKUP(B320,home!$B$2:$E$405,4,FALSE)</f>
        <v>0.63</v>
      </c>
      <c r="K320" s="3">
        <f t="shared" si="448"/>
        <v>1.1315046195652159</v>
      </c>
      <c r="L320" s="3">
        <f t="shared" si="449"/>
        <v>0.67144646739130254</v>
      </c>
      <c r="M320" s="5">
        <f t="shared" si="450"/>
        <v>0.16481179590801914</v>
      </c>
      <c r="N320" s="5">
        <f t="shared" si="451"/>
        <v>0.18648530842876318</v>
      </c>
      <c r="O320" s="5">
        <f t="shared" si="452"/>
        <v>0.11066229814685578</v>
      </c>
      <c r="P320" s="5">
        <f t="shared" si="453"/>
        <v>0.12521490156487053</v>
      </c>
      <c r="Q320" s="5">
        <f t="shared" si="454"/>
        <v>0.10550449398409484</v>
      </c>
      <c r="R320" s="5">
        <f t="shared" si="455"/>
        <v>3.7151904582054696E-2</v>
      </c>
      <c r="S320" s="5">
        <f t="shared" si="456"/>
        <v>2.3782841949387054E-2</v>
      </c>
      <c r="T320" s="5">
        <f t="shared" si="457"/>
        <v>7.0840619779527408E-2</v>
      </c>
      <c r="U320" s="5">
        <f t="shared" si="458"/>
        <v>4.2037551660240993E-2</v>
      </c>
      <c r="V320" s="5">
        <f t="shared" si="459"/>
        <v>2.0076544462383598E-3</v>
      </c>
      <c r="W320" s="5">
        <f t="shared" si="460"/>
        <v>3.9792940775964611E-2</v>
      </c>
      <c r="X320" s="5">
        <f t="shared" si="461"/>
        <v>2.6718829511132754E-2</v>
      </c>
      <c r="Y320" s="5">
        <f t="shared" si="462"/>
        <v>8.9701318440402848E-3</v>
      </c>
      <c r="Z320" s="5">
        <f t="shared" si="463"/>
        <v>8.3151716961597909E-3</v>
      </c>
      <c r="AA320" s="5">
        <f t="shared" si="464"/>
        <v>9.4086551866827337E-3</v>
      </c>
      <c r="AB320" s="5">
        <f t="shared" si="465"/>
        <v>5.3229684038138729E-3</v>
      </c>
      <c r="AC320" s="5">
        <f t="shared" si="466"/>
        <v>9.5331561553666725E-5</v>
      </c>
      <c r="AD320" s="5">
        <f t="shared" si="467"/>
        <v>1.1256474078522255E-2</v>
      </c>
      <c r="AE320" s="5">
        <f t="shared" si="468"/>
        <v>7.5581197553055354E-3</v>
      </c>
      <c r="AF320" s="5">
        <f t="shared" si="469"/>
        <v>2.5374364049101585E-3</v>
      </c>
      <c r="AG320" s="5">
        <f t="shared" si="470"/>
        <v>5.6791757010233766E-4</v>
      </c>
      <c r="AH320" s="5">
        <f t="shared" si="471"/>
        <v>1.395798165284659E-3</v>
      </c>
      <c r="AI320" s="5">
        <f t="shared" si="472"/>
        <v>1.5793520720002441E-3</v>
      </c>
      <c r="AJ320" s="5">
        <f t="shared" si="473"/>
        <v>8.9352208269408606E-4</v>
      </c>
      <c r="AK320" s="5">
        <f t="shared" si="474"/>
        <v>3.3700812141729703E-4</v>
      </c>
      <c r="AL320" s="5">
        <f t="shared" si="475"/>
        <v>2.8971062490283738E-6</v>
      </c>
      <c r="AM320" s="5">
        <f t="shared" si="476"/>
        <v>2.5473504839728075E-3</v>
      </c>
      <c r="AN320" s="5">
        <f t="shared" si="477"/>
        <v>1.7104094836710663E-3</v>
      </c>
      <c r="AO320" s="5">
        <f t="shared" si="478"/>
        <v>5.7422420280175957E-4</v>
      </c>
      <c r="AP320" s="5">
        <f t="shared" si="479"/>
        <v>1.2852027082060945E-4</v>
      </c>
      <c r="AQ320" s="5">
        <f t="shared" si="480"/>
        <v>2.1573620457667925E-5</v>
      </c>
      <c r="AR320" s="5">
        <f t="shared" si="481"/>
        <v>1.8744074945432922E-4</v>
      </c>
      <c r="AS320" s="5">
        <f t="shared" si="482"/>
        <v>2.1209007390233969E-4</v>
      </c>
      <c r="AT320" s="5">
        <f t="shared" si="483"/>
        <v>1.1999044919221272E-4</v>
      </c>
      <c r="AU320" s="5">
        <f t="shared" si="484"/>
        <v>4.5256582521564671E-5</v>
      </c>
      <c r="AV320" s="5">
        <f t="shared" si="485"/>
        <v>1.2802008047221213E-5</v>
      </c>
      <c r="AW320" s="5">
        <f t="shared" si="486"/>
        <v>6.1140593021481309E-8</v>
      </c>
      <c r="AX320" s="5">
        <f t="shared" si="487"/>
        <v>4.8038980671115329E-4</v>
      </c>
      <c r="AY320" s="5">
        <f t="shared" si="488"/>
        <v>3.2255603868699452E-4</v>
      </c>
      <c r="AZ320" s="5">
        <f t="shared" si="489"/>
        <v>1.0828955635605738E-4</v>
      </c>
      <c r="BA320" s="5">
        <f t="shared" si="490"/>
        <v>2.4236880023548702E-5</v>
      </c>
      <c r="BB320" s="5">
        <f t="shared" si="491"/>
        <v>4.0684418680996497E-6</v>
      </c>
      <c r="BC320" s="5">
        <f t="shared" si="492"/>
        <v>5.4634818402447655E-7</v>
      </c>
      <c r="BD320" s="5">
        <f t="shared" si="493"/>
        <v>2.0976071511047914E-5</v>
      </c>
      <c r="BE320" s="5">
        <f t="shared" si="494"/>
        <v>2.373452181508103E-5</v>
      </c>
      <c r="BF320" s="5">
        <f t="shared" si="495"/>
        <v>1.3427860538467792E-5</v>
      </c>
      <c r="BG320" s="5">
        <f t="shared" si="496"/>
        <v>5.0645620767179246E-6</v>
      </c>
      <c r="BH320" s="5">
        <f t="shared" si="497"/>
        <v>1.4326438464702844E-6</v>
      </c>
      <c r="BI320" s="5">
        <f t="shared" si="498"/>
        <v>3.2420862609456128E-7</v>
      </c>
      <c r="BJ320" s="8">
        <f t="shared" si="499"/>
        <v>0.4661544372659171</v>
      </c>
      <c r="BK320" s="8">
        <f t="shared" si="500"/>
        <v>0.31623797857500474</v>
      </c>
      <c r="BL320" s="8">
        <f t="shared" si="501"/>
        <v>0.20943159815257589</v>
      </c>
      <c r="BM320" s="8">
        <f t="shared" si="502"/>
        <v>0.26998598817690544</v>
      </c>
      <c r="BN320" s="8">
        <f t="shared" si="503"/>
        <v>0.72983070261465821</v>
      </c>
    </row>
    <row r="321" spans="1:66" x14ac:dyDescent="0.25">
      <c r="A321" t="s">
        <v>145</v>
      </c>
      <c r="B321" t="s">
        <v>433</v>
      </c>
      <c r="C321" t="s">
        <v>347</v>
      </c>
      <c r="D321" t="s">
        <v>493</v>
      </c>
      <c r="E321">
        <f>VLOOKUP(A321,home!$A$2:$E$405,3,FALSE)</f>
        <v>1.41032608695652</v>
      </c>
      <c r="F321">
        <f>VLOOKUP(B321,home!$B$2:$E$405,3,FALSE)</f>
        <v>0.87</v>
      </c>
      <c r="G321">
        <f>VLOOKUP(C321,away!$B$2:$E$405,4,FALSE)</f>
        <v>0.83</v>
      </c>
      <c r="H321">
        <f>VLOOKUP(A321,away!$A$2:$E$405,3,FALSE)</f>
        <v>1.17119565217391</v>
      </c>
      <c r="I321">
        <f>VLOOKUP(C321,away!$B$2:$E$405,3,FALSE)</f>
        <v>1.06</v>
      </c>
      <c r="J321">
        <f>VLOOKUP(B321,home!$B$2:$E$405,4,FALSE)</f>
        <v>1.42</v>
      </c>
      <c r="K321" s="3">
        <f t="shared" si="448"/>
        <v>1.0183964673913029</v>
      </c>
      <c r="L321" s="3">
        <f t="shared" si="449"/>
        <v>1.7628836956521692</v>
      </c>
      <c r="M321" s="5">
        <f t="shared" si="450"/>
        <v>6.1959138786149504E-2</v>
      </c>
      <c r="N321" s="5">
        <f t="shared" si="451"/>
        <v>6.3098968062422114E-2</v>
      </c>
      <c r="O321" s="5">
        <f t="shared" si="452"/>
        <v>0.10922675556275288</v>
      </c>
      <c r="P321" s="5">
        <f t="shared" si="453"/>
        <v>0.11123614200972086</v>
      </c>
      <c r="Q321" s="5">
        <f t="shared" si="454"/>
        <v>3.2129883085403654E-2</v>
      </c>
      <c r="R321" s="5">
        <f t="shared" si="455"/>
        <v>9.6277033255280989E-2</v>
      </c>
      <c r="S321" s="5">
        <f t="shared" si="456"/>
        <v>4.9925965449235672E-2</v>
      </c>
      <c r="T321" s="5">
        <f t="shared" si="457"/>
        <v>5.664124703446851E-2</v>
      </c>
      <c r="U321" s="5">
        <f t="shared" si="458"/>
        <v>9.8048190558093148E-2</v>
      </c>
      <c r="V321" s="5">
        <f t="shared" si="459"/>
        <v>9.9592012332364536E-3</v>
      </c>
      <c r="W321" s="5">
        <f t="shared" si="460"/>
        <v>1.090698647729022E-2</v>
      </c>
      <c r="X321" s="5">
        <f t="shared" si="461"/>
        <v>1.9227748629513614E-2</v>
      </c>
      <c r="Y321" s="5">
        <f t="shared" si="462"/>
        <v>1.6948142281533952E-2</v>
      </c>
      <c r="Z321" s="5">
        <f t="shared" si="463"/>
        <v>5.6575070730498847E-2</v>
      </c>
      <c r="AA321" s="5">
        <f t="shared" si="464"/>
        <v>5.7615852174353117E-2</v>
      </c>
      <c r="AB321" s="5">
        <f t="shared" si="465"/>
        <v>2.9337890160050364E-2</v>
      </c>
      <c r="AC321" s="5">
        <f t="shared" si="466"/>
        <v>1.1174936663775525E-3</v>
      </c>
      <c r="AD321" s="5">
        <f t="shared" si="467"/>
        <v>2.776909124589267E-3</v>
      </c>
      <c r="AE321" s="5">
        <f t="shared" si="468"/>
        <v>4.8953678200461563E-3</v>
      </c>
      <c r="AF321" s="5">
        <f t="shared" si="469"/>
        <v>4.3149820570898365E-3</v>
      </c>
      <c r="AG321" s="5">
        <f t="shared" si="470"/>
        <v>2.5356038384917769E-3</v>
      </c>
      <c r="AH321" s="5">
        <f t="shared" si="471"/>
        <v>2.4933817442791172E-2</v>
      </c>
      <c r="AI321" s="5">
        <f t="shared" si="472"/>
        <v>2.5392511602318178E-2</v>
      </c>
      <c r="AJ321" s="5">
        <f t="shared" si="473"/>
        <v>1.2929822056996752E-2</v>
      </c>
      <c r="AK321" s="5">
        <f t="shared" si="474"/>
        <v>4.3892283689478812E-3</v>
      </c>
      <c r="AL321" s="5">
        <f t="shared" si="475"/>
        <v>8.0250104571127269E-5</v>
      </c>
      <c r="AM321" s="5">
        <f t="shared" si="476"/>
        <v>5.6559888854967725E-4</v>
      </c>
      <c r="AN321" s="5">
        <f t="shared" si="477"/>
        <v>9.9708505890321411E-4</v>
      </c>
      <c r="AO321" s="5">
        <f t="shared" si="478"/>
        <v>8.7887249675942976E-4</v>
      </c>
      <c r="AP321" s="5">
        <f t="shared" si="479"/>
        <v>5.1644999836477083E-4</v>
      </c>
      <c r="AQ321" s="5">
        <f t="shared" si="480"/>
        <v>2.2761032043421104E-4</v>
      </c>
      <c r="AR321" s="5">
        <f t="shared" si="481"/>
        <v>8.7910840480528423E-3</v>
      </c>
      <c r="AS321" s="5">
        <f t="shared" si="482"/>
        <v>8.9528089390770484E-3</v>
      </c>
      <c r="AT321" s="5">
        <f t="shared" si="483"/>
        <v>4.5587544983926725E-3</v>
      </c>
      <c r="AU321" s="5">
        <f t="shared" si="484"/>
        <v>1.5475398256224362E-3</v>
      </c>
      <c r="AV321" s="5">
        <f t="shared" si="485"/>
        <v>3.9400227289031035E-4</v>
      </c>
      <c r="AW321" s="5">
        <f t="shared" si="486"/>
        <v>4.0020605171109418E-6</v>
      </c>
      <c r="AX321" s="5">
        <f t="shared" si="487"/>
        <v>9.6000651676573032E-5</v>
      </c>
      <c r="AY321" s="5">
        <f t="shared" si="488"/>
        <v>1.6923798361261367E-4</v>
      </c>
      <c r="AZ321" s="5">
        <f t="shared" si="489"/>
        <v>1.4917344099786285E-4</v>
      </c>
      <c r="BA321" s="5">
        <f t="shared" si="490"/>
        <v>8.765847565315443E-5</v>
      </c>
      <c r="BB321" s="5">
        <f t="shared" si="491"/>
        <v>3.8632924378667149E-5</v>
      </c>
      <c r="BC321" s="5">
        <f t="shared" si="492"/>
        <v>1.3621070500503102E-5</v>
      </c>
      <c r="BD321" s="5">
        <f t="shared" si="493"/>
        <v>2.5829431225700378E-3</v>
      </c>
      <c r="BE321" s="5">
        <f t="shared" si="494"/>
        <v>2.6304601514979876E-3</v>
      </c>
      <c r="BF321" s="5">
        <f t="shared" si="495"/>
        <v>1.3394256629495709E-3</v>
      </c>
      <c r="BG321" s="5">
        <f t="shared" si="496"/>
        <v>4.5468878782703231E-4</v>
      </c>
      <c r="BH321" s="5">
        <f t="shared" si="497"/>
        <v>1.157633638213708E-4</v>
      </c>
      <c r="BI321" s="5">
        <f t="shared" si="498"/>
        <v>2.3578600153803648E-5</v>
      </c>
      <c r="BJ321" s="8">
        <f t="shared" si="499"/>
        <v>0.21721577972067985</v>
      </c>
      <c r="BK321" s="8">
        <f t="shared" si="500"/>
        <v>0.23444742923290382</v>
      </c>
      <c r="BL321" s="8">
        <f t="shared" si="501"/>
        <v>0.48954215045443961</v>
      </c>
      <c r="BM321" s="8">
        <f t="shared" si="502"/>
        <v>0.52368727345369648</v>
      </c>
      <c r="BN321" s="8">
        <f t="shared" si="503"/>
        <v>0.47392792076172996</v>
      </c>
    </row>
    <row r="322" spans="1:66" x14ac:dyDescent="0.25">
      <c r="A322" t="s">
        <v>145</v>
      </c>
      <c r="B322" t="s">
        <v>434</v>
      </c>
      <c r="C322" t="s">
        <v>360</v>
      </c>
      <c r="D322" t="s">
        <v>493</v>
      </c>
      <c r="E322">
        <f>VLOOKUP(A322,home!$A$2:$E$405,3,FALSE)</f>
        <v>1.41032608695652</v>
      </c>
      <c r="F322">
        <f>VLOOKUP(B322,home!$B$2:$E$405,3,FALSE)</f>
        <v>0.97</v>
      </c>
      <c r="G322">
        <f>VLOOKUP(C322,away!$B$2:$E$405,4,FALSE)</f>
        <v>0.9</v>
      </c>
      <c r="H322">
        <f>VLOOKUP(A322,away!$A$2:$E$405,3,FALSE)</f>
        <v>1.17119565217391</v>
      </c>
      <c r="I322">
        <f>VLOOKUP(C322,away!$B$2:$E$405,3,FALSE)</f>
        <v>1.0900000000000001</v>
      </c>
      <c r="J322">
        <f>VLOOKUP(B322,home!$B$2:$E$405,4,FALSE)</f>
        <v>0.96</v>
      </c>
      <c r="K322" s="3">
        <f t="shared" si="448"/>
        <v>1.2312146739130421</v>
      </c>
      <c r="L322" s="3">
        <f t="shared" si="449"/>
        <v>1.2255391304347794</v>
      </c>
      <c r="M322" s="5">
        <f t="shared" si="450"/>
        <v>8.5712740168804244E-2</v>
      </c>
      <c r="N322" s="5">
        <f t="shared" si="451"/>
        <v>0.10553078343712763</v>
      </c>
      <c r="O322" s="5">
        <f t="shared" si="452"/>
        <v>0.10504431705365853</v>
      </c>
      <c r="P322" s="5">
        <f t="shared" si="453"/>
        <v>0.12933210456763838</v>
      </c>
      <c r="Q322" s="5">
        <f t="shared" si="454"/>
        <v>6.4965524558665486E-2</v>
      </c>
      <c r="R322" s="5">
        <f t="shared" si="455"/>
        <v>6.4367960489527989E-2</v>
      </c>
      <c r="S322" s="5">
        <f t="shared" si="456"/>
        <v>4.8787360079004895E-2</v>
      </c>
      <c r="T322" s="5">
        <f t="shared" si="457"/>
        <v>7.9617792475866186E-2</v>
      </c>
      <c r="U322" s="5">
        <f t="shared" si="458"/>
        <v>7.9250777484561774E-2</v>
      </c>
      <c r="V322" s="5">
        <f t="shared" si="459"/>
        <v>8.1794815033594363E-3</v>
      </c>
      <c r="W322" s="5">
        <f t="shared" si="460"/>
        <v>2.6662169045029015E-2</v>
      </c>
      <c r="X322" s="5">
        <f t="shared" si="461"/>
        <v>3.2675531466949945E-2</v>
      </c>
      <c r="Y322" s="5">
        <f t="shared" si="462"/>
        <v>2.0022571210250056E-2</v>
      </c>
      <c r="Z322" s="5">
        <f t="shared" si="463"/>
        <v>2.629515144206546E-2</v>
      </c>
      <c r="AA322" s="5">
        <f t="shared" si="464"/>
        <v>3.2374976308236679E-2</v>
      </c>
      <c r="AB322" s="5">
        <f t="shared" si="465"/>
        <v>1.9930272949144047E-2</v>
      </c>
      <c r="AC322" s="5">
        <f t="shared" si="466"/>
        <v>7.7137712770161042E-4</v>
      </c>
      <c r="AD322" s="5">
        <f t="shared" si="467"/>
        <v>8.2067134416474487E-3</v>
      </c>
      <c r="AE322" s="5">
        <f t="shared" si="468"/>
        <v>1.0057648455004028E-2</v>
      </c>
      <c r="AF322" s="5">
        <f t="shared" si="469"/>
        <v>6.163020870882171E-3</v>
      </c>
      <c r="AG322" s="5">
        <f t="shared" si="470"/>
        <v>2.5176744129841114E-3</v>
      </c>
      <c r="AH322" s="5">
        <f t="shared" si="471"/>
        <v>8.0564342582399341E-3</v>
      </c>
      <c r="AI322" s="5">
        <f t="shared" si="472"/>
        <v>9.9192000781607413E-3</v>
      </c>
      <c r="AJ322" s="5">
        <f t="shared" si="473"/>
        <v>6.1063323448554505E-3</v>
      </c>
      <c r="AK322" s="5">
        <f t="shared" si="474"/>
        <v>2.5060686622586214E-3</v>
      </c>
      <c r="AL322" s="5">
        <f t="shared" si="475"/>
        <v>4.6557292250609335E-5</v>
      </c>
      <c r="AM322" s="5">
        <f t="shared" si="476"/>
        <v>2.0208452027911474E-3</v>
      </c>
      <c r="AN322" s="5">
        <f t="shared" si="477"/>
        <v>2.4766248725719576E-3</v>
      </c>
      <c r="AO322" s="5">
        <f t="shared" si="478"/>
        <v>1.5176003463724919E-3</v>
      </c>
      <c r="AP322" s="5">
        <f t="shared" si="479"/>
        <v>6.1995953628028809E-4</v>
      </c>
      <c r="AQ322" s="5">
        <f t="shared" si="480"/>
        <v>1.8994616774942332E-4</v>
      </c>
      <c r="AR322" s="5">
        <f t="shared" si="481"/>
        <v>1.9746950870496646E-3</v>
      </c>
      <c r="AS322" s="5">
        <f t="shared" si="482"/>
        <v>2.4312735676795391E-3</v>
      </c>
      <c r="AT322" s="5">
        <f t="shared" si="483"/>
        <v>1.4967098464119812E-3</v>
      </c>
      <c r="AU322" s="5">
        <f t="shared" si="484"/>
        <v>6.1425704183085551E-4</v>
      </c>
      <c r="AV322" s="5">
        <f t="shared" si="485"/>
        <v>1.8907057086414163E-4</v>
      </c>
      <c r="AW322" s="5">
        <f t="shared" si="486"/>
        <v>1.9513994515878611E-6</v>
      </c>
      <c r="AX322" s="5">
        <f t="shared" si="487"/>
        <v>4.1468237789720603E-4</v>
      </c>
      <c r="AY322" s="5">
        <f t="shared" si="488"/>
        <v>5.0820948081476834E-4</v>
      </c>
      <c r="AZ322" s="5">
        <f t="shared" si="489"/>
        <v>3.11415302598221E-4</v>
      </c>
      <c r="BA322" s="5">
        <f t="shared" si="490"/>
        <v>1.2721721305010252E-4</v>
      </c>
      <c r="BB322" s="5">
        <f t="shared" si="491"/>
        <v>3.8977418164439683E-5</v>
      </c>
      <c r="BC322" s="5">
        <f t="shared" si="492"/>
        <v>9.5536702327680227E-6</v>
      </c>
      <c r="BD322" s="5">
        <f t="shared" si="493"/>
        <v>4.0334434997611312E-4</v>
      </c>
      <c r="BE322" s="5">
        <f t="shared" si="494"/>
        <v>4.9660348233050797E-4</v>
      </c>
      <c r="BF322" s="5">
        <f t="shared" si="495"/>
        <v>3.0571274728081885E-4</v>
      </c>
      <c r="BG322" s="5">
        <f t="shared" si="496"/>
        <v>1.2546600681813785E-4</v>
      </c>
      <c r="BH322" s="5">
        <f t="shared" si="497"/>
        <v>3.8618897167941272E-5</v>
      </c>
      <c r="BI322" s="5">
        <f t="shared" si="498"/>
        <v>9.5096305767016164E-6</v>
      </c>
      <c r="BJ322" s="8">
        <f t="shared" si="499"/>
        <v>0.36465446096292886</v>
      </c>
      <c r="BK322" s="8">
        <f t="shared" si="500"/>
        <v>0.27333783021957397</v>
      </c>
      <c r="BL322" s="8">
        <f t="shared" si="501"/>
        <v>0.3356416008566302</v>
      </c>
      <c r="BM322" s="8">
        <f t="shared" si="502"/>
        <v>0.44446935512441299</v>
      </c>
      <c r="BN322" s="8">
        <f t="shared" si="503"/>
        <v>0.55495343027542232</v>
      </c>
    </row>
    <row r="323" spans="1:66" x14ac:dyDescent="0.25">
      <c r="A323" t="s">
        <v>27</v>
      </c>
      <c r="B323" t="s">
        <v>297</v>
      </c>
      <c r="C323" t="s">
        <v>298</v>
      </c>
      <c r="D323" t="s">
        <v>493</v>
      </c>
      <c r="E323">
        <f>VLOOKUP(A323,home!$A$2:$E$405,3,FALSE)</f>
        <v>1.25</v>
      </c>
      <c r="F323">
        <f>VLOOKUP(B323,home!$B$2:$E$405,3,FALSE)</f>
        <v>1.08</v>
      </c>
      <c r="G323">
        <f>VLOOKUP(C323,away!$B$2:$E$405,4,FALSE)</f>
        <v>0.75</v>
      </c>
      <c r="H323">
        <f>VLOOKUP(A323,away!$A$2:$E$405,3,FALSE)</f>
        <v>1.0762195121951199</v>
      </c>
      <c r="I323">
        <f>VLOOKUP(C323,away!$B$2:$E$405,3,FALSE)</f>
        <v>1.41</v>
      </c>
      <c r="J323">
        <f>VLOOKUP(B323,home!$B$2:$E$405,4,FALSE)</f>
        <v>1.1499999999999999</v>
      </c>
      <c r="K323" s="3">
        <f t="shared" si="448"/>
        <v>1.0125000000000002</v>
      </c>
      <c r="L323" s="3">
        <f t="shared" si="449"/>
        <v>1.7450899390243866</v>
      </c>
      <c r="M323" s="5">
        <f t="shared" si="450"/>
        <v>6.3444489340157534E-2</v>
      </c>
      <c r="N323" s="5">
        <f t="shared" si="451"/>
        <v>6.4237545456909503E-2</v>
      </c>
      <c r="O323" s="5">
        <f t="shared" si="452"/>
        <v>0.11071634003404886</v>
      </c>
      <c r="P323" s="5">
        <f t="shared" si="453"/>
        <v>0.11210029428447447</v>
      </c>
      <c r="Q323" s="5">
        <f t="shared" si="454"/>
        <v>3.2520257387560439E-2</v>
      </c>
      <c r="R323" s="5">
        <f t="shared" si="455"/>
        <v>9.6604985539510801E-2</v>
      </c>
      <c r="S323" s="5">
        <f t="shared" si="456"/>
        <v>4.9517602353494561E-2</v>
      </c>
      <c r="T323" s="5">
        <f t="shared" si="457"/>
        <v>5.67507739815152E-2</v>
      </c>
      <c r="U323" s="5">
        <f t="shared" si="458"/>
        <v>9.7812547858754678E-2</v>
      </c>
      <c r="V323" s="5">
        <f t="shared" si="459"/>
        <v>9.7214253380655397E-3</v>
      </c>
      <c r="W323" s="5">
        <f t="shared" si="460"/>
        <v>1.0975586868301654E-2</v>
      </c>
      <c r="X323" s="5">
        <f t="shared" si="461"/>
        <v>1.9153386218761392E-2</v>
      </c>
      <c r="Y323" s="5">
        <f t="shared" si="462"/>
        <v>1.6712190794304423E-2</v>
      </c>
      <c r="Z323" s="5">
        <f t="shared" si="463"/>
        <v>5.6194796108198879E-2</v>
      </c>
      <c r="AA323" s="5">
        <f t="shared" si="464"/>
        <v>5.6897231059551363E-2</v>
      </c>
      <c r="AB323" s="5">
        <f t="shared" si="465"/>
        <v>2.880422322389788E-2</v>
      </c>
      <c r="AC323" s="5">
        <f t="shared" si="466"/>
        <v>1.0735513168634602E-3</v>
      </c>
      <c r="AD323" s="5">
        <f t="shared" si="467"/>
        <v>2.7781954260388559E-3</v>
      </c>
      <c r="AE323" s="5">
        <f t="shared" si="468"/>
        <v>4.8482008866239769E-3</v>
      </c>
      <c r="AF323" s="5">
        <f t="shared" si="469"/>
        <v>4.2302732948083068E-3</v>
      </c>
      <c r="AG323" s="5">
        <f t="shared" si="470"/>
        <v>2.4607357886978396E-3</v>
      </c>
      <c r="AH323" s="5">
        <f t="shared" si="471"/>
        <v>2.4516243328486169E-2</v>
      </c>
      <c r="AI323" s="5">
        <f t="shared" si="472"/>
        <v>2.4822696370092247E-2</v>
      </c>
      <c r="AJ323" s="5">
        <f t="shared" si="473"/>
        <v>1.25664900373592E-2</v>
      </c>
      <c r="AK323" s="5">
        <f t="shared" si="474"/>
        <v>4.2411903876087322E-3</v>
      </c>
      <c r="AL323" s="5">
        <f t="shared" si="475"/>
        <v>7.5874465884434667E-5</v>
      </c>
      <c r="AM323" s="5">
        <f t="shared" si="476"/>
        <v>5.6258457377286861E-4</v>
      </c>
      <c r="AN323" s="5">
        <f t="shared" si="477"/>
        <v>9.8176067954135584E-4</v>
      </c>
      <c r="AO323" s="5">
        <f t="shared" si="478"/>
        <v>8.5663034219868263E-4</v>
      </c>
      <c r="AP323" s="5">
        <f t="shared" si="479"/>
        <v>4.9829899721131276E-4</v>
      </c>
      <c r="AQ323" s="5">
        <f t="shared" si="480"/>
        <v>2.1739414166485082E-4</v>
      </c>
      <c r="AR323" s="5">
        <f t="shared" si="481"/>
        <v>8.556609915042989E-3</v>
      </c>
      <c r="AS323" s="5">
        <f t="shared" si="482"/>
        <v>8.6635675389810252E-3</v>
      </c>
      <c r="AT323" s="5">
        <f t="shared" si="483"/>
        <v>4.3859310666091444E-3</v>
      </c>
      <c r="AU323" s="5">
        <f t="shared" si="484"/>
        <v>1.4802517349805872E-3</v>
      </c>
      <c r="AV323" s="5">
        <f t="shared" si="485"/>
        <v>3.7468872041696109E-4</v>
      </c>
      <c r="AW323" s="5">
        <f t="shared" si="486"/>
        <v>3.7239684481061986E-6</v>
      </c>
      <c r="AX323" s="5">
        <f t="shared" si="487"/>
        <v>9.4936146824171555E-5</v>
      </c>
      <c r="AY323" s="5">
        <f t="shared" si="488"/>
        <v>1.6567211467260375E-4</v>
      </c>
      <c r="AZ323" s="5">
        <f t="shared" si="489"/>
        <v>1.4455637024602766E-4</v>
      </c>
      <c r="BA323" s="5">
        <f t="shared" si="490"/>
        <v>8.408795577940901E-5</v>
      </c>
      <c r="BB323" s="5">
        <f t="shared" si="491"/>
        <v>3.6685261405943568E-5</v>
      </c>
      <c r="BC323" s="5">
        <f t="shared" si="492"/>
        <v>1.2803816117998347E-5</v>
      </c>
      <c r="BD323" s="5">
        <f t="shared" si="493"/>
        <v>2.488675645816305E-3</v>
      </c>
      <c r="BE323" s="5">
        <f t="shared" si="494"/>
        <v>2.5197840913890089E-3</v>
      </c>
      <c r="BF323" s="5">
        <f t="shared" si="495"/>
        <v>1.2756406962656859E-3</v>
      </c>
      <c r="BG323" s="5">
        <f t="shared" si="496"/>
        <v>4.3052873498966918E-4</v>
      </c>
      <c r="BH323" s="5">
        <f t="shared" si="497"/>
        <v>1.0897758604426002E-4</v>
      </c>
      <c r="BI323" s="5">
        <f t="shared" si="498"/>
        <v>2.2067961173962664E-5</v>
      </c>
      <c r="BJ323" s="8">
        <f t="shared" si="499"/>
        <v>0.21832255650295684</v>
      </c>
      <c r="BK323" s="8">
        <f t="shared" si="500"/>
        <v>0.2360989092136126</v>
      </c>
      <c r="BL323" s="8">
        <f t="shared" si="501"/>
        <v>0.48728867153101951</v>
      </c>
      <c r="BM323" s="8">
        <f t="shared" si="502"/>
        <v>0.51811907316690187</v>
      </c>
      <c r="BN323" s="8">
        <f t="shared" si="503"/>
        <v>0.47962391204266158</v>
      </c>
    </row>
    <row r="324" spans="1:66" x14ac:dyDescent="0.25">
      <c r="A324" t="s">
        <v>37</v>
      </c>
      <c r="B324" t="s">
        <v>39</v>
      </c>
      <c r="C324" t="s">
        <v>226</v>
      </c>
      <c r="D324" t="s">
        <v>493</v>
      </c>
      <c r="E324">
        <f>VLOOKUP(A324,home!$A$2:$E$405,3,FALSE)</f>
        <v>1.55833333333333</v>
      </c>
      <c r="F324">
        <f>VLOOKUP(B324,home!$B$2:$E$405,3,FALSE)</f>
        <v>0.91</v>
      </c>
      <c r="G324">
        <f>VLOOKUP(C324,away!$B$2:$E$405,4,FALSE)</f>
        <v>1.18</v>
      </c>
      <c r="H324">
        <f>VLOOKUP(A324,away!$A$2:$E$405,3,FALSE)</f>
        <v>1.2833333333333301</v>
      </c>
      <c r="I324">
        <f>VLOOKUP(C324,away!$B$2:$E$405,3,FALSE)</f>
        <v>1.1200000000000001</v>
      </c>
      <c r="J324">
        <f>VLOOKUP(B324,home!$B$2:$E$405,4,FALSE)</f>
        <v>0.57999999999999996</v>
      </c>
      <c r="K324" s="3">
        <f t="shared" si="448"/>
        <v>1.6733383333333296</v>
      </c>
      <c r="L324" s="3">
        <f t="shared" si="449"/>
        <v>0.83365333333333125</v>
      </c>
      <c r="M324" s="5">
        <f t="shared" si="450"/>
        <v>8.1513089304586839E-2</v>
      </c>
      <c r="N324" s="5">
        <f t="shared" si="451"/>
        <v>0.13639897700178821</v>
      </c>
      <c r="O324" s="5">
        <f t="shared" si="452"/>
        <v>6.7953658609066311E-2</v>
      </c>
      <c r="P324" s="5">
        <f t="shared" si="453"/>
        <v>0.11370946184079711</v>
      </c>
      <c r="Q324" s="5">
        <f t="shared" si="454"/>
        <v>0.11412081842227174</v>
      </c>
      <c r="R324" s="5">
        <f t="shared" si="455"/>
        <v>2.8324897005821678E-2</v>
      </c>
      <c r="S324" s="5">
        <f t="shared" si="456"/>
        <v>3.9655722235631546E-2</v>
      </c>
      <c r="T324" s="5">
        <f t="shared" si="457"/>
        <v>9.5137200680454656E-2</v>
      </c>
      <c r="U324" s="5">
        <f t="shared" si="458"/>
        <v>4.7397135947559871E-2</v>
      </c>
      <c r="V324" s="5">
        <f t="shared" si="459"/>
        <v>6.1465667972147846E-3</v>
      </c>
      <c r="W324" s="5">
        <f t="shared" si="460"/>
        <v>6.3654246699119885E-2</v>
      </c>
      <c r="X324" s="5">
        <f t="shared" si="461"/>
        <v>5.3065574941543479E-2</v>
      </c>
      <c r="Y324" s="5">
        <f t="shared" si="462"/>
        <v>2.2119146717633709E-2</v>
      </c>
      <c r="Z324" s="5">
        <f t="shared" si="463"/>
        <v>7.8710482684088458E-3</v>
      </c>
      <c r="AA324" s="5">
        <f t="shared" si="464"/>
        <v>1.3170926791045449E-2</v>
      </c>
      <c r="AB324" s="5">
        <f t="shared" si="465"/>
        <v>1.1019708342491647E-2</v>
      </c>
      <c r="AC324" s="5">
        <f t="shared" si="466"/>
        <v>5.3589767655916527E-4</v>
      </c>
      <c r="AD324" s="5">
        <f t="shared" si="467"/>
        <v>2.6628772770273475E-2</v>
      </c>
      <c r="AE324" s="5">
        <f t="shared" si="468"/>
        <v>2.2199165182514323E-2</v>
      </c>
      <c r="AF324" s="5">
        <f t="shared" si="469"/>
        <v>9.2532040258101484E-3</v>
      </c>
      <c r="AG324" s="5">
        <f t="shared" si="470"/>
        <v>2.5713214600433434E-3</v>
      </c>
      <c r="AH324" s="5">
        <f t="shared" si="471"/>
        <v>1.6404314064466445E-3</v>
      </c>
      <c r="AI324" s="5">
        <f t="shared" si="472"/>
        <v>2.7449967556110785E-3</v>
      </c>
      <c r="AJ324" s="5">
        <f t="shared" si="473"/>
        <v>2.2966541480198199E-3</v>
      </c>
      <c r="AK324" s="5">
        <f t="shared" si="474"/>
        <v>1.2810264747635206E-3</v>
      </c>
      <c r="AL324" s="5">
        <f t="shared" si="475"/>
        <v>2.9902749079022934E-5</v>
      </c>
      <c r="AM324" s="5">
        <f t="shared" si="476"/>
        <v>8.911789249224266E-3</v>
      </c>
      <c r="AN324" s="5">
        <f t="shared" si="477"/>
        <v>7.4293428135799536E-3</v>
      </c>
      <c r="AO324" s="5">
        <f t="shared" si="478"/>
        <v>3.096748200508479E-3</v>
      </c>
      <c r="AP324" s="5">
        <f t="shared" si="479"/>
        <v>8.6053815328262964E-4</v>
      </c>
      <c r="AQ324" s="5">
        <f t="shared" si="480"/>
        <v>1.793476249861433E-4</v>
      </c>
      <c r="AR324" s="5">
        <f t="shared" si="481"/>
        <v>2.7351022201778608E-4</v>
      </c>
      <c r="AS324" s="5">
        <f t="shared" si="482"/>
        <v>4.5767513906087121E-4</v>
      </c>
      <c r="AT324" s="5">
        <f t="shared" si="483"/>
        <v>3.8292267720210912E-4</v>
      </c>
      <c r="AU324" s="5">
        <f t="shared" si="484"/>
        <v>2.1358639815497119E-4</v>
      </c>
      <c r="AV324" s="5">
        <f t="shared" si="485"/>
        <v>8.9350576877827141E-5</v>
      </c>
      <c r="AW324" s="5">
        <f t="shared" si="486"/>
        <v>1.1587183026351467E-6</v>
      </c>
      <c r="AX324" s="5">
        <f t="shared" si="487"/>
        <v>2.4854064282191358E-3</v>
      </c>
      <c r="AY324" s="5">
        <f t="shared" si="488"/>
        <v>2.0719673535729709E-3</v>
      </c>
      <c r="AZ324" s="5">
        <f t="shared" si="489"/>
        <v>8.6365124543197412E-4</v>
      </c>
      <c r="BA324" s="5">
        <f t="shared" si="490"/>
        <v>2.3999524653061608E-4</v>
      </c>
      <c r="BB324" s="5">
        <f t="shared" si="491"/>
        <v>5.0018209313600667E-5</v>
      </c>
      <c r="BC324" s="5">
        <f t="shared" si="492"/>
        <v>8.3395693843294963E-6</v>
      </c>
      <c r="BD324" s="5">
        <f t="shared" si="493"/>
        <v>3.8002118047644467E-5</v>
      </c>
      <c r="BE324" s="5">
        <f t="shared" si="494"/>
        <v>6.3590400876981844E-5</v>
      </c>
      <c r="BF324" s="5">
        <f t="shared" si="495"/>
        <v>5.3204127709743558E-5</v>
      </c>
      <c r="BG324" s="5">
        <f t="shared" si="496"/>
        <v>2.9676168796091957E-5</v>
      </c>
      <c r="BH324" s="5">
        <f t="shared" si="497"/>
        <v>1.2414567708242773E-5</v>
      </c>
      <c r="BI324" s="5">
        <f t="shared" si="498"/>
        <v>4.1547544075929441E-6</v>
      </c>
      <c r="BJ324" s="8">
        <f t="shared" si="499"/>
        <v>0.57134557199548708</v>
      </c>
      <c r="BK324" s="8">
        <f t="shared" si="500"/>
        <v>0.24366260795744146</v>
      </c>
      <c r="BL324" s="8">
        <f t="shared" si="501"/>
        <v>0.17744752263168587</v>
      </c>
      <c r="BM324" s="8">
        <f t="shared" si="502"/>
        <v>0.45623504003342102</v>
      </c>
      <c r="BN324" s="8">
        <f t="shared" si="503"/>
        <v>0.54202090218433185</v>
      </c>
    </row>
    <row r="325" spans="1:66" x14ac:dyDescent="0.25">
      <c r="A325" t="s">
        <v>37</v>
      </c>
      <c r="B325" t="s">
        <v>228</v>
      </c>
      <c r="C325" t="s">
        <v>230</v>
      </c>
      <c r="D325" t="s">
        <v>493</v>
      </c>
      <c r="E325">
        <f>VLOOKUP(A325,home!$A$2:$E$405,3,FALSE)</f>
        <v>1.55833333333333</v>
      </c>
      <c r="F325">
        <f>VLOOKUP(B325,home!$B$2:$E$405,3,FALSE)</f>
        <v>0.91</v>
      </c>
      <c r="G325">
        <f>VLOOKUP(C325,away!$B$2:$E$405,4,FALSE)</f>
        <v>0.8</v>
      </c>
      <c r="H325">
        <f>VLOOKUP(A325,away!$A$2:$E$405,3,FALSE)</f>
        <v>1.2833333333333301</v>
      </c>
      <c r="I325">
        <f>VLOOKUP(C325,away!$B$2:$E$405,3,FALSE)</f>
        <v>0.96</v>
      </c>
      <c r="J325">
        <f>VLOOKUP(B325,home!$B$2:$E$405,4,FALSE)</f>
        <v>1.43</v>
      </c>
      <c r="K325" s="3">
        <f t="shared" si="448"/>
        <v>1.1344666666666643</v>
      </c>
      <c r="L325" s="3">
        <f t="shared" si="449"/>
        <v>1.7617599999999956</v>
      </c>
      <c r="M325" s="5">
        <f t="shared" si="450"/>
        <v>5.5231233211431273E-2</v>
      </c>
      <c r="N325" s="5">
        <f t="shared" si="451"/>
        <v>6.2657993037261606E-2</v>
      </c>
      <c r="O325" s="5">
        <f t="shared" si="452"/>
        <v>9.7304177422570901E-2</v>
      </c>
      <c r="P325" s="5">
        <f t="shared" si="453"/>
        <v>0.11038834581332573</v>
      </c>
      <c r="Q325" s="5">
        <f t="shared" si="454"/>
        <v>3.5541702250502613E-2</v>
      </c>
      <c r="R325" s="5">
        <f t="shared" si="455"/>
        <v>8.5713303807994065E-2</v>
      </c>
      <c r="S325" s="5">
        <f t="shared" si="456"/>
        <v>5.515713746945778E-2</v>
      </c>
      <c r="T325" s="5">
        <f t="shared" si="457"/>
        <v>6.2615949356845321E-2</v>
      </c>
      <c r="U325" s="5">
        <f t="shared" si="458"/>
        <v>9.7238886060042135E-2</v>
      </c>
      <c r="V325" s="5">
        <f t="shared" si="459"/>
        <v>1.2248917085139959E-2</v>
      </c>
      <c r="W325" s="5">
        <f t="shared" si="460"/>
        <v>1.3440292159928929E-2</v>
      </c>
      <c r="X325" s="5">
        <f t="shared" si="461"/>
        <v>2.3678569115676326E-2</v>
      </c>
      <c r="Y325" s="5">
        <f t="shared" si="462"/>
        <v>2.0857977962616913E-2</v>
      </c>
      <c r="Z325" s="5">
        <f t="shared" si="463"/>
        <v>5.0335423372257077E-2</v>
      </c>
      <c r="AA325" s="5">
        <f t="shared" si="464"/>
        <v>5.71038599683798E-2</v>
      </c>
      <c r="AB325" s="5">
        <f t="shared" si="465"/>
        <v>3.2391212836063894E-2</v>
      </c>
      <c r="AC325" s="5">
        <f t="shared" si="466"/>
        <v>1.5300872536389994E-3</v>
      </c>
      <c r="AD325" s="5">
        <f t="shared" si="467"/>
        <v>3.8118908614251665E-3</v>
      </c>
      <c r="AE325" s="5">
        <f t="shared" si="468"/>
        <v>6.7156368440243839E-3</v>
      </c>
      <c r="AF325" s="5">
        <f t="shared" si="469"/>
        <v>5.9156701831641857E-3</v>
      </c>
      <c r="AG325" s="5">
        <f t="shared" si="470"/>
        <v>3.4739970339637697E-3</v>
      </c>
      <c r="AH325" s="5">
        <f t="shared" si="471"/>
        <v>2.2169733870076862E-2</v>
      </c>
      <c r="AI325" s="5">
        <f t="shared" si="472"/>
        <v>2.5150824084473146E-2</v>
      </c>
      <c r="AJ325" s="5">
        <f t="shared" si="473"/>
        <v>1.4266385781515952E-2</v>
      </c>
      <c r="AK325" s="5">
        <f t="shared" si="474"/>
        <v>5.394913040979033E-3</v>
      </c>
      <c r="AL325" s="5">
        <f t="shared" si="475"/>
        <v>1.2232484488092541E-4</v>
      </c>
      <c r="AM325" s="5">
        <f t="shared" si="476"/>
        <v>8.6489262385162544E-4</v>
      </c>
      <c r="AN325" s="5">
        <f t="shared" si="477"/>
        <v>1.5237332289968356E-3</v>
      </c>
      <c r="AO325" s="5">
        <f t="shared" si="478"/>
        <v>1.3422261267587296E-3</v>
      </c>
      <c r="AP325" s="5">
        <f t="shared" si="479"/>
        <v>7.8822676702615109E-4</v>
      </c>
      <c r="AQ325" s="5">
        <f t="shared" si="480"/>
        <v>3.4716659726899722E-4</v>
      </c>
      <c r="AR325" s="5">
        <f t="shared" si="481"/>
        <v>7.8115500685893022E-3</v>
      </c>
      <c r="AS325" s="5">
        <f t="shared" si="482"/>
        <v>8.8619431678122595E-3</v>
      </c>
      <c r="AT325" s="5">
        <f t="shared" si="483"/>
        <v>5.026789562888696E-3</v>
      </c>
      <c r="AU325" s="5">
        <f t="shared" si="484"/>
        <v>1.9009083998150393E-3</v>
      </c>
      <c r="AV325" s="5">
        <f t="shared" si="485"/>
        <v>5.3912930399420736E-4</v>
      </c>
      <c r="AW325" s="5">
        <f t="shared" si="486"/>
        <v>6.7912646991005712E-6</v>
      </c>
      <c r="AX325" s="5">
        <f t="shared" si="487"/>
        <v>1.6353197533425663E-4</v>
      </c>
      <c r="AY325" s="5">
        <f t="shared" si="488"/>
        <v>2.8810409286487916E-4</v>
      </c>
      <c r="AZ325" s="5">
        <f t="shared" si="489"/>
        <v>2.5378513332281418E-4</v>
      </c>
      <c r="BA325" s="5">
        <f t="shared" si="490"/>
        <v>1.4903616549426666E-4</v>
      </c>
      <c r="BB325" s="5">
        <f t="shared" si="491"/>
        <v>6.5641488730294669E-5</v>
      </c>
      <c r="BC325" s="5">
        <f t="shared" si="492"/>
        <v>2.3128909837096728E-5</v>
      </c>
      <c r="BD325" s="5">
        <f t="shared" si="493"/>
        <v>2.2936794081396422E-3</v>
      </c>
      <c r="BE325" s="5">
        <f t="shared" si="494"/>
        <v>2.6021028325541474E-3</v>
      </c>
      <c r="BF325" s="5">
        <f t="shared" si="495"/>
        <v>1.4759994633857943E-3</v>
      </c>
      <c r="BG325" s="5">
        <f t="shared" si="496"/>
        <v>5.5815739707635583E-4</v>
      </c>
      <c r="BH325" s="5">
        <f t="shared" si="497"/>
        <v>1.5830274043413873E-4</v>
      </c>
      <c r="BI325" s="5">
        <f t="shared" si="498"/>
        <v>3.5917836452903098E-5</v>
      </c>
      <c r="BJ325" s="8">
        <f t="shared" si="499"/>
        <v>0.24451915191489509</v>
      </c>
      <c r="BK325" s="8">
        <f t="shared" si="500"/>
        <v>0.23496614977073951</v>
      </c>
      <c r="BL325" s="8">
        <f t="shared" si="501"/>
        <v>0.46799777705323831</v>
      </c>
      <c r="BM325" s="8">
        <f t="shared" si="502"/>
        <v>0.55070043373987809</v>
      </c>
      <c r="BN325" s="8">
        <f t="shared" si="503"/>
        <v>0.44683675554308622</v>
      </c>
    </row>
    <row r="326" spans="1:66" x14ac:dyDescent="0.25">
      <c r="A326" t="s">
        <v>337</v>
      </c>
      <c r="B326" t="s">
        <v>338</v>
      </c>
      <c r="C326" t="s">
        <v>383</v>
      </c>
      <c r="D326" t="s">
        <v>493</v>
      </c>
      <c r="E326">
        <f>VLOOKUP(A326,home!$A$2:$E$405,3,FALSE)</f>
        <v>1.31325301204819</v>
      </c>
      <c r="F326">
        <f>VLOOKUP(B326,home!$B$2:$E$405,3,FALSE)</f>
        <v>1.43</v>
      </c>
      <c r="G326">
        <f>VLOOKUP(C326,away!$B$2:$E$405,4,FALSE)</f>
        <v>1.18</v>
      </c>
      <c r="H326">
        <f>VLOOKUP(A326,away!$A$2:$E$405,3,FALSE)</f>
        <v>1.0963855421686699</v>
      </c>
      <c r="I326">
        <f>VLOOKUP(C326,away!$B$2:$E$405,3,FALSE)</f>
        <v>0.51</v>
      </c>
      <c r="J326">
        <f>VLOOKUP(B326,home!$B$2:$E$405,4,FALSE)</f>
        <v>1.1399999999999999</v>
      </c>
      <c r="K326" s="3">
        <f t="shared" si="448"/>
        <v>2.2159831325301158</v>
      </c>
      <c r="L326" s="3">
        <f t="shared" si="449"/>
        <v>0.63743855421686468</v>
      </c>
      <c r="M326" s="5">
        <f t="shared" si="450"/>
        <v>5.7646733961751823E-2</v>
      </c>
      <c r="N326" s="5">
        <f t="shared" si="451"/>
        <v>0.12774419010469301</v>
      </c>
      <c r="O326" s="5">
        <f t="shared" si="452"/>
        <v>3.6746250751903319E-2</v>
      </c>
      <c r="P326" s="5">
        <f t="shared" si="453"/>
        <v>8.1429071849939846E-2</v>
      </c>
      <c r="Q326" s="5">
        <f t="shared" si="454"/>
        <v>0.14153948527536014</v>
      </c>
      <c r="R326" s="5">
        <f t="shared" si="455"/>
        <v>1.1711738476091813E-2</v>
      </c>
      <c r="S326" s="5">
        <f t="shared" si="456"/>
        <v>2.8755721645662008E-2</v>
      </c>
      <c r="T326" s="5">
        <f t="shared" si="457"/>
        <v>9.0222724858524797E-2</v>
      </c>
      <c r="U326" s="5">
        <f t="shared" si="458"/>
        <v>2.5953014915623421E-2</v>
      </c>
      <c r="V326" s="5">
        <f t="shared" si="459"/>
        <v>4.5132203664537632E-3</v>
      </c>
      <c r="W326" s="5">
        <f t="shared" si="460"/>
        <v>0.10454970398573092</v>
      </c>
      <c r="X326" s="5">
        <f t="shared" si="461"/>
        <v>6.6644012152465501E-2</v>
      </c>
      <c r="Y326" s="5">
        <f t="shared" si="462"/>
        <v>2.1240731376839381E-2</v>
      </c>
      <c r="Z326" s="5">
        <f t="shared" si="463"/>
        <v>2.4885045471886641E-3</v>
      </c>
      <c r="AA326" s="5">
        <f t="shared" si="464"/>
        <v>5.5144841017945728E-3</v>
      </c>
      <c r="AB326" s="5">
        <f t="shared" si="465"/>
        <v>6.1100018770911309E-3</v>
      </c>
      <c r="AC326" s="5">
        <f t="shared" si="466"/>
        <v>3.9844770926052544E-4</v>
      </c>
      <c r="AD326" s="5">
        <f t="shared" si="467"/>
        <v>5.792009513584908E-2</v>
      </c>
      <c r="AE326" s="5">
        <f t="shared" si="468"/>
        <v>3.6920501703498899E-2</v>
      </c>
      <c r="AF326" s="5">
        <f t="shared" si="469"/>
        <v>1.1767275613419812E-2</v>
      </c>
      <c r="AG326" s="5">
        <f t="shared" si="470"/>
        <v>2.5003050513632318E-3</v>
      </c>
      <c r="AH326" s="5">
        <f t="shared" si="471"/>
        <v>3.965671851805088E-4</v>
      </c>
      <c r="AI326" s="5">
        <f t="shared" si="472"/>
        <v>8.7878619327495431E-4</v>
      </c>
      <c r="AJ326" s="5">
        <f t="shared" si="473"/>
        <v>9.7368769069882473E-4</v>
      </c>
      <c r="AK326" s="5">
        <f t="shared" si="474"/>
        <v>7.1922516631359862E-4</v>
      </c>
      <c r="AL326" s="5">
        <f t="shared" si="475"/>
        <v>2.2513141623840455E-5</v>
      </c>
      <c r="AM326" s="5">
        <f t="shared" si="476"/>
        <v>2.5669990771116261E-2</v>
      </c>
      <c r="AN326" s="5">
        <f t="shared" si="477"/>
        <v>1.6363041803900611E-2</v>
      </c>
      <c r="AO326" s="5">
        <f t="shared" si="478"/>
        <v>5.2152168550342604E-3</v>
      </c>
      <c r="AP326" s="5">
        <f t="shared" si="479"/>
        <v>1.1081267640001544E-3</v>
      </c>
      <c r="AQ326" s="5">
        <f t="shared" si="480"/>
        <v>1.7659068058331777E-4</v>
      </c>
      <c r="AR326" s="5">
        <f t="shared" si="481"/>
        <v>5.0557442634263048E-5</v>
      </c>
      <c r="AS326" s="5">
        <f t="shared" si="482"/>
        <v>1.1203444010138585E-4</v>
      </c>
      <c r="AT326" s="5">
        <f t="shared" si="483"/>
        <v>1.2413321476356334E-4</v>
      </c>
      <c r="AU326" s="5">
        <f t="shared" si="484"/>
        <v>9.1692370034264896E-5</v>
      </c>
      <c r="AV326" s="5">
        <f t="shared" si="485"/>
        <v>5.0797186344410207E-5</v>
      </c>
      <c r="AW326" s="5">
        <f t="shared" si="486"/>
        <v>8.8336132319689659E-7</v>
      </c>
      <c r="AX326" s="5">
        <f t="shared" si="487"/>
        <v>9.4807110934995512E-3</v>
      </c>
      <c r="AY326" s="5">
        <f t="shared" si="488"/>
        <v>6.0433707723881458E-3</v>
      </c>
      <c r="AZ326" s="5">
        <f t="shared" si="489"/>
        <v>1.9261387638737778E-3</v>
      </c>
      <c r="BA326" s="5">
        <f t="shared" si="490"/>
        <v>4.0926503628825329E-4</v>
      </c>
      <c r="BB326" s="5">
        <f t="shared" si="491"/>
        <v>6.5220328255774195E-5</v>
      </c>
      <c r="BC326" s="5">
        <f t="shared" si="492"/>
        <v>8.314790349782008E-6</v>
      </c>
      <c r="BD326" s="5">
        <f t="shared" si="493"/>
        <v>5.3712105229477826E-6</v>
      </c>
      <c r="BE326" s="5">
        <f t="shared" si="494"/>
        <v>1.1902511920120549E-5</v>
      </c>
      <c r="BF326" s="5">
        <f t="shared" si="495"/>
        <v>1.3187882824862892E-5</v>
      </c>
      <c r="BG326" s="5">
        <f t="shared" si="496"/>
        <v>9.7413752978932607E-6</v>
      </c>
      <c r="BH326" s="5">
        <f t="shared" si="497"/>
        <v>5.3966808369442485E-6</v>
      </c>
      <c r="BI326" s="5">
        <f t="shared" si="498"/>
        <v>2.3917907412633949E-6</v>
      </c>
      <c r="BJ326" s="8">
        <f t="shared" si="499"/>
        <v>0.72751501291703469</v>
      </c>
      <c r="BK326" s="8">
        <f t="shared" si="500"/>
        <v>0.17880907944707997</v>
      </c>
      <c r="BL326" s="8">
        <f t="shared" si="501"/>
        <v>8.9480962463994076E-2</v>
      </c>
      <c r="BM326" s="8">
        <f t="shared" si="502"/>
        <v>0.53543360154449249</v>
      </c>
      <c r="BN326" s="8">
        <f t="shared" si="503"/>
        <v>0.45681747041973997</v>
      </c>
    </row>
    <row r="327" spans="1:66" x14ac:dyDescent="0.25">
      <c r="A327" t="s">
        <v>337</v>
      </c>
      <c r="B327" t="s">
        <v>407</v>
      </c>
      <c r="C327" t="s">
        <v>367</v>
      </c>
      <c r="D327" t="s">
        <v>493</v>
      </c>
      <c r="E327">
        <f>VLOOKUP(A327,home!$A$2:$E$405,3,FALSE)</f>
        <v>1.31325301204819</v>
      </c>
      <c r="F327">
        <f>VLOOKUP(B327,home!$B$2:$E$405,3,FALSE)</f>
        <v>1.35</v>
      </c>
      <c r="G327">
        <f>VLOOKUP(C327,away!$B$2:$E$405,4,FALSE)</f>
        <v>1.43</v>
      </c>
      <c r="H327">
        <f>VLOOKUP(A327,away!$A$2:$E$405,3,FALSE)</f>
        <v>1.0963855421686699</v>
      </c>
      <c r="I327">
        <f>VLOOKUP(C327,away!$B$2:$E$405,3,FALSE)</f>
        <v>0.76</v>
      </c>
      <c r="J327">
        <f>VLOOKUP(B327,home!$B$2:$E$405,4,FALSE)</f>
        <v>0.71</v>
      </c>
      <c r="K327" s="3">
        <f t="shared" si="448"/>
        <v>2.535234939759031</v>
      </c>
      <c r="L327" s="3">
        <f t="shared" si="449"/>
        <v>0.59160963855421422</v>
      </c>
      <c r="M327" s="5">
        <f t="shared" si="450"/>
        <v>4.3855963209588129E-2</v>
      </c>
      <c r="N327" s="5">
        <f t="shared" si="451"/>
        <v>0.11118517024573445</v>
      </c>
      <c r="O327" s="5">
        <f t="shared" si="452"/>
        <v>2.5945610542871349E-2</v>
      </c>
      <c r="P327" s="5">
        <f t="shared" si="453"/>
        <v>6.5778218381667725E-2</v>
      </c>
      <c r="Q327" s="5">
        <f t="shared" si="454"/>
        <v>0.14094026419502112</v>
      </c>
      <c r="R327" s="5">
        <f t="shared" si="455"/>
        <v>7.6748366376682637E-3</v>
      </c>
      <c r="S327" s="5">
        <f t="shared" si="456"/>
        <v>2.4664684667787765E-2</v>
      </c>
      <c r="T327" s="5">
        <f t="shared" si="457"/>
        <v>8.3381618758151907E-2</v>
      </c>
      <c r="U327" s="5">
        <f t="shared" si="458"/>
        <v>1.9457514000759304E-2</v>
      </c>
      <c r="V327" s="5">
        <f t="shared" si="459"/>
        <v>4.1104229382273585E-3</v>
      </c>
      <c r="W327" s="5">
        <f t="shared" si="460"/>
        <v>0.11910556073536209</v>
      </c>
      <c r="X327" s="5">
        <f t="shared" si="461"/>
        <v>7.0463997736444572E-2</v>
      </c>
      <c r="Y327" s="5">
        <f t="shared" si="462"/>
        <v>2.0843590115971471E-2</v>
      </c>
      <c r="Z327" s="5">
        <f t="shared" si="463"/>
        <v>1.5135024430578546E-3</v>
      </c>
      <c r="AA327" s="5">
        <f t="shared" si="464"/>
        <v>3.8370842750509262E-3</v>
      </c>
      <c r="AB327" s="5">
        <f t="shared" si="465"/>
        <v>4.8639550604545317E-3</v>
      </c>
      <c r="AC327" s="5">
        <f t="shared" si="466"/>
        <v>3.8531860590372314E-4</v>
      </c>
      <c r="AD327" s="5">
        <f t="shared" si="467"/>
        <v>7.5490144773970355E-2</v>
      </c>
      <c r="AE327" s="5">
        <f t="shared" si="468"/>
        <v>4.4660697264133901E-2</v>
      </c>
      <c r="AF327" s="5">
        <f t="shared" si="469"/>
        <v>1.321084948300672E-2</v>
      </c>
      <c r="AG327" s="5">
        <f t="shared" si="470"/>
        <v>2.6052219625452453E-3</v>
      </c>
      <c r="AH327" s="5">
        <f t="shared" si="471"/>
        <v>2.2385065832209429E-4</v>
      </c>
      <c r="AI327" s="5">
        <f t="shared" si="472"/>
        <v>5.6751401026623413E-4</v>
      </c>
      <c r="AJ327" s="5">
        <f t="shared" si="473"/>
        <v>7.1939067381486131E-4</v>
      </c>
      <c r="AK327" s="5">
        <f t="shared" si="474"/>
        <v>6.0794145719740957E-4</v>
      </c>
      <c r="AL327" s="5">
        <f t="shared" si="475"/>
        <v>2.3117103856119257E-5</v>
      </c>
      <c r="AM327" s="5">
        <f t="shared" si="476"/>
        <v>3.8277050527687421E-2</v>
      </c>
      <c r="AN327" s="5">
        <f t="shared" si="477"/>
        <v>2.2645072027606551E-2</v>
      </c>
      <c r="AO327" s="5">
        <f t="shared" si="478"/>
        <v>6.6985214386432283E-3</v>
      </c>
      <c r="AP327" s="5">
        <f t="shared" si="479"/>
        <v>1.3209699490544589E-3</v>
      </c>
      <c r="AQ327" s="5">
        <f t="shared" si="480"/>
        <v>1.9537463852527172E-4</v>
      </c>
      <c r="AR327" s="5">
        <f t="shared" si="481"/>
        <v>2.6486441412011428E-5</v>
      </c>
      <c r="AS327" s="5">
        <f t="shared" si="482"/>
        <v>6.7149351697611901E-5</v>
      </c>
      <c r="AT327" s="5">
        <f t="shared" si="483"/>
        <v>8.511969130297657E-5</v>
      </c>
      <c r="AU327" s="5">
        <f t="shared" si="484"/>
        <v>7.1932805150936362E-5</v>
      </c>
      <c r="AV327" s="5">
        <f t="shared" si="485"/>
        <v>4.5591640233383085E-5</v>
      </c>
      <c r="AW327" s="5">
        <f t="shared" si="486"/>
        <v>9.6312881388338692E-7</v>
      </c>
      <c r="AX327" s="5">
        <f t="shared" si="487"/>
        <v>1.6173552648119177E-2</v>
      </c>
      <c r="AY327" s="5">
        <f t="shared" si="488"/>
        <v>9.5684296362913406E-3</v>
      </c>
      <c r="AZ327" s="5">
        <f t="shared" si="489"/>
        <v>2.8303875993288753E-3</v>
      </c>
      <c r="BA327" s="5">
        <f t="shared" si="490"/>
        <v>5.581615282024289E-4</v>
      </c>
      <c r="BB327" s="5">
        <f t="shared" si="491"/>
        <v>8.2553434988676664E-5</v>
      </c>
      <c r="BC327" s="5">
        <f t="shared" si="492"/>
        <v>9.7678815670119676E-6</v>
      </c>
      <c r="BD327" s="5">
        <f t="shared" si="493"/>
        <v>2.6116056717245753E-6</v>
      </c>
      <c r="BE327" s="5">
        <f t="shared" si="494"/>
        <v>6.6210339478289973E-6</v>
      </c>
      <c r="BF327" s="5">
        <f t="shared" si="495"/>
        <v>8.3929383009333754E-6</v>
      </c>
      <c r="BG327" s="5">
        <f t="shared" si="496"/>
        <v>7.0926901425893637E-6</v>
      </c>
      <c r="BH327" s="5">
        <f t="shared" si="497"/>
        <v>4.4954089665942562E-6</v>
      </c>
      <c r="BI327" s="5">
        <f t="shared" si="498"/>
        <v>2.2793835761231576E-6</v>
      </c>
      <c r="BJ327" s="8">
        <f t="shared" si="499"/>
        <v>0.78024695658035625</v>
      </c>
      <c r="BK327" s="8">
        <f t="shared" si="500"/>
        <v>0.14838615454332213</v>
      </c>
      <c r="BL327" s="8">
        <f t="shared" si="501"/>
        <v>6.4225470306807697E-2</v>
      </c>
      <c r="BM327" s="8">
        <f t="shared" si="502"/>
        <v>0.58942455415351558</v>
      </c>
      <c r="BN327" s="8">
        <f t="shared" si="503"/>
        <v>0.39538006321255104</v>
      </c>
    </row>
    <row r="328" spans="1:66" x14ac:dyDescent="0.25">
      <c r="A328" t="s">
        <v>344</v>
      </c>
      <c r="B328" t="s">
        <v>345</v>
      </c>
      <c r="C328" t="s">
        <v>370</v>
      </c>
      <c r="D328" t="s">
        <v>493</v>
      </c>
      <c r="E328">
        <f>VLOOKUP(A328,home!$A$2:$E$405,3,FALSE)</f>
        <v>1.3456790123456801</v>
      </c>
      <c r="F328">
        <f>VLOOKUP(B328,home!$B$2:$E$405,3,FALSE)</f>
        <v>0.56000000000000005</v>
      </c>
      <c r="G328">
        <f>VLOOKUP(C328,away!$B$2:$E$405,4,FALSE)</f>
        <v>1.1100000000000001</v>
      </c>
      <c r="H328">
        <f>VLOOKUP(A328,away!$A$2:$E$405,3,FALSE)</f>
        <v>1.30864197530864</v>
      </c>
      <c r="I328">
        <f>VLOOKUP(C328,away!$B$2:$E$405,3,FALSE)</f>
        <v>0.28000000000000003</v>
      </c>
      <c r="J328">
        <f>VLOOKUP(B328,home!$B$2:$E$405,4,FALSE)</f>
        <v>1.24</v>
      </c>
      <c r="K328" s="3">
        <f t="shared" si="448"/>
        <v>0.83647407407407492</v>
      </c>
      <c r="L328" s="3">
        <f t="shared" si="449"/>
        <v>0.45436049382715982</v>
      </c>
      <c r="M328" s="5">
        <f t="shared" si="450"/>
        <v>0.27504114676691838</v>
      </c>
      <c r="N328" s="5">
        <f t="shared" si="451"/>
        <v>0.23006478857412982</v>
      </c>
      <c r="O328" s="5">
        <f t="shared" si="452"/>
        <v>0.12496783126780538</v>
      </c>
      <c r="P328" s="5">
        <f t="shared" si="453"/>
        <v>0.10453235094878274</v>
      </c>
      <c r="Q328" s="5">
        <f t="shared" si="454"/>
        <v>9.622161549979652E-2</v>
      </c>
      <c r="R328" s="5">
        <f t="shared" si="455"/>
        <v>2.8390222763674616E-2</v>
      </c>
      <c r="S328" s="5">
        <f t="shared" si="456"/>
        <v>9.9321615359423791E-3</v>
      </c>
      <c r="T328" s="5">
        <f t="shared" si="457"/>
        <v>4.3719300735334643E-2</v>
      </c>
      <c r="U328" s="5">
        <f t="shared" si="458"/>
        <v>2.374768529900145E-2</v>
      </c>
      <c r="V328" s="5">
        <f t="shared" si="459"/>
        <v>4.194249993983514E-4</v>
      </c>
      <c r="W328" s="5">
        <f t="shared" si="460"/>
        <v>2.6828962243701314E-2</v>
      </c>
      <c r="X328" s="5">
        <f t="shared" si="461"/>
        <v>1.2190020533918355E-2</v>
      </c>
      <c r="Y328" s="5">
        <f t="shared" si="462"/>
        <v>2.7693318747771811E-3</v>
      </c>
      <c r="Z328" s="5">
        <f t="shared" si="463"/>
        <v>4.2997985449220915E-3</v>
      </c>
      <c r="AA328" s="5">
        <f t="shared" si="464"/>
        <v>3.5966700065687609E-3</v>
      </c>
      <c r="AB328" s="5">
        <f t="shared" si="465"/>
        <v>1.5042606067473005E-3</v>
      </c>
      <c r="AC328" s="5">
        <f t="shared" si="466"/>
        <v>9.9629368526257932E-6</v>
      </c>
      <c r="AD328" s="5">
        <f t="shared" si="467"/>
        <v>5.6104328377920929E-3</v>
      </c>
      <c r="AE328" s="5">
        <f t="shared" si="468"/>
        <v>2.549159034763329E-3</v>
      </c>
      <c r="AF328" s="5">
        <f t="shared" si="469"/>
        <v>5.7911857893951611E-4</v>
      </c>
      <c r="AG328" s="5">
        <f t="shared" si="470"/>
        <v>8.7709534503813859E-5</v>
      </c>
      <c r="AH328" s="5">
        <f t="shared" si="471"/>
        <v>4.8841464755702607E-4</v>
      </c>
      <c r="AI328" s="5">
        <f t="shared" si="472"/>
        <v>4.0854619007947904E-4</v>
      </c>
      <c r="AJ328" s="5">
        <f t="shared" si="473"/>
        <v>1.7086914803161161E-4</v>
      </c>
      <c r="AK328" s="5">
        <f t="shared" si="474"/>
        <v>4.7642537462522786E-5</v>
      </c>
      <c r="AL328" s="5">
        <f t="shared" si="475"/>
        <v>1.5146085940978273E-7</v>
      </c>
      <c r="AM328" s="5">
        <f t="shared" si="476"/>
        <v>9.3859632262938554E-4</v>
      </c>
      <c r="AN328" s="5">
        <f t="shared" si="477"/>
        <v>4.2646108865424383E-4</v>
      </c>
      <c r="AO328" s="5">
        <f t="shared" si="478"/>
        <v>9.6883535419505201E-5</v>
      </c>
      <c r="AP328" s="5">
        <f t="shared" si="479"/>
        <v>1.4673350332309171E-5</v>
      </c>
      <c r="AQ328" s="5">
        <f t="shared" si="480"/>
        <v>1.6667476757717284E-6</v>
      </c>
      <c r="AR328" s="5">
        <f t="shared" si="481"/>
        <v>4.4383264091285731E-5</v>
      </c>
      <c r="AS328" s="5">
        <f t="shared" si="482"/>
        <v>3.7125449735143374E-5</v>
      </c>
      <c r="AT328" s="5">
        <f t="shared" si="483"/>
        <v>1.552723809589383E-5</v>
      </c>
      <c r="AU328" s="5">
        <f t="shared" si="484"/>
        <v>4.3293773697301644E-6</v>
      </c>
      <c r="AV328" s="5">
        <f t="shared" si="485"/>
        <v>9.0535298166557324E-7</v>
      </c>
      <c r="AW328" s="5">
        <f t="shared" si="486"/>
        <v>1.5990092045153777E-9</v>
      </c>
      <c r="AX328" s="5">
        <f t="shared" si="487"/>
        <v>1.3085191498345773E-4</v>
      </c>
      <c r="AY328" s="5">
        <f t="shared" si="488"/>
        <v>5.9453940710113391E-5</v>
      </c>
      <c r="AZ328" s="5">
        <f t="shared" si="489"/>
        <v>1.3506760930508901E-5</v>
      </c>
      <c r="BA328" s="5">
        <f t="shared" si="490"/>
        <v>2.0456461887971374E-6</v>
      </c>
      <c r="BB328" s="5">
        <f t="shared" si="491"/>
        <v>2.3236520313437868E-7</v>
      </c>
      <c r="BC328" s="5">
        <f t="shared" si="492"/>
        <v>2.1115513688876926E-8</v>
      </c>
      <c r="BD328" s="5">
        <f t="shared" si="493"/>
        <v>3.3610002983629702E-6</v>
      </c>
      <c r="BE328" s="5">
        <f t="shared" si="494"/>
        <v>2.811389612535855E-6</v>
      </c>
      <c r="BF328" s="5">
        <f t="shared" si="495"/>
        <v>1.1758272615037008E-6</v>
      </c>
      <c r="BG328" s="5">
        <f t="shared" si="496"/>
        <v>3.2784967327912107E-7</v>
      </c>
      <c r="BH328" s="5">
        <f t="shared" si="497"/>
        <v>6.8559437972910192E-8</v>
      </c>
      <c r="BI328" s="5">
        <f t="shared" si="498"/>
        <v>1.1469638479485808E-8</v>
      </c>
      <c r="BJ328" s="8">
        <f t="shared" si="499"/>
        <v>0.42230483223589738</v>
      </c>
      <c r="BK328" s="8">
        <f t="shared" si="500"/>
        <v>0.38999465258946403</v>
      </c>
      <c r="BL328" s="8">
        <f t="shared" si="501"/>
        <v>0.18343216924512401</v>
      </c>
      <c r="BM328" s="8">
        <f t="shared" si="502"/>
        <v>0.14075404445259923</v>
      </c>
      <c r="BN328" s="8">
        <f t="shared" si="503"/>
        <v>0.8592179558211076</v>
      </c>
    </row>
    <row r="329" spans="1:66" x14ac:dyDescent="0.25">
      <c r="A329" t="s">
        <v>344</v>
      </c>
      <c r="B329" t="s">
        <v>376</v>
      </c>
      <c r="C329" t="s">
        <v>358</v>
      </c>
      <c r="D329" t="s">
        <v>493</v>
      </c>
      <c r="E329">
        <f>VLOOKUP(A329,home!$A$2:$E$405,3,FALSE)</f>
        <v>1.3456790123456801</v>
      </c>
      <c r="F329">
        <f>VLOOKUP(B329,home!$B$2:$E$405,3,FALSE)</f>
        <v>1.3</v>
      </c>
      <c r="G329">
        <f>VLOOKUP(C329,away!$B$2:$E$405,4,FALSE)</f>
        <v>1.39</v>
      </c>
      <c r="H329">
        <f>VLOOKUP(A329,away!$A$2:$E$405,3,FALSE)</f>
        <v>1.30864197530864</v>
      </c>
      <c r="I329">
        <f>VLOOKUP(C329,away!$B$2:$E$405,3,FALSE)</f>
        <v>0.37</v>
      </c>
      <c r="J329">
        <f>VLOOKUP(B329,home!$B$2:$E$405,4,FALSE)</f>
        <v>0.96</v>
      </c>
      <c r="K329" s="3">
        <f t="shared" si="448"/>
        <v>2.431641975308644</v>
      </c>
      <c r="L329" s="3">
        <f t="shared" si="449"/>
        <v>0.46482962962962893</v>
      </c>
      <c r="M329" s="5">
        <f t="shared" si="450"/>
        <v>5.5217706625286349E-2</v>
      </c>
      <c r="N329" s="5">
        <f t="shared" si="451"/>
        <v>0.13426969321032448</v>
      </c>
      <c r="O329" s="5">
        <f t="shared" si="452"/>
        <v>2.5666826119629359E-2</v>
      </c>
      <c r="P329" s="5">
        <f t="shared" si="453"/>
        <v>6.2412531765439025E-2</v>
      </c>
      <c r="Q329" s="5">
        <f t="shared" si="454"/>
        <v>0.16324791101101957</v>
      </c>
      <c r="R329" s="5">
        <f t="shared" si="455"/>
        <v>5.9653506394777003E-3</v>
      </c>
      <c r="S329" s="5">
        <f t="shared" si="456"/>
        <v>1.7636209286117453E-2</v>
      </c>
      <c r="T329" s="5">
        <f t="shared" si="457"/>
        <v>7.5882466013062852E-2</v>
      </c>
      <c r="U329" s="5">
        <f t="shared" si="458"/>
        <v>1.4505597012388235E-2</v>
      </c>
      <c r="V329" s="5">
        <f t="shared" si="459"/>
        <v>2.2149104367741855E-3</v>
      </c>
      <c r="W329" s="5">
        <f t="shared" si="460"/>
        <v>0.13232015759861512</v>
      </c>
      <c r="X329" s="5">
        <f t="shared" si="461"/>
        <v>6.1506329849098394E-2</v>
      </c>
      <c r="Y329" s="5">
        <f t="shared" si="462"/>
        <v>1.4294982261817099E-2</v>
      </c>
      <c r="Z329" s="5">
        <f t="shared" si="463"/>
        <v>9.2429057611976314E-4</v>
      </c>
      <c r="AA329" s="5">
        <f t="shared" si="464"/>
        <v>2.2475437622750251E-3</v>
      </c>
      <c r="AB329" s="5">
        <f t="shared" si="465"/>
        <v>2.7326108768455327E-3</v>
      </c>
      <c r="AC329" s="5">
        <f t="shared" si="466"/>
        <v>1.5646947378998292E-4</v>
      </c>
      <c r="AD329" s="5">
        <f t="shared" si="467"/>
        <v>8.0438812349061903E-2</v>
      </c>
      <c r="AE329" s="5">
        <f t="shared" si="468"/>
        <v>3.7390343352061664E-2</v>
      </c>
      <c r="AF329" s="5">
        <f t="shared" si="469"/>
        <v>8.6900697260317399E-3</v>
      </c>
      <c r="AG329" s="5">
        <f t="shared" si="470"/>
        <v>1.3464672974023281E-3</v>
      </c>
      <c r="AH329" s="5">
        <f t="shared" si="471"/>
        <v>1.0740941154197647E-4</v>
      </c>
      <c r="AI329" s="5">
        <f t="shared" si="472"/>
        <v>2.611812336486707E-4</v>
      </c>
      <c r="AJ329" s="5">
        <f t="shared" si="473"/>
        <v>3.1754962545150117E-4</v>
      </c>
      <c r="AK329" s="5">
        <f t="shared" si="474"/>
        <v>2.5738899949713609E-4</v>
      </c>
      <c r="AL329" s="5">
        <f t="shared" si="475"/>
        <v>7.0742930846510559E-6</v>
      </c>
      <c r="AM329" s="5">
        <f t="shared" si="476"/>
        <v>3.9119678510390853E-2</v>
      </c>
      <c r="AN329" s="5">
        <f t="shared" si="477"/>
        <v>1.8183985673215133E-2</v>
      </c>
      <c r="AO329" s="5">
        <f t="shared" si="478"/>
        <v>4.2262276628355347E-3</v>
      </c>
      <c r="AP329" s="5">
        <f t="shared" si="479"/>
        <v>6.548252797487779E-4</v>
      </c>
      <c r="AQ329" s="5">
        <f t="shared" si="480"/>
        <v>7.6095548064435654E-5</v>
      </c>
      <c r="AR329" s="5">
        <f t="shared" si="481"/>
        <v>9.9854153971586704E-6</v>
      </c>
      <c r="AS329" s="5">
        <f t="shared" si="482"/>
        <v>2.4280955220624253E-5</v>
      </c>
      <c r="AT329" s="5">
        <f t="shared" si="483"/>
        <v>2.9521294957529759E-5</v>
      </c>
      <c r="AU329" s="5">
        <f t="shared" si="484"/>
        <v>2.3928406661398924E-5</v>
      </c>
      <c r="AV329" s="5">
        <f t="shared" si="485"/>
        <v>1.4546329510028151E-5</v>
      </c>
      <c r="AW329" s="5">
        <f t="shared" si="486"/>
        <v>2.2211300245692574E-7</v>
      </c>
      <c r="AX329" s="5">
        <f t="shared" si="487"/>
        <v>1.5854175387740983E-2</v>
      </c>
      <c r="AY329" s="5">
        <f t="shared" si="488"/>
        <v>7.3694904735668205E-3</v>
      </c>
      <c r="AZ329" s="5">
        <f t="shared" si="489"/>
        <v>1.7127787636935718E-3</v>
      </c>
      <c r="BA329" s="5">
        <f t="shared" si="490"/>
        <v>2.6538343945505888E-4</v>
      </c>
      <c r="BB329" s="5">
        <f t="shared" si="491"/>
        <v>3.0839521467933024E-5</v>
      </c>
      <c r="BC329" s="5">
        <f t="shared" si="492"/>
        <v>2.8670246683788617E-6</v>
      </c>
      <c r="BD329" s="5">
        <f t="shared" si="493"/>
        <v>7.7358615679320894E-7</v>
      </c>
      <c r="BE329" s="5">
        <f t="shared" si="494"/>
        <v>1.8810845703760606E-6</v>
      </c>
      <c r="BF329" s="5">
        <f t="shared" si="495"/>
        <v>2.2870621002159289E-6</v>
      </c>
      <c r="BG329" s="5">
        <f t="shared" si="496"/>
        <v>1.853772067674199E-6</v>
      </c>
      <c r="BH329" s="5">
        <f t="shared" si="497"/>
        <v>1.1269274931028197E-6</v>
      </c>
      <c r="BI329" s="5">
        <f t="shared" si="498"/>
        <v>5.480568390716319E-7</v>
      </c>
      <c r="BJ329" s="8">
        <f t="shared" si="499"/>
        <v>0.7968835799533428</v>
      </c>
      <c r="BK329" s="8">
        <f t="shared" si="500"/>
        <v>0.14501439235405847</v>
      </c>
      <c r="BL329" s="8">
        <f t="shared" si="501"/>
        <v>5.2172190571729102E-2</v>
      </c>
      <c r="BM329" s="8">
        <f t="shared" si="502"/>
        <v>0.54084516572350916</v>
      </c>
      <c r="BN329" s="8">
        <f t="shared" si="503"/>
        <v>0.44678001937117651</v>
      </c>
    </row>
    <row r="330" spans="1:66" x14ac:dyDescent="0.25">
      <c r="A330" t="s">
        <v>344</v>
      </c>
      <c r="B330" t="s">
        <v>411</v>
      </c>
      <c r="C330" t="s">
        <v>350</v>
      </c>
      <c r="D330" t="s">
        <v>493</v>
      </c>
      <c r="E330">
        <f>VLOOKUP(A330,home!$A$2:$E$405,3,FALSE)</f>
        <v>1.3456790123456801</v>
      </c>
      <c r="F330">
        <f>VLOOKUP(B330,home!$B$2:$E$405,3,FALSE)</f>
        <v>1.76</v>
      </c>
      <c r="G330">
        <f>VLOOKUP(C330,away!$B$2:$E$405,4,FALSE)</f>
        <v>0.66</v>
      </c>
      <c r="H330">
        <f>VLOOKUP(A330,away!$A$2:$E$405,3,FALSE)</f>
        <v>1.30864197530864</v>
      </c>
      <c r="I330">
        <f>VLOOKUP(C330,away!$B$2:$E$405,3,FALSE)</f>
        <v>0.57999999999999996</v>
      </c>
      <c r="J330">
        <f>VLOOKUP(B330,home!$B$2:$E$405,4,FALSE)</f>
        <v>0.38</v>
      </c>
      <c r="K330" s="3">
        <f t="shared" si="448"/>
        <v>1.5631407407407421</v>
      </c>
      <c r="L330" s="3">
        <f t="shared" si="449"/>
        <v>0.28842469135802423</v>
      </c>
      <c r="M330" s="5">
        <f t="shared" si="450"/>
        <v>0.15699121476681122</v>
      </c>
      <c r="N330" s="5">
        <f t="shared" si="451"/>
        <v>0.24539936374038221</v>
      </c>
      <c r="O330" s="5">
        <f t="shared" si="452"/>
        <v>4.5280142665038825E-2</v>
      </c>
      <c r="P330" s="5">
        <f t="shared" si="453"/>
        <v>7.077923574627526E-2</v>
      </c>
      <c r="Q330" s="5">
        <f t="shared" si="454"/>
        <v>0.19179687160722397</v>
      </c>
      <c r="R330" s="5">
        <f t="shared" si="455"/>
        <v>6.5299555864055626E-3</v>
      </c>
      <c r="S330" s="5">
        <f t="shared" si="456"/>
        <v>7.9776760442742435E-3</v>
      </c>
      <c r="T330" s="5">
        <f t="shared" si="457"/>
        <v>5.5318953496748174E-2</v>
      </c>
      <c r="U330" s="5">
        <f t="shared" si="458"/>
        <v>1.0207239612338138E-2</v>
      </c>
      <c r="V330" s="5">
        <f t="shared" si="459"/>
        <v>3.9963581846412001E-4</v>
      </c>
      <c r="W330" s="5">
        <f t="shared" si="460"/>
        <v>9.9935167985290993E-2</v>
      </c>
      <c r="X330" s="5">
        <f t="shared" si="461"/>
        <v>2.8823769981969859E-2</v>
      </c>
      <c r="Y330" s="5">
        <f t="shared" si="462"/>
        <v>4.1567434804121693E-3</v>
      </c>
      <c r="Z330" s="5">
        <f t="shared" si="463"/>
        <v>6.2780014153021048E-4</v>
      </c>
      <c r="AA330" s="5">
        <f t="shared" si="464"/>
        <v>9.8133997826867583E-4</v>
      </c>
      <c r="AB330" s="5">
        <f t="shared" si="465"/>
        <v>7.6698625027470102E-4</v>
      </c>
      <c r="AC330" s="5">
        <f t="shared" si="466"/>
        <v>1.1260947726335532E-5</v>
      </c>
      <c r="AD330" s="5">
        <f t="shared" si="467"/>
        <v>3.9053183127644581E-2</v>
      </c>
      <c r="AE330" s="5">
        <f t="shared" si="468"/>
        <v>1.1263902290139289E-2</v>
      </c>
      <c r="AF330" s="5">
        <f t="shared" si="469"/>
        <v>1.6243937707601831E-3</v>
      </c>
      <c r="AG330" s="5">
        <f t="shared" si="470"/>
        <v>1.5617175732513439E-4</v>
      </c>
      <c r="AH330" s="5">
        <f t="shared" si="471"/>
        <v>4.52682655138437E-5</v>
      </c>
      <c r="AI330" s="5">
        <f t="shared" si="472"/>
        <v>7.0760670087358234E-5</v>
      </c>
      <c r="AJ330" s="5">
        <f t="shared" si="473"/>
        <v>5.5304443127832223E-5</v>
      </c>
      <c r="AK330" s="5">
        <f t="shared" si="474"/>
        <v>2.881620939903129E-5</v>
      </c>
      <c r="AL330" s="5">
        <f t="shared" si="475"/>
        <v>2.0307920415360311E-7</v>
      </c>
      <c r="AM330" s="5">
        <f t="shared" si="476"/>
        <v>1.2209124320486042E-2</v>
      </c>
      <c r="AN330" s="5">
        <f t="shared" si="477"/>
        <v>3.5214129138879339E-3</v>
      </c>
      <c r="AO330" s="5">
        <f t="shared" si="478"/>
        <v>5.0783121641614405E-4</v>
      </c>
      <c r="AP330" s="5">
        <f t="shared" si="479"/>
        <v>4.8823687285598804E-5</v>
      </c>
      <c r="AQ330" s="5">
        <f t="shared" si="480"/>
        <v>3.52048923407738E-6</v>
      </c>
      <c r="AR330" s="5">
        <f t="shared" si="481"/>
        <v>2.6112971018286928E-6</v>
      </c>
      <c r="AS330" s="5">
        <f t="shared" si="482"/>
        <v>4.0818248860466557E-6</v>
      </c>
      <c r="AT330" s="5">
        <f t="shared" si="483"/>
        <v>3.1902333879744831E-6</v>
      </c>
      <c r="AU330" s="5">
        <f t="shared" si="484"/>
        <v>1.6622612604047596E-6</v>
      </c>
      <c r="AV330" s="5">
        <f t="shared" si="485"/>
        <v>6.4958707447343425E-7</v>
      </c>
      <c r="AW330" s="5">
        <f t="shared" si="486"/>
        <v>2.5432758711484658E-9</v>
      </c>
      <c r="AX330" s="5">
        <f t="shared" si="487"/>
        <v>3.1807632723533925E-3</v>
      </c>
      <c r="AY330" s="5">
        <f t="shared" si="488"/>
        <v>9.1741066511146646E-4</v>
      </c>
      <c r="AZ330" s="5">
        <f t="shared" si="489"/>
        <v>1.3230194396666721E-4</v>
      </c>
      <c r="BA330" s="5">
        <f t="shared" si="490"/>
        <v>1.2719715784884206E-5</v>
      </c>
      <c r="BB330" s="5">
        <f t="shared" si="491"/>
        <v>9.1717002485425367E-7</v>
      </c>
      <c r="BC330" s="5">
        <f t="shared" si="492"/>
        <v>5.2906896268283914E-8</v>
      </c>
      <c r="BD330" s="5">
        <f t="shared" si="493"/>
        <v>1.2552709343984068E-7</v>
      </c>
      <c r="BE330" s="5">
        <f t="shared" si="494"/>
        <v>1.9621651382258487E-7</v>
      </c>
      <c r="BF330" s="5">
        <f t="shared" si="495"/>
        <v>1.5335701338110073E-7</v>
      </c>
      <c r="BG330" s="5">
        <f t="shared" si="496"/>
        <v>7.9906198498107205E-8</v>
      </c>
      <c r="BH330" s="5">
        <f t="shared" si="497"/>
        <v>3.122615857752703E-8</v>
      </c>
      <c r="BI330" s="5">
        <f t="shared" si="498"/>
        <v>9.7621761298726963E-9</v>
      </c>
      <c r="BJ330" s="8">
        <f t="shared" si="499"/>
        <v>0.69806339953934415</v>
      </c>
      <c r="BK330" s="8">
        <f t="shared" si="500"/>
        <v>0.23707663706786677</v>
      </c>
      <c r="BL330" s="8">
        <f t="shared" si="501"/>
        <v>6.3978604879318543E-2</v>
      </c>
      <c r="BM330" s="8">
        <f t="shared" si="502"/>
        <v>0.2820522493940868</v>
      </c>
      <c r="BN330" s="8">
        <f t="shared" si="503"/>
        <v>0.71677678411213708</v>
      </c>
    </row>
    <row r="331" spans="1:66" x14ac:dyDescent="0.25">
      <c r="A331" t="s">
        <v>344</v>
      </c>
      <c r="B331" t="s">
        <v>421</v>
      </c>
      <c r="C331" t="s">
        <v>379</v>
      </c>
      <c r="D331" t="s">
        <v>493</v>
      </c>
      <c r="E331">
        <f>VLOOKUP(A331,home!$A$2:$E$405,3,FALSE)</f>
        <v>1.3456790123456801</v>
      </c>
      <c r="F331">
        <f>VLOOKUP(B331,home!$B$2:$E$405,3,FALSE)</f>
        <v>1.24</v>
      </c>
      <c r="G331">
        <f>VLOOKUP(C331,away!$B$2:$E$405,4,FALSE)</f>
        <v>0.93</v>
      </c>
      <c r="H331">
        <f>VLOOKUP(A331,away!$A$2:$E$405,3,FALSE)</f>
        <v>1.30864197530864</v>
      </c>
      <c r="I331">
        <f>VLOOKUP(C331,away!$B$2:$E$405,3,FALSE)</f>
        <v>1.1100000000000001</v>
      </c>
      <c r="J331">
        <f>VLOOKUP(B331,home!$B$2:$E$405,4,FALSE)</f>
        <v>0.85</v>
      </c>
      <c r="K331" s="3">
        <f t="shared" si="448"/>
        <v>1.5518370370370382</v>
      </c>
      <c r="L331" s="3">
        <f t="shared" si="449"/>
        <v>1.2347037037037019</v>
      </c>
      <c r="M331" s="5">
        <f t="shared" si="450"/>
        <v>6.163405373977271E-2</v>
      </c>
      <c r="N331" s="5">
        <f t="shared" si="451"/>
        <v>9.5646007336110492E-2</v>
      </c>
      <c r="O331" s="5">
        <f t="shared" si="452"/>
        <v>7.6099794426770367E-2</v>
      </c>
      <c r="P331" s="5">
        <f t="shared" si="453"/>
        <v>0.11809447950236707</v>
      </c>
      <c r="Q331" s="5">
        <f t="shared" si="454"/>
        <v>7.4213508314446258E-2</v>
      </c>
      <c r="R331" s="5">
        <f t="shared" si="455"/>
        <v>4.6980349014911854E-2</v>
      </c>
      <c r="S331" s="5">
        <f t="shared" si="456"/>
        <v>5.6568995720361746E-2</v>
      </c>
      <c r="T331" s="5">
        <f t="shared" si="457"/>
        <v>9.1631693580692286E-2</v>
      </c>
      <c r="U331" s="5">
        <f t="shared" si="458"/>
        <v>7.2905845614266759E-2</v>
      </c>
      <c r="V331" s="5">
        <f t="shared" si="459"/>
        <v>1.2043281090774306E-2</v>
      </c>
      <c r="W331" s="5">
        <f t="shared" si="460"/>
        <v>3.8389090283604627E-2</v>
      </c>
      <c r="X331" s="5">
        <f t="shared" si="461"/>
        <v>4.7399151954982427E-2</v>
      </c>
      <c r="Y331" s="5">
        <f t="shared" si="462"/>
        <v>2.9261954235615686E-2</v>
      </c>
      <c r="Z331" s="5">
        <f t="shared" si="463"/>
        <v>1.9335603643334746E-2</v>
      </c>
      <c r="AA331" s="5">
        <f t="shared" si="464"/>
        <v>3.0005705867195157E-2</v>
      </c>
      <c r="AB331" s="5">
        <f t="shared" si="465"/>
        <v>2.3281982843576503E-2</v>
      </c>
      <c r="AC331" s="5">
        <f t="shared" si="466"/>
        <v>1.4422272729299557E-3</v>
      </c>
      <c r="AD331" s="5">
        <f t="shared" si="467"/>
        <v>1.48934030300641E-2</v>
      </c>
      <c r="AE331" s="5">
        <f t="shared" si="468"/>
        <v>1.8388939881972079E-2</v>
      </c>
      <c r="AF331" s="5">
        <f t="shared" si="469"/>
        <v>1.1352446089727823E-2</v>
      </c>
      <c r="AG331" s="5">
        <f t="shared" si="470"/>
        <v>4.6723024110278503E-3</v>
      </c>
      <c r="AH331" s="5">
        <f t="shared" si="471"/>
        <v>5.9684353579430504E-3</v>
      </c>
      <c r="AI331" s="5">
        <f t="shared" si="472"/>
        <v>9.2620390416174401E-3</v>
      </c>
      <c r="AJ331" s="5">
        <f t="shared" si="473"/>
        <v>7.1865876116324881E-3</v>
      </c>
      <c r="AK331" s="5">
        <f t="shared" si="474"/>
        <v>3.7174709418809483E-3</v>
      </c>
      <c r="AL331" s="5">
        <f t="shared" si="475"/>
        <v>1.1053569822935294E-4</v>
      </c>
      <c r="AM331" s="5">
        <f t="shared" si="476"/>
        <v>4.6224268859146184E-3</v>
      </c>
      <c r="AN331" s="5">
        <f t="shared" si="477"/>
        <v>5.7073275961383486E-3</v>
      </c>
      <c r="AO331" s="5">
        <f t="shared" si="478"/>
        <v>3.5234292606011828E-3</v>
      </c>
      <c r="AP331" s="5">
        <f t="shared" si="479"/>
        <v>1.4501303859340922E-3</v>
      </c>
      <c r="AQ331" s="5">
        <f t="shared" si="480"/>
        <v>4.476203395915255E-4</v>
      </c>
      <c r="AR331" s="5">
        <f t="shared" si="481"/>
        <v>1.4738498483536811E-3</v>
      </c>
      <c r="AS331" s="5">
        <f t="shared" si="482"/>
        <v>2.287174781706665E-3</v>
      </c>
      <c r="AT331" s="5">
        <f t="shared" si="483"/>
        <v>1.7746612682147528E-3</v>
      </c>
      <c r="AU331" s="5">
        <f t="shared" si="484"/>
        <v>9.1799502807025815E-4</v>
      </c>
      <c r="AV331" s="5">
        <f t="shared" si="485"/>
        <v>3.5614467109382078E-4</v>
      </c>
      <c r="AW331" s="5">
        <f t="shared" si="486"/>
        <v>5.8831364574762104E-6</v>
      </c>
      <c r="AX331" s="5">
        <f t="shared" si="487"/>
        <v>1.1955422070930144E-3</v>
      </c>
      <c r="AY331" s="5">
        <f t="shared" si="488"/>
        <v>1.4761403910318431E-3</v>
      </c>
      <c r="AZ331" s="5">
        <f t="shared" si="489"/>
        <v>9.1129800399682376E-4</v>
      </c>
      <c r="BA331" s="5">
        <f t="shared" si="490"/>
        <v>3.7506100690422312E-4</v>
      </c>
      <c r="BB331" s="5">
        <f t="shared" si="491"/>
        <v>1.1577230358487099E-4</v>
      </c>
      <c r="BC331" s="5">
        <f t="shared" si="492"/>
        <v>2.8588898404509882E-5</v>
      </c>
      <c r="BD331" s="5">
        <f t="shared" si="493"/>
        <v>3.032946444109054E-4</v>
      </c>
      <c r="BE331" s="5">
        <f t="shared" si="494"/>
        <v>4.7066386233182158E-4</v>
      </c>
      <c r="BF331" s="5">
        <f t="shared" si="495"/>
        <v>3.6519680678071128E-4</v>
      </c>
      <c r="BG331" s="5">
        <f t="shared" si="496"/>
        <v>1.8890864352332222E-4</v>
      </c>
      <c r="BH331" s="5">
        <f t="shared" si="497"/>
        <v>7.3288857408979665E-5</v>
      </c>
      <c r="BI331" s="5">
        <f t="shared" si="498"/>
        <v>2.2746472665876171E-5</v>
      </c>
      <c r="BJ331" s="8">
        <f t="shared" si="499"/>
        <v>0.4457018343974386</v>
      </c>
      <c r="BK331" s="8">
        <f t="shared" si="500"/>
        <v>0.25136971341546699</v>
      </c>
      <c r="BL331" s="8">
        <f t="shared" si="501"/>
        <v>0.28364213560435531</v>
      </c>
      <c r="BM331" s="8">
        <f t="shared" si="502"/>
        <v>0.52591083747164258</v>
      </c>
      <c r="BN331" s="8">
        <f t="shared" si="503"/>
        <v>0.47266819233437884</v>
      </c>
    </row>
    <row r="332" spans="1:66" x14ac:dyDescent="0.25">
      <c r="A332" t="s">
        <v>344</v>
      </c>
      <c r="B332" t="s">
        <v>422</v>
      </c>
      <c r="C332" t="s">
        <v>424</v>
      </c>
      <c r="D332" t="s">
        <v>493</v>
      </c>
      <c r="E332">
        <f>VLOOKUP(A332,home!$A$2:$E$405,3,FALSE)</f>
        <v>1.3456790123456801</v>
      </c>
      <c r="F332">
        <f>VLOOKUP(B332,home!$B$2:$E$405,3,FALSE)</f>
        <v>0.56000000000000005</v>
      </c>
      <c r="G332">
        <f>VLOOKUP(C332,away!$B$2:$E$405,4,FALSE)</f>
        <v>0.93</v>
      </c>
      <c r="H332">
        <f>VLOOKUP(A332,away!$A$2:$E$405,3,FALSE)</f>
        <v>1.30864197530864</v>
      </c>
      <c r="I332">
        <f>VLOOKUP(C332,away!$B$2:$E$405,3,FALSE)</f>
        <v>1.02</v>
      </c>
      <c r="J332">
        <f>VLOOKUP(B332,home!$B$2:$E$405,4,FALSE)</f>
        <v>0.38</v>
      </c>
      <c r="K332" s="3">
        <f t="shared" si="448"/>
        <v>0.70082962962963036</v>
      </c>
      <c r="L332" s="3">
        <f t="shared" si="449"/>
        <v>0.50722962962962892</v>
      </c>
      <c r="M332" s="5">
        <f t="shared" si="450"/>
        <v>0.29877656497856542</v>
      </c>
      <c r="N332" s="5">
        <f t="shared" si="451"/>
        <v>0.20939146937594119</v>
      </c>
      <c r="O332" s="5">
        <f t="shared" si="452"/>
        <v>0.15154832639609048</v>
      </c>
      <c r="P332" s="5">
        <f t="shared" si="453"/>
        <v>0.10620955745916243</v>
      </c>
      <c r="Q332" s="5">
        <f t="shared" si="454"/>
        <v>7.3373872965172476E-2</v>
      </c>
      <c r="R332" s="5">
        <f t="shared" si="455"/>
        <v>3.8434900734439538E-2</v>
      </c>
      <c r="S332" s="5">
        <f t="shared" si="456"/>
        <v>9.4388846197495414E-3</v>
      </c>
      <c r="T332" s="5">
        <f t="shared" si="457"/>
        <v>3.7217402408615874E-2</v>
      </c>
      <c r="U332" s="5">
        <f t="shared" si="458"/>
        <v>2.6936317246568871E-2</v>
      </c>
      <c r="V332" s="5">
        <f t="shared" si="459"/>
        <v>3.7281659640638315E-4</v>
      </c>
      <c r="W332" s="5">
        <f t="shared" si="460"/>
        <v>1.7140861404891128E-2</v>
      </c>
      <c r="X332" s="5">
        <f t="shared" si="461"/>
        <v>8.6943527819357269E-3</v>
      </c>
      <c r="Y332" s="5">
        <f t="shared" si="462"/>
        <v>2.2050166707252958E-3</v>
      </c>
      <c r="Z332" s="5">
        <f t="shared" si="463"/>
        <v>6.4984401547937744E-3</v>
      </c>
      <c r="AA332" s="5">
        <f t="shared" si="464"/>
        <v>4.5542994068544394E-3</v>
      </c>
      <c r="AB332" s="5">
        <f t="shared" si="465"/>
        <v>1.5958939832641207E-3</v>
      </c>
      <c r="AC332" s="5">
        <f t="shared" si="466"/>
        <v>8.2830889281330138E-6</v>
      </c>
      <c r="AD332" s="5">
        <f t="shared" si="467"/>
        <v>3.0032058874806681E-3</v>
      </c>
      <c r="AE332" s="5">
        <f t="shared" si="468"/>
        <v>1.5233150100083402E-3</v>
      </c>
      <c r="AF332" s="5">
        <f t="shared" si="469"/>
        <v>3.8633525416789237E-4</v>
      </c>
      <c r="AG332" s="5">
        <f t="shared" si="470"/>
        <v>6.5320229294816212E-5</v>
      </c>
      <c r="AH332" s="5">
        <f t="shared" si="471"/>
        <v>8.2405034822158839E-4</v>
      </c>
      <c r="AI332" s="5">
        <f t="shared" si="472"/>
        <v>5.7751890034030379E-4</v>
      </c>
      <c r="AJ332" s="5">
        <f t="shared" si="473"/>
        <v>2.0237117851480322E-4</v>
      </c>
      <c r="AK332" s="5">
        <f t="shared" si="474"/>
        <v>4.7275906028747128E-5</v>
      </c>
      <c r="AL332" s="5">
        <f t="shared" si="475"/>
        <v>1.1777941278828343E-7</v>
      </c>
      <c r="AM332" s="5">
        <f t="shared" si="476"/>
        <v>4.209471339649205E-4</v>
      </c>
      <c r="AN332" s="5">
        <f t="shared" si="477"/>
        <v>2.135168588546804E-4</v>
      </c>
      <c r="AO332" s="5">
        <f t="shared" si="478"/>
        <v>5.415103861827064E-5</v>
      </c>
      <c r="AP332" s="5">
        <f t="shared" si="479"/>
        <v>9.1556704208017185E-6</v>
      </c>
      <c r="AQ332" s="5">
        <f t="shared" si="480"/>
        <v>1.1610068291385507E-6</v>
      </c>
      <c r="AR332" s="5">
        <f t="shared" si="481"/>
        <v>8.3596550584920636E-5</v>
      </c>
      <c r="AS332" s="5">
        <f t="shared" si="482"/>
        <v>5.8586939584744587E-5</v>
      </c>
      <c r="AT332" s="5">
        <f t="shared" si="483"/>
        <v>2.0529731585155038E-5</v>
      </c>
      <c r="AU332" s="5">
        <f t="shared" si="484"/>
        <v>4.7959480610733106E-6</v>
      </c>
      <c r="AV332" s="5">
        <f t="shared" si="485"/>
        <v>8.4028562584123795E-7</v>
      </c>
      <c r="AW332" s="5">
        <f t="shared" si="486"/>
        <v>1.1630113506895311E-9</v>
      </c>
      <c r="AX332" s="5">
        <f t="shared" si="487"/>
        <v>4.9168703998381591E-5</v>
      </c>
      <c r="AY332" s="5">
        <f t="shared" si="488"/>
        <v>2.4939823518467946E-5</v>
      </c>
      <c r="AZ332" s="5">
        <f t="shared" si="489"/>
        <v>6.3251087231504011E-6</v>
      </c>
      <c r="BA332" s="5">
        <f t="shared" si="490"/>
        <v>1.0694275183369046E-6</v>
      </c>
      <c r="BB332" s="5">
        <f t="shared" si="491"/>
        <v>1.3561133101044028E-7</v>
      </c>
      <c r="BC332" s="5">
        <f t="shared" si="492"/>
        <v>1.3757217040401333E-8</v>
      </c>
      <c r="BD332" s="5">
        <f t="shared" si="493"/>
        <v>7.0671078985839709E-6</v>
      </c>
      <c r="BE332" s="5">
        <f t="shared" si="494"/>
        <v>4.9528386111172402E-6</v>
      </c>
      <c r="BF332" s="5">
        <f t="shared" si="495"/>
        <v>1.7355480247223138E-6</v>
      </c>
      <c r="BG332" s="5">
        <f t="shared" si="496"/>
        <v>4.0544115979019199E-7</v>
      </c>
      <c r="BH332" s="5">
        <f t="shared" si="497"/>
        <v>7.1036294463091993E-8</v>
      </c>
      <c r="BI332" s="5">
        <f t="shared" si="498"/>
        <v>9.9568679877660289E-9</v>
      </c>
      <c r="BJ332" s="8">
        <f t="shared" si="499"/>
        <v>0.35378173612922764</v>
      </c>
      <c r="BK332" s="8">
        <f t="shared" si="500"/>
        <v>0.41483116434574319</v>
      </c>
      <c r="BL332" s="8">
        <f t="shared" si="501"/>
        <v>0.22490354548462124</v>
      </c>
      <c r="BM332" s="8">
        <f t="shared" si="502"/>
        <v>0.12225525554450715</v>
      </c>
      <c r="BN332" s="8">
        <f t="shared" si="503"/>
        <v>0.87773469190937159</v>
      </c>
    </row>
    <row r="333" spans="1:66" x14ac:dyDescent="0.25">
      <c r="A333" t="s">
        <v>16</v>
      </c>
      <c r="B333" t="s">
        <v>323</v>
      </c>
      <c r="C333" t="s">
        <v>256</v>
      </c>
      <c r="D333" t="s">
        <v>494</v>
      </c>
      <c r="E333">
        <f>VLOOKUP(A333,home!$A$2:$E$405,3,FALSE)</f>
        <v>1.5322580645161299</v>
      </c>
      <c r="F333">
        <f>VLOOKUP(B333,home!$B$2:$E$405,3,FALSE)</f>
        <v>0.56000000000000005</v>
      </c>
      <c r="G333">
        <f>VLOOKUP(C333,away!$B$2:$E$405,4,FALSE)</f>
        <v>0.8</v>
      </c>
      <c r="H333">
        <f>VLOOKUP(A333,away!$A$2:$E$405,3,FALSE)</f>
        <v>1.2782258064516101</v>
      </c>
      <c r="I333">
        <f>VLOOKUP(C333,away!$B$2:$E$405,3,FALSE)</f>
        <v>0.5</v>
      </c>
      <c r="J333">
        <f>VLOOKUP(B333,home!$B$2:$E$405,4,FALSE)</f>
        <v>1.45</v>
      </c>
      <c r="K333" s="3">
        <f t="shared" si="448"/>
        <v>0.68645161290322632</v>
      </c>
      <c r="L333" s="3">
        <f t="shared" si="449"/>
        <v>0.92671370967741729</v>
      </c>
      <c r="M333" s="5">
        <f t="shared" si="450"/>
        <v>0.1992559056047023</v>
      </c>
      <c r="N333" s="5">
        <f t="shared" si="451"/>
        <v>0.13677953778284091</v>
      </c>
      <c r="O333" s="5">
        <f t="shared" si="452"/>
        <v>0.18465317945806692</v>
      </c>
      <c r="P333" s="5">
        <f t="shared" si="453"/>
        <v>0.12675547286669894</v>
      </c>
      <c r="Q333" s="5">
        <f t="shared" si="454"/>
        <v>4.6946267161594467E-2</v>
      </c>
      <c r="R333" s="5">
        <f t="shared" si="455"/>
        <v>8.5560316469657532E-2</v>
      </c>
      <c r="S333" s="5">
        <f t="shared" si="456"/>
        <v>2.0158687207915412E-2</v>
      </c>
      <c r="T333" s="5">
        <f t="shared" si="457"/>
        <v>4.350574939682831E-2</v>
      </c>
      <c r="U333" s="5">
        <f t="shared" si="458"/>
        <v>5.873301724110689E-2</v>
      </c>
      <c r="V333" s="5">
        <f t="shared" si="459"/>
        <v>1.4248700387220891E-3</v>
      </c>
      <c r="W333" s="5">
        <f t="shared" si="460"/>
        <v>1.0742113604287432E-2</v>
      </c>
      <c r="X333" s="5">
        <f t="shared" si="461"/>
        <v>9.9548639480054549E-3</v>
      </c>
      <c r="Y333" s="5">
        <f t="shared" si="462"/>
        <v>4.6126544492950576E-3</v>
      </c>
      <c r="Z333" s="5">
        <f t="shared" si="463"/>
        <v>2.6429972758923385E-2</v>
      </c>
      <c r="AA333" s="5">
        <f t="shared" si="464"/>
        <v>1.8142897429351296E-2</v>
      </c>
      <c r="AB333" s="5">
        <f t="shared" si="465"/>
        <v>6.2271106015579971E-3</v>
      </c>
      <c r="AC333" s="5">
        <f t="shared" si="466"/>
        <v>5.6651418619091265E-5</v>
      </c>
      <c r="AD333" s="5">
        <f t="shared" si="467"/>
        <v>1.8434853024131986E-3</v>
      </c>
      <c r="AE333" s="5">
        <f t="shared" si="468"/>
        <v>1.7083831033351303E-3</v>
      </c>
      <c r="AF333" s="5">
        <f t="shared" si="469"/>
        <v>7.9159102162095862E-4</v>
      </c>
      <c r="AG333" s="5">
        <f t="shared" si="470"/>
        <v>2.4452608406456511E-4</v>
      </c>
      <c r="AH333" s="5">
        <f t="shared" si="471"/>
        <v>6.1232545255237424E-3</v>
      </c>
      <c r="AI333" s="5">
        <f t="shared" si="472"/>
        <v>4.2033179452627533E-3</v>
      </c>
      <c r="AJ333" s="5">
        <f t="shared" si="473"/>
        <v>1.442687191535346E-3</v>
      </c>
      <c r="AK333" s="5">
        <f t="shared" si="474"/>
        <v>3.3011164984808806E-4</v>
      </c>
      <c r="AL333" s="5">
        <f t="shared" si="475"/>
        <v>1.4415386753711894E-6</v>
      </c>
      <c r="AM333" s="5">
        <f t="shared" si="476"/>
        <v>2.5309269184098653E-4</v>
      </c>
      <c r="AN333" s="5">
        <f t="shared" si="477"/>
        <v>2.3454446734820397E-4</v>
      </c>
      <c r="AO333" s="5">
        <f t="shared" si="478"/>
        <v>1.0867778671028398E-4</v>
      </c>
      <c r="AP333" s="5">
        <f t="shared" si="479"/>
        <v>3.3571064960606136E-5</v>
      </c>
      <c r="AQ333" s="5">
        <f t="shared" si="480"/>
        <v>7.7776915368662164E-6</v>
      </c>
      <c r="AR333" s="5">
        <f t="shared" si="481"/>
        <v>1.1349007833294288E-3</v>
      </c>
      <c r="AS333" s="5">
        <f t="shared" si="482"/>
        <v>7.7905447320162139E-4</v>
      </c>
      <c r="AT333" s="5">
        <f t="shared" si="483"/>
        <v>2.6739159983436313E-4</v>
      </c>
      <c r="AU333" s="5">
        <f t="shared" si="484"/>
        <v>6.1183798327690887E-5</v>
      </c>
      <c r="AV333" s="5">
        <f t="shared" si="485"/>
        <v>1.049992926139728E-5</v>
      </c>
      <c r="AW333" s="5">
        <f t="shared" si="486"/>
        <v>2.5472954253055448E-8</v>
      </c>
      <c r="AX333" s="5">
        <f t="shared" si="487"/>
        <v>2.8955981088044057E-5</v>
      </c>
      <c r="AY333" s="5">
        <f t="shared" si="488"/>
        <v>2.6833904651450439E-5</v>
      </c>
      <c r="AZ333" s="5">
        <f t="shared" si="489"/>
        <v>1.2433673662337869E-5</v>
      </c>
      <c r="BA333" s="5">
        <f t="shared" si="490"/>
        <v>3.8408186148478424E-6</v>
      </c>
      <c r="BB333" s="5">
        <f t="shared" si="491"/>
        <v>8.8983481669093073E-7</v>
      </c>
      <c r="BC333" s="5">
        <f t="shared" si="492"/>
        <v>1.6492442479515547E-7</v>
      </c>
      <c r="BD333" s="5">
        <f t="shared" si="493"/>
        <v>1.7528801917250354E-4</v>
      </c>
      <c r="BE333" s="5">
        <f t="shared" si="494"/>
        <v>1.2032674348357672E-4</v>
      </c>
      <c r="BF333" s="5">
        <f t="shared" si="495"/>
        <v>4.1299243569847009E-5</v>
      </c>
      <c r="BG333" s="5">
        <f t="shared" si="496"/>
        <v>9.449977453401561E-6</v>
      </c>
      <c r="BH333" s="5">
        <f t="shared" si="497"/>
        <v>1.6217380661966555E-6</v>
      </c>
      <c r="BI333" s="5">
        <f t="shared" si="498"/>
        <v>2.2264894224945078E-7</v>
      </c>
      <c r="BJ333" s="8">
        <f t="shared" si="499"/>
        <v>0.25783995469394061</v>
      </c>
      <c r="BK333" s="8">
        <f t="shared" si="500"/>
        <v>0.34767986257998473</v>
      </c>
      <c r="BL333" s="8">
        <f t="shared" si="501"/>
        <v>0.36801713146655279</v>
      </c>
      <c r="BM333" s="8">
        <f t="shared" si="502"/>
        <v>0.21998943372414315</v>
      </c>
      <c r="BN333" s="8">
        <f t="shared" si="503"/>
        <v>0.7799506793435611</v>
      </c>
    </row>
    <row r="334" spans="1:66" x14ac:dyDescent="0.25">
      <c r="A334" t="s">
        <v>154</v>
      </c>
      <c r="B334" t="s">
        <v>167</v>
      </c>
      <c r="C334" t="s">
        <v>161</v>
      </c>
      <c r="D334" t="s">
        <v>494</v>
      </c>
      <c r="E334">
        <f>VLOOKUP(A334,home!$A$2:$E$405,3,FALSE)</f>
        <v>1.32075471698113</v>
      </c>
      <c r="F334">
        <f>VLOOKUP(B334,home!$B$2:$E$405,3,FALSE)</f>
        <v>1.47</v>
      </c>
      <c r="G334">
        <f>VLOOKUP(C334,away!$B$2:$E$405,4,FALSE)</f>
        <v>1.06</v>
      </c>
      <c r="H334">
        <f>VLOOKUP(A334,away!$A$2:$E$405,3,FALSE)</f>
        <v>1.0314465408805</v>
      </c>
      <c r="I334">
        <f>VLOOKUP(C334,away!$B$2:$E$405,3,FALSE)</f>
        <v>0.71</v>
      </c>
      <c r="J334">
        <f>VLOOKUP(B334,home!$B$2:$E$405,4,FALSE)</f>
        <v>0.36</v>
      </c>
      <c r="K334" s="3">
        <f t="shared" si="448"/>
        <v>2.0579999999999967</v>
      </c>
      <c r="L334" s="3">
        <f t="shared" si="449"/>
        <v>0.26363773584905581</v>
      </c>
      <c r="M334" s="5">
        <f t="shared" si="450"/>
        <v>9.811277115194364E-2</v>
      </c>
      <c r="N334" s="5">
        <f t="shared" si="451"/>
        <v>0.20191608303069972</v>
      </c>
      <c r="O334" s="5">
        <f t="shared" si="452"/>
        <v>2.5866228844374981E-2</v>
      </c>
      <c r="P334" s="5">
        <f t="shared" si="453"/>
        <v>5.3232698961723633E-2</v>
      </c>
      <c r="Q334" s="5">
        <f t="shared" si="454"/>
        <v>0.20777164943858967</v>
      </c>
      <c r="R334" s="5">
        <f t="shared" si="455"/>
        <v>3.409657003742279E-3</v>
      </c>
      <c r="S334" s="5">
        <f t="shared" si="456"/>
        <v>7.2205692629989347E-3</v>
      </c>
      <c r="T334" s="5">
        <f t="shared" si="457"/>
        <v>5.4776447231613533E-2</v>
      </c>
      <c r="U334" s="5">
        <f t="shared" si="458"/>
        <v>7.0170741137016001E-3</v>
      </c>
      <c r="V334" s="5">
        <f t="shared" si="459"/>
        <v>4.3529318965942972E-4</v>
      </c>
      <c r="W334" s="5">
        <f t="shared" si="460"/>
        <v>0.14253135151487228</v>
      </c>
      <c r="X334" s="5">
        <f t="shared" si="461"/>
        <v>3.7576642800886823E-2</v>
      </c>
      <c r="Y334" s="5">
        <f t="shared" si="462"/>
        <v>4.9533105144172612E-3</v>
      </c>
      <c r="Z334" s="5">
        <f t="shared" si="463"/>
        <v>2.996380841628301E-4</v>
      </c>
      <c r="AA334" s="5">
        <f t="shared" si="464"/>
        <v>6.1665517720710351E-4</v>
      </c>
      <c r="AB334" s="5">
        <f t="shared" si="465"/>
        <v>6.3453817734610853E-4</v>
      </c>
      <c r="AC334" s="5">
        <f t="shared" si="466"/>
        <v>1.4760967821242864E-5</v>
      </c>
      <c r="AD334" s="5">
        <f t="shared" si="467"/>
        <v>7.3332380354401677E-2</v>
      </c>
      <c r="AE334" s="5">
        <f t="shared" si="468"/>
        <v>1.933318272105624E-2</v>
      </c>
      <c r="AF334" s="5">
        <f t="shared" si="469"/>
        <v>2.548478259667677E-3</v>
      </c>
      <c r="AG334" s="5">
        <f t="shared" si="470"/>
        <v>2.2395834607977623E-4</v>
      </c>
      <c r="AH334" s="5">
        <f t="shared" si="471"/>
        <v>1.9748976520709335E-5</v>
      </c>
      <c r="AI334" s="5">
        <f t="shared" si="472"/>
        <v>4.064339367961975E-5</v>
      </c>
      <c r="AJ334" s="5">
        <f t="shared" si="473"/>
        <v>4.1822052096328655E-5</v>
      </c>
      <c r="AK334" s="5">
        <f t="shared" si="474"/>
        <v>2.8689927738081415E-5</v>
      </c>
      <c r="AL334" s="5">
        <f t="shared" si="475"/>
        <v>3.2035224250063185E-7</v>
      </c>
      <c r="AM334" s="5">
        <f t="shared" si="476"/>
        <v>3.0183607753871692E-2</v>
      </c>
      <c r="AN334" s="5">
        <f t="shared" si="477"/>
        <v>7.9575380079867381E-3</v>
      </c>
      <c r="AO334" s="5">
        <f t="shared" si="478"/>
        <v>1.0489536516792145E-3</v>
      </c>
      <c r="AP334" s="5">
        <f t="shared" si="479"/>
        <v>9.2181255246435781E-5</v>
      </c>
      <c r="AQ334" s="5">
        <f t="shared" si="480"/>
        <v>6.0756143552235553E-6</v>
      </c>
      <c r="AR334" s="5">
        <f t="shared" si="481"/>
        <v>1.0413150910511946E-6</v>
      </c>
      <c r="AS334" s="5">
        <f t="shared" si="482"/>
        <v>2.143026457383355E-6</v>
      </c>
      <c r="AT334" s="5">
        <f t="shared" si="483"/>
        <v>2.2051742246474692E-6</v>
      </c>
      <c r="AU334" s="5">
        <f t="shared" si="484"/>
        <v>1.5127495181081614E-6</v>
      </c>
      <c r="AV334" s="5">
        <f t="shared" si="485"/>
        <v>7.7830962706664774E-7</v>
      </c>
      <c r="AW334" s="5">
        <f t="shared" si="486"/>
        <v>4.8281217302087834E-9</v>
      </c>
      <c r="AX334" s="5">
        <f t="shared" si="487"/>
        <v>1.0352977459577974E-2</v>
      </c>
      <c r="AY334" s="5">
        <f t="shared" si="488"/>
        <v>2.7294355367394468E-3</v>
      </c>
      <c r="AZ334" s="5">
        <f t="shared" si="489"/>
        <v>3.5979110252597001E-4</v>
      </c>
      <c r="BA334" s="5">
        <f t="shared" si="490"/>
        <v>3.1618170549527423E-5</v>
      </c>
      <c r="BB334" s="5">
        <f t="shared" si="491"/>
        <v>2.0839357238416761E-6</v>
      </c>
      <c r="BC334" s="5">
        <f t="shared" si="492"/>
        <v>1.0988081917771653E-7</v>
      </c>
      <c r="BD334" s="5">
        <f t="shared" si="493"/>
        <v>4.5754992151698392E-8</v>
      </c>
      <c r="BE334" s="5">
        <f t="shared" si="494"/>
        <v>9.4163773848195148E-8</v>
      </c>
      <c r="BF334" s="5">
        <f t="shared" si="495"/>
        <v>9.6894523289792654E-8</v>
      </c>
      <c r="BG334" s="5">
        <f t="shared" si="496"/>
        <v>6.6469642976797651E-8</v>
      </c>
      <c r="BH334" s="5">
        <f t="shared" si="497"/>
        <v>3.4198631311562335E-8</v>
      </c>
      <c r="BI334" s="5">
        <f t="shared" si="498"/>
        <v>1.4076156647839041E-8</v>
      </c>
      <c r="BJ334" s="8">
        <f t="shared" si="499"/>
        <v>0.79772785658135981</v>
      </c>
      <c r="BK334" s="8">
        <f t="shared" si="500"/>
        <v>0.16174584942312886</v>
      </c>
      <c r="BL334" s="8">
        <f t="shared" si="501"/>
        <v>3.7683089799045284E-2</v>
      </c>
      <c r="BM334" s="8">
        <f t="shared" si="502"/>
        <v>0.40441791474800526</v>
      </c>
      <c r="BN334" s="8">
        <f t="shared" si="503"/>
        <v>0.59030908843107399</v>
      </c>
    </row>
    <row r="335" spans="1:66" x14ac:dyDescent="0.25">
      <c r="A335" t="s">
        <v>80</v>
      </c>
      <c r="B335" t="s">
        <v>92</v>
      </c>
      <c r="C335" t="s">
        <v>369</v>
      </c>
      <c r="D335" t="s">
        <v>495</v>
      </c>
      <c r="E335">
        <f>VLOOKUP(A335,home!$A$2:$E$405,3,FALSE)</f>
        <v>1.2326530612244899</v>
      </c>
      <c r="F335">
        <f>VLOOKUP(B335,home!$B$2:$E$405,3,FALSE)</f>
        <v>0.97</v>
      </c>
      <c r="G335">
        <f>VLOOKUP(C335,away!$B$2:$E$405,4,FALSE)</f>
        <v>1.39</v>
      </c>
      <c r="H335">
        <f>VLOOKUP(A335,away!$A$2:$E$405,3,FALSE)</f>
        <v>1.02857142857143</v>
      </c>
      <c r="I335">
        <f>VLOOKUP(C335,away!$B$2:$E$405,3,FALSE)</f>
        <v>0.57999999999999996</v>
      </c>
      <c r="J335">
        <f>VLOOKUP(B335,home!$B$2:$E$405,4,FALSE)</f>
        <v>1.51</v>
      </c>
      <c r="K335" s="3">
        <f t="shared" si="448"/>
        <v>1.6619861224489794</v>
      </c>
      <c r="L335" s="3">
        <f t="shared" si="449"/>
        <v>0.90082285714285848</v>
      </c>
      <c r="M335" s="5">
        <f t="shared" si="450"/>
        <v>7.7087897701041713E-2</v>
      </c>
      <c r="N335" s="5">
        <f t="shared" si="451"/>
        <v>0.12811901618789792</v>
      </c>
      <c r="O335" s="5">
        <f t="shared" si="452"/>
        <v>6.9442540258188787E-2</v>
      </c>
      <c r="P335" s="5">
        <f t="shared" si="453"/>
        <v>0.11541253821671434</v>
      </c>
      <c r="Q335" s="5">
        <f t="shared" si="454"/>
        <v>0.10646601346305128</v>
      </c>
      <c r="R335" s="5">
        <f t="shared" si="455"/>
        <v>3.1277713761319798E-2</v>
      </c>
      <c r="S335" s="5">
        <f t="shared" si="456"/>
        <v>4.3197617183963463E-2</v>
      </c>
      <c r="T335" s="5">
        <f t="shared" si="457"/>
        <v>9.5907018436395874E-2</v>
      </c>
      <c r="U335" s="5">
        <f t="shared" si="458"/>
        <v>5.1983126213244975E-2</v>
      </c>
      <c r="V335" s="5">
        <f t="shared" si="459"/>
        <v>7.1859480365155043E-3</v>
      </c>
      <c r="W335" s="5">
        <f t="shared" si="460"/>
        <v>5.8981678962685795E-2</v>
      </c>
      <c r="X335" s="5">
        <f t="shared" si="461"/>
        <v>5.3132044562249445E-2</v>
      </c>
      <c r="Y335" s="5">
        <f t="shared" si="462"/>
        <v>2.3931280094203609E-2</v>
      </c>
      <c r="Z335" s="5">
        <f t="shared" si="463"/>
        <v>9.3918931584562014E-3</v>
      </c>
      <c r="AA335" s="5">
        <f t="shared" si="464"/>
        <v>1.5609196092877722E-2</v>
      </c>
      <c r="AB335" s="5">
        <f t="shared" si="465"/>
        <v>1.2971133644473805E-2</v>
      </c>
      <c r="AC335" s="5">
        <f t="shared" si="466"/>
        <v>6.7240491627168627E-4</v>
      </c>
      <c r="AD335" s="5">
        <f t="shared" si="467"/>
        <v>2.4506682978681162E-2</v>
      </c>
      <c r="AE335" s="5">
        <f t="shared" si="468"/>
        <v>2.207618017994982E-2</v>
      </c>
      <c r="AF335" s="5">
        <f t="shared" si="469"/>
        <v>9.9433638522514693E-3</v>
      </c>
      <c r="AG335" s="5">
        <f t="shared" si="470"/>
        <v>2.9857364783320633E-3</v>
      </c>
      <c r="AH335" s="5">
        <f t="shared" si="471"/>
        <v>2.1151080072452449E-3</v>
      </c>
      <c r="AI335" s="5">
        <f t="shared" si="472"/>
        <v>3.5152801555223124E-3</v>
      </c>
      <c r="AJ335" s="5">
        <f t="shared" si="473"/>
        <v>2.9211734174991871E-3</v>
      </c>
      <c r="AK335" s="5">
        <f t="shared" si="474"/>
        <v>1.6183165603835023E-3</v>
      </c>
      <c r="AL335" s="5">
        <f t="shared" si="475"/>
        <v>4.0267777646380916E-5</v>
      </c>
      <c r="AM335" s="5">
        <f t="shared" si="476"/>
        <v>8.1459534035649463E-3</v>
      </c>
      <c r="AN335" s="5">
        <f t="shared" si="477"/>
        <v>7.3380610191519672E-3</v>
      </c>
      <c r="AO335" s="5">
        <f t="shared" si="478"/>
        <v>3.3051465465805552E-3</v>
      </c>
      <c r="AP335" s="5">
        <f t="shared" si="479"/>
        <v>9.924505184555159E-4</v>
      </c>
      <c r="AQ335" s="5">
        <f t="shared" si="480"/>
        <v>2.2350552790200223E-4</v>
      </c>
      <c r="AR335" s="5">
        <f t="shared" si="481"/>
        <v>3.8106752765047997E-4</v>
      </c>
      <c r="AS335" s="5">
        <f t="shared" si="482"/>
        <v>6.3332894267104046E-4</v>
      </c>
      <c r="AT335" s="5">
        <f t="shared" si="483"/>
        <v>5.2629195683227738E-4</v>
      </c>
      <c r="AU335" s="5">
        <f t="shared" si="484"/>
        <v>2.9156330953725401E-4</v>
      </c>
      <c r="AV335" s="5">
        <f t="shared" si="485"/>
        <v>1.2114354356655303E-4</v>
      </c>
      <c r="AW335" s="5">
        <f t="shared" si="486"/>
        <v>1.6746418933280629E-6</v>
      </c>
      <c r="AX335" s="5">
        <f t="shared" si="487"/>
        <v>2.2564102518068284E-3</v>
      </c>
      <c r="AY335" s="5">
        <f t="shared" si="488"/>
        <v>2.0326259299190633E-3</v>
      </c>
      <c r="AZ335" s="5">
        <f t="shared" si="489"/>
        <v>9.1551794884617516E-4</v>
      </c>
      <c r="BA335" s="5">
        <f t="shared" si="490"/>
        <v>2.7490649814839363E-4</v>
      </c>
      <c r="BB335" s="5">
        <f t="shared" si="491"/>
        <v>6.1910514277293462E-5</v>
      </c>
      <c r="BC335" s="5">
        <f t="shared" si="492"/>
        <v>1.1154081271691049E-5</v>
      </c>
      <c r="BD335" s="5">
        <f t="shared" si="493"/>
        <v>5.7212389837078417E-5</v>
      </c>
      <c r="BE335" s="5">
        <f t="shared" si="494"/>
        <v>9.508619794136537E-5</v>
      </c>
      <c r="BF335" s="5">
        <f t="shared" si="495"/>
        <v>7.9015970707492985E-5</v>
      </c>
      <c r="BG335" s="5">
        <f t="shared" si="496"/>
        <v>4.3774482255896131E-5</v>
      </c>
      <c r="BH335" s="5">
        <f t="shared" si="497"/>
        <v>1.8188145506672106E-5</v>
      </c>
      <c r="BI335" s="5">
        <f t="shared" si="498"/>
        <v>6.045689085034363E-6</v>
      </c>
      <c r="BJ335" s="8">
        <f t="shared" si="499"/>
        <v>0.55160665743562287</v>
      </c>
      <c r="BK335" s="8">
        <f t="shared" si="500"/>
        <v>0.24562929976207218</v>
      </c>
      <c r="BL335" s="8">
        <f t="shared" si="501"/>
        <v>0.19370630626634644</v>
      </c>
      <c r="BM335" s="8">
        <f t="shared" si="502"/>
        <v>0.47049748574625816</v>
      </c>
      <c r="BN335" s="8">
        <f t="shared" si="503"/>
        <v>0.52780571958821387</v>
      </c>
    </row>
    <row r="336" spans="1:66" x14ac:dyDescent="0.25">
      <c r="A336" t="s">
        <v>337</v>
      </c>
      <c r="B336" t="s">
        <v>367</v>
      </c>
      <c r="C336" t="s">
        <v>373</v>
      </c>
      <c r="D336" t="s">
        <v>495</v>
      </c>
      <c r="E336">
        <f>VLOOKUP(A336,home!$A$2:$E$405,3,FALSE)</f>
        <v>1.31325301204819</v>
      </c>
      <c r="F336">
        <f>VLOOKUP(B336,home!$B$2:$E$405,3,FALSE)</f>
        <v>0.93</v>
      </c>
      <c r="G336">
        <f>VLOOKUP(C336,away!$B$2:$E$405,4,FALSE)</f>
        <v>0.76</v>
      </c>
      <c r="H336">
        <f>VLOOKUP(A336,away!$A$2:$E$405,3,FALSE)</f>
        <v>1.0963855421686699</v>
      </c>
      <c r="I336">
        <f>VLOOKUP(C336,away!$B$2:$E$405,3,FALSE)</f>
        <v>0.42</v>
      </c>
      <c r="J336">
        <f>VLOOKUP(B336,home!$B$2:$E$405,4,FALSE)</f>
        <v>1.62</v>
      </c>
      <c r="K336" s="3">
        <f t="shared" si="448"/>
        <v>0.92820722891566088</v>
      </c>
      <c r="L336" s="3">
        <f t="shared" si="449"/>
        <v>0.74598072289156303</v>
      </c>
      <c r="M336" s="5">
        <f t="shared" si="450"/>
        <v>0.18746034452490984</v>
      </c>
      <c r="N336" s="5">
        <f t="shared" si="451"/>
        <v>0.17400204692304164</v>
      </c>
      <c r="O336" s="5">
        <f t="shared" si="452"/>
        <v>0.1398418033221937</v>
      </c>
      <c r="P336" s="5">
        <f t="shared" si="453"/>
        <v>0.12980217274826225</v>
      </c>
      <c r="Q336" s="5">
        <f t="shared" si="454"/>
        <v>8.0754978900044627E-2</v>
      </c>
      <c r="R336" s="5">
        <f t="shared" si="455"/>
        <v>5.215964476637492E-2</v>
      </c>
      <c r="S336" s="5">
        <f t="shared" si="456"/>
        <v>2.2469557618799301E-2</v>
      </c>
      <c r="T336" s="5">
        <f t="shared" si="457"/>
        <v>6.0241657536948212E-2</v>
      </c>
      <c r="U336" s="5">
        <f t="shared" si="458"/>
        <v>4.8414959329822115E-2</v>
      </c>
      <c r="V336" s="5">
        <f t="shared" si="459"/>
        <v>1.7287196316426866E-3</v>
      </c>
      <c r="W336" s="5">
        <f t="shared" si="460"/>
        <v>2.4985785061984365E-2</v>
      </c>
      <c r="X336" s="5">
        <f t="shared" si="461"/>
        <v>1.8638914002552312E-2</v>
      </c>
      <c r="Y336" s="5">
        <f t="shared" si="462"/>
        <v>6.9521352707688257E-3</v>
      </c>
      <c r="Z336" s="5">
        <f t="shared" si="463"/>
        <v>1.2970029836195829E-2</v>
      </c>
      <c r="AA336" s="5">
        <f t="shared" si="464"/>
        <v>1.2038875453208774E-2</v>
      </c>
      <c r="AB336" s="5">
        <f t="shared" si="465"/>
        <v>5.5872856118418428E-3</v>
      </c>
      <c r="AC336" s="5">
        <f t="shared" si="466"/>
        <v>7.4813010729176855E-5</v>
      </c>
      <c r="AD336" s="5">
        <f t="shared" si="467"/>
        <v>5.7979965786667054E-3</v>
      </c>
      <c r="AE336" s="5">
        <f t="shared" si="468"/>
        <v>4.3251936790765977E-3</v>
      </c>
      <c r="AF336" s="5">
        <f t="shared" si="469"/>
        <v>1.6132555536817897E-3</v>
      </c>
      <c r="AG336" s="5">
        <f t="shared" si="470"/>
        <v>4.0115251471479005E-4</v>
      </c>
      <c r="AH336" s="5">
        <f t="shared" si="471"/>
        <v>2.4188480582826265E-3</v>
      </c>
      <c r="AI336" s="5">
        <f t="shared" si="472"/>
        <v>2.2451922533465434E-3</v>
      </c>
      <c r="AJ336" s="5">
        <f t="shared" si="473"/>
        <v>1.0420018399308517E-3</v>
      </c>
      <c r="AK336" s="5">
        <f t="shared" si="474"/>
        <v>3.22397880122412E-4</v>
      </c>
      <c r="AL336" s="5">
        <f t="shared" si="475"/>
        <v>2.0720950592717667E-6</v>
      </c>
      <c r="AM336" s="5">
        <f t="shared" si="476"/>
        <v>1.0763484675093413E-3</v>
      </c>
      <c r="AN336" s="5">
        <f t="shared" si="477"/>
        <v>8.0293520787584431E-4</v>
      </c>
      <c r="AO336" s="5">
        <f t="shared" si="478"/>
        <v>2.9948709340315492E-4</v>
      </c>
      <c r="AP336" s="5">
        <f t="shared" si="479"/>
        <v>7.4470532811192841E-5</v>
      </c>
      <c r="AQ336" s="5">
        <f t="shared" si="480"/>
        <v>1.3888395475153374E-5</v>
      </c>
      <c r="AR336" s="5">
        <f t="shared" si="481"/>
        <v>3.6088280461650562E-4</v>
      </c>
      <c r="AS336" s="5">
        <f t="shared" si="482"/>
        <v>3.3497402803639849E-4</v>
      </c>
      <c r="AT336" s="5">
        <f t="shared" si="483"/>
        <v>1.5546265716119117E-4</v>
      </c>
      <c r="AU336" s="5">
        <f t="shared" si="484"/>
        <v>4.8100520734484894E-5</v>
      </c>
      <c r="AV336" s="5">
        <f t="shared" si="485"/>
        <v>1.1161812765089128E-5</v>
      </c>
      <c r="AW336" s="5">
        <f t="shared" si="486"/>
        <v>3.9854716638879806E-8</v>
      </c>
      <c r="AX336" s="5">
        <f t="shared" si="487"/>
        <v>1.6651240472907725E-4</v>
      </c>
      <c r="AY336" s="5">
        <f t="shared" si="488"/>
        <v>1.2421504405020955E-4</v>
      </c>
      <c r="AZ336" s="5">
        <f t="shared" si="489"/>
        <v>4.6331014177291334E-5</v>
      </c>
      <c r="BA336" s="5">
        <f t="shared" si="490"/>
        <v>1.1520681149425014E-5</v>
      </c>
      <c r="BB336" s="5">
        <f t="shared" si="491"/>
        <v>2.1485515130128184E-6</v>
      </c>
      <c r="BC336" s="5">
        <f t="shared" si="492"/>
        <v>3.2055560216941293E-7</v>
      </c>
      <c r="BD336" s="5">
        <f t="shared" si="493"/>
        <v>4.4868602577825898E-5</v>
      </c>
      <c r="BE336" s="5">
        <f t="shared" si="494"/>
        <v>4.1647361264081858E-5</v>
      </c>
      <c r="BF336" s="5">
        <f t="shared" si="495"/>
        <v>1.9328690895291426E-5</v>
      </c>
      <c r="BG336" s="5">
        <f t="shared" si="496"/>
        <v>5.9803435381619403E-6</v>
      </c>
      <c r="BH336" s="5">
        <f t="shared" si="497"/>
        <v>1.3877495258802432E-6</v>
      </c>
      <c r="BI336" s="5">
        <f t="shared" si="498"/>
        <v>2.5762382836926461E-7</v>
      </c>
      <c r="BJ336" s="8">
        <f t="shared" si="499"/>
        <v>0.38033129396977561</v>
      </c>
      <c r="BK336" s="8">
        <f t="shared" si="500"/>
        <v>0.34166189467345276</v>
      </c>
      <c r="BL336" s="8">
        <f t="shared" si="501"/>
        <v>0.26509506071006717</v>
      </c>
      <c r="BM336" s="8">
        <f t="shared" si="502"/>
        <v>0.23591311281533087</v>
      </c>
      <c r="BN336" s="8">
        <f t="shared" si="503"/>
        <v>0.76402099118482691</v>
      </c>
    </row>
    <row r="337" spans="1:66" x14ac:dyDescent="0.25">
      <c r="A337" t="s">
        <v>337</v>
      </c>
      <c r="B337" t="s">
        <v>407</v>
      </c>
      <c r="C337" t="s">
        <v>403</v>
      </c>
      <c r="D337" t="s">
        <v>495</v>
      </c>
      <c r="E337">
        <f>VLOOKUP(A337,home!$A$2:$E$405,3,FALSE)</f>
        <v>1.31325301204819</v>
      </c>
      <c r="F337">
        <f>VLOOKUP(B337,home!$B$2:$E$405,3,FALSE)</f>
        <v>1.35</v>
      </c>
      <c r="G337">
        <f>VLOOKUP(C337,away!$B$2:$E$405,4,FALSE)</f>
        <v>1.35</v>
      </c>
      <c r="H337">
        <f>VLOOKUP(A337,away!$A$2:$E$405,3,FALSE)</f>
        <v>1.0963855421686699</v>
      </c>
      <c r="I337">
        <f>VLOOKUP(C337,away!$B$2:$E$405,3,FALSE)</f>
        <v>0.93</v>
      </c>
      <c r="J337">
        <f>VLOOKUP(B337,home!$B$2:$E$405,4,FALSE)</f>
        <v>0.71</v>
      </c>
      <c r="K337" s="3">
        <f t="shared" si="448"/>
        <v>2.3934036144578266</v>
      </c>
      <c r="L337" s="3">
        <f t="shared" si="449"/>
        <v>0.72394337349397275</v>
      </c>
      <c r="M337" s="5">
        <f t="shared" si="450"/>
        <v>4.4274473456558779E-2</v>
      </c>
      <c r="N337" s="5">
        <f t="shared" si="451"/>
        <v>0.10596668479914488</v>
      </c>
      <c r="O337" s="5">
        <f t="shared" si="452"/>
        <v>3.2052211673810511E-2</v>
      </c>
      <c r="P337" s="5">
        <f t="shared" si="453"/>
        <v>7.6713879271465432E-2</v>
      </c>
      <c r="Q337" s="5">
        <f t="shared" si="454"/>
        <v>0.12681052320519332</v>
      </c>
      <c r="R337" s="5">
        <f t="shared" si="455"/>
        <v>1.1601993123540637E-2</v>
      </c>
      <c r="S337" s="5">
        <f t="shared" si="456"/>
        <v>3.323031768323137E-2</v>
      </c>
      <c r="T337" s="5">
        <f t="shared" si="457"/>
        <v>9.1803637963703361E-2</v>
      </c>
      <c r="U337" s="5">
        <f t="shared" si="458"/>
        <v>2.7768252276797013E-2</v>
      </c>
      <c r="V337" s="5">
        <f t="shared" si="459"/>
        <v>6.3975328342165501E-3</v>
      </c>
      <c r="W337" s="5">
        <f t="shared" si="460"/>
        <v>0.10116958819686593</v>
      </c>
      <c r="X337" s="5">
        <f t="shared" si="461"/>
        <v>7.3241052974235138E-2</v>
      </c>
      <c r="Y337" s="5">
        <f t="shared" si="462"/>
        <v>2.6511187484209268E-2</v>
      </c>
      <c r="Z337" s="5">
        <f t="shared" si="463"/>
        <v>2.7997286803699614E-3</v>
      </c>
      <c r="AA337" s="5">
        <f t="shared" si="464"/>
        <v>6.7008807430987078E-3</v>
      </c>
      <c r="AB337" s="5">
        <f t="shared" si="465"/>
        <v>8.0189560952916468E-3</v>
      </c>
      <c r="AC337" s="5">
        <f t="shared" si="466"/>
        <v>6.9280829782321872E-4</v>
      </c>
      <c r="AD337" s="5">
        <f t="shared" si="467"/>
        <v>6.0534914515897181E-2</v>
      </c>
      <c r="AE337" s="5">
        <f t="shared" si="468"/>
        <v>4.3823850228807866E-2</v>
      </c>
      <c r="AF337" s="5">
        <f t="shared" si="469"/>
        <v>1.5862992987068884E-2</v>
      </c>
      <c r="AG337" s="5">
        <f t="shared" si="470"/>
        <v>3.8279695522566277E-3</v>
      </c>
      <c r="AH337" s="5">
        <f t="shared" si="471"/>
        <v>5.0671125643371451E-4</v>
      </c>
      <c r="AI337" s="5">
        <f t="shared" si="472"/>
        <v>1.2127645526349192E-3</v>
      </c>
      <c r="AJ337" s="5">
        <f t="shared" si="473"/>
        <v>1.4513175318813724E-3</v>
      </c>
      <c r="AK337" s="5">
        <f t="shared" si="474"/>
        <v>1.1578628755102964E-3</v>
      </c>
      <c r="AL337" s="5">
        <f t="shared" si="475"/>
        <v>4.8016843989914546E-5</v>
      </c>
      <c r="AM337" s="5">
        <f t="shared" si="476"/>
        <v>2.8976896640648772E-2</v>
      </c>
      <c r="AN337" s="5">
        <f t="shared" si="477"/>
        <v>2.0977632307417442E-2</v>
      </c>
      <c r="AO337" s="5">
        <f t="shared" si="478"/>
        <v>7.5933089502739646E-3</v>
      </c>
      <c r="AP337" s="5">
        <f t="shared" si="479"/>
        <v>1.832375232481104E-3</v>
      </c>
      <c r="AQ337" s="5">
        <f t="shared" si="480"/>
        <v>3.3163397682729322E-4</v>
      </c>
      <c r="AR337" s="5">
        <f t="shared" si="481"/>
        <v>7.3366051273998585E-5</v>
      </c>
      <c r="AS337" s="5">
        <f t="shared" si="482"/>
        <v>1.7559457229768645E-4</v>
      </c>
      <c r="AT337" s="5">
        <f t="shared" si="483"/>
        <v>2.1013434200822947E-4</v>
      </c>
      <c r="AU337" s="5">
        <f t="shared" si="484"/>
        <v>1.6764543122807119E-4</v>
      </c>
      <c r="AV337" s="5">
        <f t="shared" si="485"/>
        <v>1.0031079526215162E-4</v>
      </c>
      <c r="AW337" s="5">
        <f t="shared" si="486"/>
        <v>2.3110622876767233E-6</v>
      </c>
      <c r="AX337" s="5">
        <f t="shared" si="487"/>
        <v>1.1558901525916611E-2</v>
      </c>
      <c r="AY337" s="5">
        <f t="shared" si="488"/>
        <v>8.3679901645567004E-3</v>
      </c>
      <c r="AZ337" s="5">
        <f t="shared" si="489"/>
        <v>3.0289755145467803E-3</v>
      </c>
      <c r="BA337" s="5">
        <f t="shared" si="490"/>
        <v>7.3093558407721286E-4</v>
      </c>
      <c r="BB337" s="5">
        <f t="shared" si="491"/>
        <v>1.3228899313591117E-4</v>
      </c>
      <c r="BC337" s="5">
        <f t="shared" si="492"/>
        <v>1.9153947993386513E-5</v>
      </c>
      <c r="BD337" s="5">
        <f t="shared" si="493"/>
        <v>8.8521444432050496E-6</v>
      </c>
      <c r="BE337" s="5">
        <f t="shared" si="494"/>
        <v>2.118675450606973E-5</v>
      </c>
      <c r="BF337" s="5">
        <f t="shared" si="495"/>
        <v>2.5354227406728971E-5</v>
      </c>
      <c r="BG337" s="5">
        <f t="shared" si="496"/>
        <v>2.0227633172350272E-5</v>
      </c>
      <c r="BH337" s="5">
        <f t="shared" si="497"/>
        <v>1.210322258665754E-5</v>
      </c>
      <c r="BI337" s="5">
        <f t="shared" si="498"/>
        <v>5.793579337098752E-6</v>
      </c>
      <c r="BJ337" s="8">
        <f t="shared" si="499"/>
        <v>0.73310249474525757</v>
      </c>
      <c r="BK337" s="8">
        <f t="shared" si="500"/>
        <v>0.16972501855184197</v>
      </c>
      <c r="BL337" s="8">
        <f t="shared" si="501"/>
        <v>9.1291518882521058E-2</v>
      </c>
      <c r="BM337" s="8">
        <f t="shared" si="502"/>
        <v>0.59113331622800802</v>
      </c>
      <c r="BN337" s="8">
        <f t="shared" si="503"/>
        <v>0.39741976552971359</v>
      </c>
    </row>
    <row r="338" spans="1:66" s="15" customFormat="1" x14ac:dyDescent="0.25">
      <c r="A338" s="15" t="s">
        <v>344</v>
      </c>
      <c r="B338" s="15" t="s">
        <v>424</v>
      </c>
      <c r="C338" s="15" t="s">
        <v>421</v>
      </c>
      <c r="D338" s="15" t="s">
        <v>495</v>
      </c>
      <c r="E338" s="15">
        <f>VLOOKUP(A338,home!$A$2:$E$405,3,FALSE)</f>
        <v>1.3456790123456801</v>
      </c>
      <c r="F338" s="15">
        <f>VLOOKUP(B338,home!$B$2:$E$405,3,FALSE)</f>
        <v>1.4</v>
      </c>
      <c r="G338" s="15">
        <f>VLOOKUP(C338,away!$B$2:$E$405,4,FALSE)</f>
        <v>1.49</v>
      </c>
      <c r="H338" s="15">
        <f>VLOOKUP(A338,away!$A$2:$E$405,3,FALSE)</f>
        <v>1.30864197530864</v>
      </c>
      <c r="I338" s="15">
        <f>VLOOKUP(C338,away!$B$2:$E$405,3,FALSE)</f>
        <v>0.65</v>
      </c>
      <c r="J338" s="15">
        <f>VLOOKUP(B338,home!$B$2:$E$405,4,FALSE)</f>
        <v>0.68</v>
      </c>
      <c r="K338" s="17">
        <f t="shared" si="448"/>
        <v>2.8070864197530883</v>
      </c>
      <c r="L338" s="17">
        <f t="shared" si="449"/>
        <v>0.57841975308641902</v>
      </c>
      <c r="M338" s="18">
        <f t="shared" si="450"/>
        <v>3.3860498742431591E-2</v>
      </c>
      <c r="N338" s="18">
        <f t="shared" si="451"/>
        <v>9.5049346185946237E-2</v>
      </c>
      <c r="O338" s="18">
        <f t="shared" si="452"/>
        <v>1.9585581321980287E-2</v>
      </c>
      <c r="P338" s="18">
        <f t="shared" si="453"/>
        <v>5.4978419351900593E-2</v>
      </c>
      <c r="Q338" s="18">
        <f t="shared" si="454"/>
        <v>0.13340586444248989</v>
      </c>
      <c r="R338" s="18">
        <f t="shared" si="455"/>
        <v>5.6643435561569084E-3</v>
      </c>
      <c r="S338" s="18">
        <f t="shared" si="456"/>
        <v>2.2316760729263089E-2</v>
      </c>
      <c r="T338" s="18">
        <f t="shared" si="457"/>
        <v>7.7164587171105289E-2</v>
      </c>
      <c r="U338" s="18">
        <f t="shared" si="458"/>
        <v>1.5900301873303969E-2</v>
      </c>
      <c r="V338" s="18">
        <f t="shared" si="459"/>
        <v>4.0261277086793426E-3</v>
      </c>
      <c r="W338" s="18">
        <f t="shared" si="460"/>
        <v>0.12482726346397824</v>
      </c>
      <c r="X338" s="18">
        <f t="shared" si="461"/>
        <v>7.2202554911287672E-2</v>
      </c>
      <c r="Y338" s="18">
        <f t="shared" si="462"/>
        <v>2.0881691991997811E-2</v>
      </c>
      <c r="Z338" s="18">
        <f t="shared" si="463"/>
        <v>1.0921227337163093E-3</v>
      </c>
      <c r="AA338" s="18">
        <f t="shared" si="464"/>
        <v>3.0656828945186693E-3</v>
      </c>
      <c r="AB338" s="18">
        <f t="shared" si="465"/>
        <v>4.30281841023635E-3</v>
      </c>
      <c r="AC338" s="18">
        <f t="shared" si="466"/>
        <v>4.0856998891214484E-4</v>
      </c>
      <c r="AD338" s="18">
        <f t="shared" si="467"/>
        <v>8.7600229021168555E-2</v>
      </c>
      <c r="AE338" s="18">
        <f t="shared" si="468"/>
        <v>5.0669702840738073E-2</v>
      </c>
      <c r="AF338" s="18">
        <f t="shared" si="469"/>
        <v>1.4654178503050969E-2</v>
      </c>
      <c r="AG338" s="18">
        <f t="shared" si="470"/>
        <v>2.8254221038063508E-3</v>
      </c>
      <c r="AH338" s="18">
        <f t="shared" si="471"/>
        <v>1.5792634049406309E-4</v>
      </c>
      <c r="AI338" s="18">
        <f t="shared" si="472"/>
        <v>4.4331288572218658E-4</v>
      </c>
      <c r="AJ338" s="18">
        <f t="shared" si="473"/>
        <v>6.2220879060615158E-4</v>
      </c>
      <c r="AK338" s="18">
        <f t="shared" si="474"/>
        <v>5.8219794878717362E-4</v>
      </c>
      <c r="AL338" s="18">
        <f t="shared" si="475"/>
        <v>2.6535382548119188E-5</v>
      </c>
      <c r="AM338" s="18">
        <f t="shared" si="476"/>
        <v>4.9180282650516514E-2</v>
      </c>
      <c r="AN338" s="18">
        <f t="shared" si="477"/>
        <v>2.8446846947432065E-2</v>
      </c>
      <c r="AO338" s="18">
        <f t="shared" si="478"/>
        <v>8.2271090937104021E-3</v>
      </c>
      <c r="AP338" s="18">
        <f t="shared" si="479"/>
        <v>1.5862408035330013E-3</v>
      </c>
      <c r="AQ338" s="18">
        <f t="shared" si="480"/>
        <v>2.2937825347879028E-4</v>
      </c>
      <c r="AR338" s="18">
        <f t="shared" si="481"/>
        <v>1.8269542974883545E-5</v>
      </c>
      <c r="AS338" s="18">
        <f t="shared" si="482"/>
        <v>5.1284185979891026E-5</v>
      </c>
      <c r="AT338" s="18">
        <f t="shared" si="483"/>
        <v>7.1979571006121939E-5</v>
      </c>
      <c r="AU338" s="18">
        <f t="shared" si="484"/>
        <v>6.7350958756979336E-5</v>
      </c>
      <c r="AV338" s="18">
        <f t="shared" si="485"/>
        <v>4.7264990421016766E-5</v>
      </c>
      <c r="AW338" s="18">
        <f t="shared" si="486"/>
        <v>1.1968004702100497E-6</v>
      </c>
      <c r="AX338" s="18">
        <f t="shared" si="487"/>
        <v>2.3008883924647224E-2</v>
      </c>
      <c r="AY338" s="18">
        <f t="shared" si="488"/>
        <v>1.3308792958488525E-2</v>
      </c>
      <c r="AZ338" s="18">
        <f t="shared" si="489"/>
        <v>3.849034368463602E-3</v>
      </c>
      <c r="BA338" s="18">
        <f t="shared" si="490"/>
        <v>7.421191696759525E-4</v>
      </c>
      <c r="BB338" s="18">
        <f t="shared" si="491"/>
        <v>1.0731409672116565E-4</v>
      </c>
      <c r="BC338" s="18">
        <f t="shared" si="492"/>
        <v>1.2414518665629748E-5</v>
      </c>
      <c r="BD338" s="18">
        <f t="shared" si="493"/>
        <v>1.7612440894223098E-6</v>
      </c>
      <c r="BE338" s="18">
        <f t="shared" si="494"/>
        <v>4.9439643652877589E-6</v>
      </c>
      <c r="BF338" s="18">
        <f t="shared" si="495"/>
        <v>6.9390676147712352E-6</v>
      </c>
      <c r="BG338" s="18">
        <f t="shared" si="496"/>
        <v>6.4928541557242622E-6</v>
      </c>
      <c r="BH338" s="18">
        <f t="shared" si="497"/>
        <v>4.5565006814927451E-6</v>
      </c>
      <c r="BI338" s="18">
        <f t="shared" si="498"/>
        <v>2.5580982369227955E-6</v>
      </c>
      <c r="BJ338" s="19">
        <f t="shared" si="499"/>
        <v>0.80797925742090193</v>
      </c>
      <c r="BK338" s="19">
        <f t="shared" si="500"/>
        <v>0.12892570486222338</v>
      </c>
      <c r="BL338" s="19">
        <f t="shared" si="501"/>
        <v>5.060777500008827E-2</v>
      </c>
      <c r="BM338" s="19">
        <f t="shared" si="502"/>
        <v>0.63275321025800613</v>
      </c>
      <c r="BN338" s="19">
        <f t="shared" si="503"/>
        <v>0.34254405360090551</v>
      </c>
    </row>
    <row r="339" spans="1:66" x14ac:dyDescent="0.25">
      <c r="A339" t="s">
        <v>13</v>
      </c>
      <c r="B339" t="s">
        <v>60</v>
      </c>
      <c r="C339" t="s">
        <v>55</v>
      </c>
      <c r="D339" t="s">
        <v>496</v>
      </c>
      <c r="E339">
        <f>VLOOKUP(A339,home!$A$2:$E$405,3,FALSE)</f>
        <v>1.6031746031745999</v>
      </c>
      <c r="F339">
        <f>VLOOKUP(B339,home!$B$2:$E$405,3,FALSE)</f>
        <v>1.1100000000000001</v>
      </c>
      <c r="G339">
        <f>VLOOKUP(C339,away!$B$2:$E$405,4,FALSE)</f>
        <v>1.25</v>
      </c>
      <c r="H339">
        <f>VLOOKUP(A339,away!$A$2:$E$405,3,FALSE)</f>
        <v>1.3968253968254001</v>
      </c>
      <c r="I339">
        <f>VLOOKUP(C339,away!$B$2:$E$405,3,FALSE)</f>
        <v>0.8</v>
      </c>
      <c r="J339">
        <f>VLOOKUP(B339,home!$B$2:$E$405,4,FALSE)</f>
        <v>0.56000000000000005</v>
      </c>
      <c r="K339" s="3">
        <f t="shared" ref="K339:K402" si="504">E339*F339*G339</f>
        <v>2.2244047619047578</v>
      </c>
      <c r="L339" s="3">
        <f t="shared" ref="L339:L402" si="505">H339*I339*J339</f>
        <v>0.62577777777777932</v>
      </c>
      <c r="M339" s="5">
        <f t="shared" ref="M339:M402" si="506">_xlfn.POISSON.DIST(0,K339,FALSE) * _xlfn.POISSON.DIST(0,L339,FALSE)</f>
        <v>5.783376295451842E-2</v>
      </c>
      <c r="N339" s="5">
        <f t="shared" ref="N339:N402" si="507">_xlfn.POISSON.DIST(1,K339,FALSE) * _xlfn.POISSON.DIST(0,L339,FALSE)</f>
        <v>0.12864569771490175</v>
      </c>
      <c r="O339" s="5">
        <f t="shared" ref="O339:O402" si="508">_xlfn.POISSON.DIST(0,K339,FALSE) * _xlfn.POISSON.DIST(1,L339,FALSE)</f>
        <v>3.6191083662205401E-2</v>
      </c>
      <c r="P339" s="5">
        <f t="shared" ref="P339:P402" si="509">_xlfn.POISSON.DIST(1,K339,FALSE) * _xlfn.POISSON.DIST(1,L339,FALSE)</f>
        <v>8.0503618836703164E-2</v>
      </c>
      <c r="Q339" s="5">
        <f t="shared" ref="Q339:Q402" si="510">_xlfn.POISSON.DIST(2,K339,FALSE) * _xlfn.POISSON.DIST(0,L339,FALSE)</f>
        <v>0.14308005129779378</v>
      </c>
      <c r="R339" s="5">
        <f t="shared" ref="R339:R402" si="511">_xlfn.POISSON.DIST(0,K339,FALSE) * _xlfn.POISSON.DIST(2,L339,FALSE)</f>
        <v>1.1323787954752295E-2</v>
      </c>
      <c r="S339" s="5">
        <f t="shared" ref="S339:S402" si="512">_xlfn.POISSON.DIST(2,K339,FALSE) * _xlfn.POISSON.DIST(2,L339,FALSE)</f>
        <v>2.8014918599114157E-2</v>
      </c>
      <c r="T339" s="5">
        <f t="shared" ref="T339:T402" si="513">_xlfn.POISSON.DIST(2,K339,FALSE) * _xlfn.POISSON.DIST(1,L339,FALSE)</f>
        <v>8.9536316545464067E-2</v>
      </c>
      <c r="U339" s="5">
        <f t="shared" ref="U339:U402" si="514">_xlfn.POISSON.DIST(1,K339,FALSE) * _xlfn.POISSON.DIST(2,L339,FALSE)</f>
        <v>2.518868784935074E-2</v>
      </c>
      <c r="V339" s="5">
        <f t="shared" ref="V339:V402" si="515">_xlfn.POISSON.DIST(3,K339,FALSE) * _xlfn.POISSON.DIST(3,L339,FALSE)</f>
        <v>4.3329213737003129E-3</v>
      </c>
      <c r="W339" s="5">
        <f t="shared" ref="W339:W402" si="516">_xlfn.POISSON.DIST(3,K339,FALSE) * _xlfn.POISSON.DIST(0,L339,FALSE)</f>
        <v>0.10608931581346315</v>
      </c>
      <c r="X339" s="5">
        <f t="shared" ref="X339:X402" si="517">_xlfn.POISSON.DIST(3,K339,FALSE) * _xlfn.POISSON.DIST(1,L339,FALSE)</f>
        <v>6.6388336295714001E-2</v>
      </c>
      <c r="Y339" s="5">
        <f t="shared" ref="Y339:Y402" si="518">_xlfn.POISSON.DIST(3,K339,FALSE) * _xlfn.POISSON.DIST(2,L339,FALSE)</f>
        <v>2.0772172778747895E-2</v>
      </c>
      <c r="Z339" s="5">
        <f t="shared" ref="Z339:Z402" si="519">_xlfn.POISSON.DIST(0,K339,FALSE) * _xlfn.POISSON.DIST(3,L339,FALSE)</f>
        <v>2.3620582874505584E-3</v>
      </c>
      <c r="AA339" s="5">
        <f t="shared" ref="AA339:AA402" si="520">_xlfn.POISSON.DIST(1,K339,FALSE) * _xlfn.POISSON.DIST(3,L339,FALSE)</f>
        <v>5.2541737025016194E-3</v>
      </c>
      <c r="AB339" s="5">
        <f t="shared" ref="AB339:AB402" si="521">_xlfn.POISSON.DIST(2,K339,FALSE) * _xlfn.POISSON.DIST(3,L339,FALSE)</f>
        <v>5.8437045018596787E-3</v>
      </c>
      <c r="AC339" s="5">
        <f t="shared" ref="AC339:AC402" si="522">_xlfn.POISSON.DIST(4,K339,FALSE) * _xlfn.POISSON.DIST(4,L339,FALSE)</f>
        <v>3.7695957440994464E-4</v>
      </c>
      <c r="AD339" s="5">
        <f t="shared" ref="AD339:AD402" si="523">_xlfn.POISSON.DIST(4,K339,FALSE) * _xlfn.POISSON.DIST(0,L339,FALSE)</f>
        <v>5.8996394820671288E-2</v>
      </c>
      <c r="AE339" s="5">
        <f t="shared" ref="AE339:AE402" si="524">_xlfn.POISSON.DIST(4,K339,FALSE) * _xlfn.POISSON.DIST(1,L339,FALSE)</f>
        <v>3.6918632847780172E-2</v>
      </c>
      <c r="AF339" s="5">
        <f t="shared" ref="AF339:AF402" si="525">_xlfn.POISSON.DIST(4,K339,FALSE) * _xlfn.POISSON.DIST(2,L339,FALSE)</f>
        <v>1.1551430011038802E-2</v>
      </c>
      <c r="AG339" s="5">
        <f t="shared" ref="AG339:AG402" si="526">_xlfn.POISSON.DIST(4,K339,FALSE) * _xlfn.POISSON.DIST(3,L339,FALSE)</f>
        <v>2.40954273415447E-3</v>
      </c>
      <c r="AH339" s="5">
        <f t="shared" ref="AH339:AH402" si="527">_xlfn.POISSON.DIST(0,K339,FALSE) * _xlfn.POISSON.DIST(4,L339,FALSE)</f>
        <v>3.6953089652559933E-4</v>
      </c>
      <c r="AI339" s="5">
        <f t="shared" ref="AI339:AI402" si="528">_xlfn.POISSON.DIST(1,K339,FALSE) * _xlfn.POISSON.DIST(4,L339,FALSE)</f>
        <v>8.219862859024775E-4</v>
      </c>
      <c r="AJ339" s="5">
        <f t="shared" ref="AJ339:AJ402" si="529">_xlfn.POISSON.DIST(2,K339,FALSE) * _xlfn.POISSON.DIST(4,L339,FALSE)</f>
        <v>9.1421510429093853E-4</v>
      </c>
      <c r="AK339" s="5">
        <f t="shared" ref="AK339:AK402" si="530">_xlfn.POISSON.DIST(3,K339,FALSE) * _xlfn.POISSON.DIST(4,L339,FALSE)</f>
        <v>6.7786147713000606E-4</v>
      </c>
      <c r="AL339" s="5">
        <f t="shared" ref="AL339:AL402" si="531">_xlfn.POISSON.DIST(5,K339,FALSE) * _xlfn.POISSON.DIST(5,L339,FALSE)</f>
        <v>2.0988853807772604E-5</v>
      </c>
      <c r="AM339" s="5">
        <f t="shared" ref="AM339:AM402" si="532">_xlfn.POISSON.DIST(5,K339,FALSE) * _xlfn.POISSON.DIST(0,L339,FALSE)</f>
        <v>2.6246372314862893E-2</v>
      </c>
      <c r="AN339" s="5">
        <f t="shared" ref="AN339:AN402" si="533">_xlfn.POISSON.DIST(5,K339,FALSE) * _xlfn.POISSON.DIST(1,L339,FALSE)</f>
        <v>1.6424396541923132E-2</v>
      </c>
      <c r="AO339" s="5">
        <f t="shared" ref="AO339:AO402" si="534">_xlfn.POISSON.DIST(5,K339,FALSE) * _xlfn.POISSON.DIST(2,L339,FALSE)</f>
        <v>5.1390111846728505E-3</v>
      </c>
      <c r="AP339" s="5">
        <f t="shared" ref="AP339:AP402" si="535">_xlfn.POISSON.DIST(5,K339,FALSE) * _xlfn.POISSON.DIST(3,L339,FALSE)</f>
        <v>1.0719596663732432E-3</v>
      </c>
      <c r="AQ339" s="5">
        <f t="shared" ref="AQ339:AQ402" si="536">_xlfn.POISSON.DIST(5,K339,FALSE) * _xlfn.POISSON.DIST(4,L339,FALSE)</f>
        <v>1.6770213447261443E-4</v>
      </c>
      <c r="AR339" s="5">
        <f t="shared" ref="AR339:AR402" si="537">_xlfn.POISSON.DIST(0,K339,FALSE) * _xlfn.POISSON.DIST(5,L339,FALSE)</f>
        <v>4.6248844649604032E-5</v>
      </c>
      <c r="AS339" s="5">
        <f t="shared" ref="AS339:AS402" si="538">_xlfn.POISSON.DIST(1,K339,FALSE) * _xlfn.POISSON.DIST(5,L339,FALSE)</f>
        <v>1.0287615027117258E-4</v>
      </c>
      <c r="AT339" s="5">
        <f t="shared" ref="AT339:AT402" si="539">_xlfn.POISSON.DIST(2,K339,FALSE) * _xlfn.POISSON.DIST(5,L339,FALSE)</f>
        <v>1.144190992748129E-4</v>
      </c>
      <c r="AU339" s="5">
        <f t="shared" ref="AU339:AU402" si="540">_xlfn.POISSON.DIST(3,K339,FALSE) * _xlfn.POISSON.DIST(5,L339,FALSE)</f>
        <v>8.4838129759915666E-5</v>
      </c>
      <c r="AV339" s="5">
        <f t="shared" ref="AV339:AV402" si="541">_xlfn.POISSON.DIST(4,K339,FALSE) * _xlfn.POISSON.DIST(5,L339,FALSE)</f>
        <v>4.7178584957262541E-5</v>
      </c>
      <c r="AW339" s="5">
        <f t="shared" ref="AW339:AW402" si="542">_xlfn.POISSON.DIST(6,K339,FALSE) * _xlfn.POISSON.DIST(6,L339,FALSE)</f>
        <v>8.115591425995132E-7</v>
      </c>
      <c r="AX339" s="5">
        <f t="shared" ref="AX339:AX402" si="543">_xlfn.POISSON.DIST(6,K339,FALSE) * _xlfn.POISSON.DIST(0,L339,FALSE)</f>
        <v>9.7304259266510242E-3</v>
      </c>
      <c r="AY339" s="5">
        <f t="shared" ref="AY339:AY402" si="544">_xlfn.POISSON.DIST(6,K339,FALSE) * _xlfn.POISSON.DIST(1,L339,FALSE)</f>
        <v>6.0890843132109683E-3</v>
      </c>
      <c r="AZ339" s="5">
        <f t="shared" ref="AZ339:AZ402" si="545">_xlfn.POISSON.DIST(6,K339,FALSE) * _xlfn.POISSON.DIST(2,L339,FALSE)</f>
        <v>1.9052068251113475E-3</v>
      </c>
      <c r="BA339" s="5">
        <f t="shared" ref="BA339:BA402" si="546">_xlfn.POISSON.DIST(6,K339,FALSE) * _xlfn.POISSON.DIST(3,L339,FALSE)</f>
        <v>3.9741203107507907E-4</v>
      </c>
      <c r="BB339" s="5">
        <f t="shared" ref="BB339:BB402" si="547">_xlfn.POISSON.DIST(6,K339,FALSE) * _xlfn.POISSON.DIST(4,L339,FALSE)</f>
        <v>6.2172904417079179E-5</v>
      </c>
      <c r="BC339" s="5">
        <f t="shared" ref="BC339:BC402" si="548">_xlfn.POISSON.DIST(6,K339,FALSE) * _xlfn.POISSON.DIST(5,L339,FALSE)</f>
        <v>7.7812843928220214E-6</v>
      </c>
      <c r="BD339" s="5">
        <f t="shared" ref="BD339:BD402" si="549">_xlfn.POISSON.DIST(0,K339,FALSE) * _xlfn.POISSON.DIST(6,L339,FALSE)</f>
        <v>4.8235832049364893E-6</v>
      </c>
      <c r="BE339" s="5">
        <f t="shared" ref="BE339:BE402" si="550">_xlfn.POISSON.DIST(1,K339,FALSE) * _xlfn.POISSON.DIST(6,L339,FALSE)</f>
        <v>1.072960145050454E-5</v>
      </c>
      <c r="BF339" s="5">
        <f t="shared" ref="BF339:BF402" si="551">_xlfn.POISSON.DIST(2,K339,FALSE) * _xlfn.POISSON.DIST(6,L339,FALSE)</f>
        <v>1.1933488279921251E-5</v>
      </c>
      <c r="BG339" s="5">
        <f t="shared" ref="BG339:BG402" si="552">_xlfn.POISSON.DIST(3,K339,FALSE) * _xlfn.POISSON.DIST(6,L339,FALSE)</f>
        <v>8.848302718663815E-6</v>
      </c>
      <c r="BH339" s="5">
        <f t="shared" ref="BH339:BH402" si="553">_xlfn.POISSON.DIST(4,K339,FALSE) * _xlfn.POISSON.DIST(6,L339,FALSE)</f>
        <v>4.9205516755426509E-6</v>
      </c>
      <c r="BI339" s="5">
        <f t="shared" ref="BI339:BI402" si="554">_xlfn.POISSON.DIST(5,K339,FALSE) * _xlfn.POISSON.DIST(6,L339,FALSE)</f>
        <v>2.1890597156551025E-6</v>
      </c>
      <c r="BJ339" s="8">
        <f t="shared" ref="BJ339:BJ402" si="555">SUM(N339,Q339,T339,W339,X339,Y339,AD339,AE339,AF339,AG339,AM339,AN339,AO339,AP339,AQ339,AX339,AY339,AZ339,BA339,BB339,BC339)</f>
        <v>0.73162941598689257</v>
      </c>
      <c r="BK339" s="8">
        <f t="shared" ref="BK339:BK402" si="556">SUM(M339,P339,S339,V339,AC339,AL339,AY339)</f>
        <v>0.17717225450546473</v>
      </c>
      <c r="BL339" s="8">
        <f t="shared" ref="BL339:BL402" si="557">SUM(O339,R339,U339,AA339,AB339,AH339,AI339,AJ339,AK339,AR339,AS339,AT339,AU339,AV339,BD339,BE339,BF339,BG339,BH339,BI339)</f>
        <v>8.7024036830476714E-2</v>
      </c>
      <c r="BM339" s="8">
        <f t="shared" ref="BM339:BM402" si="558">SUM(S339:BI339)</f>
        <v>0.53452149043534125</v>
      </c>
      <c r="BN339" s="8">
        <f t="shared" ref="BN339:BN402" si="559">SUM(M339:R339)</f>
        <v>0.45757800242087482</v>
      </c>
    </row>
    <row r="340" spans="1:66" x14ac:dyDescent="0.25">
      <c r="A340" t="s">
        <v>16</v>
      </c>
      <c r="B340" t="s">
        <v>20</v>
      </c>
      <c r="C340" t="s">
        <v>18</v>
      </c>
      <c r="D340" t="s">
        <v>496</v>
      </c>
      <c r="E340">
        <f>VLOOKUP(A340,home!$A$2:$E$405,3,FALSE)</f>
        <v>1.5322580645161299</v>
      </c>
      <c r="F340">
        <f>VLOOKUP(B340,home!$B$2:$E$405,3,FALSE)</f>
        <v>0.75</v>
      </c>
      <c r="G340">
        <f>VLOOKUP(C340,away!$B$2:$E$405,4,FALSE)</f>
        <v>0.7</v>
      </c>
      <c r="H340">
        <f>VLOOKUP(A340,away!$A$2:$E$405,3,FALSE)</f>
        <v>1.2782258064516101</v>
      </c>
      <c r="I340">
        <f>VLOOKUP(C340,away!$B$2:$E$405,3,FALSE)</f>
        <v>0.56000000000000005</v>
      </c>
      <c r="J340">
        <f>VLOOKUP(B340,home!$B$2:$E$405,4,FALSE)</f>
        <v>1.06</v>
      </c>
      <c r="K340" s="3">
        <f t="shared" si="504"/>
        <v>0.80443548387096819</v>
      </c>
      <c r="L340" s="3">
        <f t="shared" si="505"/>
        <v>0.75875483870967586</v>
      </c>
      <c r="M340" s="5">
        <f t="shared" si="506"/>
        <v>0.2094667376105537</v>
      </c>
      <c r="N340" s="5">
        <f t="shared" si="507"/>
        <v>0.16850247642461891</v>
      </c>
      <c r="O340" s="5">
        <f t="shared" si="508"/>
        <v>0.15893390071073768</v>
      </c>
      <c r="P340" s="5">
        <f t="shared" si="509"/>
        <v>0.12785206932174267</v>
      </c>
      <c r="Q340" s="5">
        <f t="shared" si="510"/>
        <v>6.7774685578047347E-2</v>
      </c>
      <c r="R340" s="5">
        <f t="shared" si="511"/>
        <v>6.0295933099637697E-2</v>
      </c>
      <c r="S340" s="5">
        <f t="shared" si="512"/>
        <v>1.9509245019420342E-2</v>
      </c>
      <c r="T340" s="5">
        <f t="shared" si="513"/>
        <v>5.1424370624370309E-2</v>
      </c>
      <c r="U340" s="5">
        <f t="shared" si="514"/>
        <v>4.8504188118458573E-2</v>
      </c>
      <c r="V340" s="5">
        <f t="shared" si="515"/>
        <v>1.3230938371785567E-3</v>
      </c>
      <c r="W340" s="5">
        <f t="shared" si="516"/>
        <v>1.8173453995726417E-2</v>
      </c>
      <c r="X340" s="5">
        <f t="shared" si="517"/>
        <v>1.3789196155325112E-2</v>
      </c>
      <c r="Y340" s="5">
        <f t="shared" si="518"/>
        <v>5.2313096523848935E-3</v>
      </c>
      <c r="Z340" s="5">
        <f t="shared" si="519"/>
        <v>1.5249943664621669E-2</v>
      </c>
      <c r="AA340" s="5">
        <f t="shared" si="520"/>
        <v>1.2267595810854936E-2</v>
      </c>
      <c r="AB340" s="5">
        <f t="shared" si="521"/>
        <v>4.9342446860192761E-3</v>
      </c>
      <c r="AC340" s="5">
        <f t="shared" si="522"/>
        <v>5.0473492510010933E-5</v>
      </c>
      <c r="AD340" s="5">
        <f t="shared" si="523"/>
        <v>3.6548428146647399E-3</v>
      </c>
      <c r="AE340" s="5">
        <f t="shared" si="524"/>
        <v>2.7731296703501626E-3</v>
      </c>
      <c r="AF340" s="5">
        <f t="shared" si="525"/>
        <v>1.052062777873777E-3</v>
      </c>
      <c r="AG340" s="5">
        <f t="shared" si="526"/>
        <v>2.6608590777935705E-4</v>
      </c>
      <c r="AH340" s="5">
        <f t="shared" si="527"/>
        <v>2.8927421363954139E-3</v>
      </c>
      <c r="AI340" s="5">
        <f t="shared" si="528"/>
        <v>2.3270244202051827E-3</v>
      </c>
      <c r="AJ340" s="5">
        <f t="shared" si="529"/>
        <v>9.3597050772365766E-4</v>
      </c>
      <c r="AK340" s="5">
        <f t="shared" si="530"/>
        <v>2.5097596275654545E-4</v>
      </c>
      <c r="AL340" s="5">
        <f t="shared" si="531"/>
        <v>1.2322988436089049E-6</v>
      </c>
      <c r="AM340" s="5">
        <f t="shared" si="532"/>
        <v>5.8801704961743248E-4</v>
      </c>
      <c r="AN340" s="5">
        <f t="shared" si="533"/>
        <v>4.4616078164101442E-4</v>
      </c>
      <c r="AO340" s="5">
        <f t="shared" si="534"/>
        <v>1.6926332595630539E-4</v>
      </c>
      <c r="AP340" s="5">
        <f t="shared" si="535"/>
        <v>4.2809789195146594E-5</v>
      </c>
      <c r="AQ340" s="5">
        <f t="shared" si="536"/>
        <v>8.1205336739896691E-6</v>
      </c>
      <c r="AR340" s="5">
        <f t="shared" si="537"/>
        <v>4.3897641862587723E-4</v>
      </c>
      <c r="AS340" s="5">
        <f t="shared" si="538"/>
        <v>3.5312820772525223E-4</v>
      </c>
      <c r="AT340" s="5">
        <f t="shared" si="539"/>
        <v>1.420344303249755E-4</v>
      </c>
      <c r="AU340" s="5">
        <f t="shared" si="540"/>
        <v>3.8085845228269664E-5</v>
      </c>
      <c r="AV340" s="5">
        <f t="shared" si="541"/>
        <v>7.6594013337094777E-6</v>
      </c>
      <c r="AW340" s="5">
        <f t="shared" si="542"/>
        <v>2.0893261168207506E-8</v>
      </c>
      <c r="AX340" s="5">
        <f t="shared" si="543"/>
        <v>7.8836963305563019E-5</v>
      </c>
      <c r="AY340" s="5">
        <f t="shared" si="544"/>
        <v>5.9817927377273105E-5</v>
      </c>
      <c r="AZ340" s="5">
        <f t="shared" si="545"/>
        <v>2.2693570919544978E-5</v>
      </c>
      <c r="BA340" s="5">
        <f t="shared" si="546"/>
        <v>5.7396189142686465E-6</v>
      </c>
      <c r="BB340" s="5">
        <f t="shared" si="547"/>
        <v>1.0887409058877277E-6</v>
      </c>
      <c r="BC340" s="5">
        <f t="shared" si="548"/>
        <v>1.6521748608869391E-7</v>
      </c>
      <c r="BD340" s="5">
        <f t="shared" si="549"/>
        <v>5.5512580285304759E-5</v>
      </c>
      <c r="BE340" s="5">
        <f t="shared" si="550"/>
        <v>4.4656289382735101E-5</v>
      </c>
      <c r="BF340" s="5">
        <f t="shared" si="551"/>
        <v>1.7961551878741243E-5</v>
      </c>
      <c r="BG340" s="5">
        <f t="shared" si="552"/>
        <v>4.8163032255495703E-6</v>
      </c>
      <c r="BH340" s="5">
        <f t="shared" si="553"/>
        <v>9.6860130392856823E-7</v>
      </c>
      <c r="BI340" s="5">
        <f t="shared" si="554"/>
        <v>1.5583545172076576E-7</v>
      </c>
      <c r="BJ340" s="8">
        <f t="shared" si="555"/>
        <v>0.3340643271201334</v>
      </c>
      <c r="BK340" s="8">
        <f t="shared" si="556"/>
        <v>0.3582626695076262</v>
      </c>
      <c r="BL340" s="8">
        <f t="shared" si="557"/>
        <v>0.29244653091755501</v>
      </c>
      <c r="BM340" s="8">
        <f t="shared" si="558"/>
        <v>0.20713787143048229</v>
      </c>
      <c r="BN340" s="8">
        <f t="shared" si="559"/>
        <v>0.79282580274533787</v>
      </c>
    </row>
    <row r="341" spans="1:66" x14ac:dyDescent="0.25">
      <c r="A341" t="s">
        <v>16</v>
      </c>
      <c r="B341" t="s">
        <v>253</v>
      </c>
      <c r="C341" t="s">
        <v>17</v>
      </c>
      <c r="D341" t="s">
        <v>496</v>
      </c>
      <c r="E341">
        <f>VLOOKUP(A341,home!$A$2:$E$405,3,FALSE)</f>
        <v>1.5322580645161299</v>
      </c>
      <c r="F341">
        <f>VLOOKUP(B341,home!$B$2:$E$405,3,FALSE)</f>
        <v>0.89</v>
      </c>
      <c r="G341">
        <f>VLOOKUP(C341,away!$B$2:$E$405,4,FALSE)</f>
        <v>0.7</v>
      </c>
      <c r="H341">
        <f>VLOOKUP(A341,away!$A$2:$E$405,3,FALSE)</f>
        <v>1.2782258064516101</v>
      </c>
      <c r="I341">
        <f>VLOOKUP(C341,away!$B$2:$E$405,3,FALSE)</f>
        <v>1.31</v>
      </c>
      <c r="J341">
        <f>VLOOKUP(B341,home!$B$2:$E$405,4,FALSE)</f>
        <v>1.06</v>
      </c>
      <c r="K341" s="3">
        <f t="shared" si="504"/>
        <v>0.95459677419354882</v>
      </c>
      <c r="L341" s="3">
        <f t="shared" si="505"/>
        <v>1.7749443548387058</v>
      </c>
      <c r="M341" s="5">
        <f t="shared" si="506"/>
        <v>6.5249223774114046E-2</v>
      </c>
      <c r="N341" s="5">
        <f t="shared" si="507"/>
        <v>6.2286698533402275E-2</v>
      </c>
      <c r="O341" s="5">
        <f t="shared" si="508"/>
        <v>0.11581374139547117</v>
      </c>
      <c r="P341" s="5">
        <f t="shared" si="509"/>
        <v>0.11055542394340265</v>
      </c>
      <c r="Q341" s="5">
        <f t="shared" si="510"/>
        <v>2.9729340747575928E-2</v>
      </c>
      <c r="R341" s="5">
        <f t="shared" si="511"/>
        <v>0.10278147325132068</v>
      </c>
      <c r="S341" s="5">
        <f t="shared" si="512"/>
        <v>4.6830065770661546E-2</v>
      </c>
      <c r="T341" s="5">
        <f t="shared" si="513"/>
        <v>5.2767925532986197E-2</v>
      </c>
      <c r="U341" s="5">
        <f t="shared" si="514"/>
        <v>9.8114862812571257E-2</v>
      </c>
      <c r="V341" s="5">
        <f t="shared" si="515"/>
        <v>8.8163122445652879E-3</v>
      </c>
      <c r="W341" s="5">
        <f t="shared" si="516"/>
        <v>9.4598442588456049E-3</v>
      </c>
      <c r="X341" s="5">
        <f t="shared" si="517"/>
        <v>1.6790697164891344E-2</v>
      </c>
      <c r="Y341" s="5">
        <f t="shared" si="518"/>
        <v>1.4901276573315084E-2</v>
      </c>
      <c r="Z341" s="5">
        <f t="shared" si="519"/>
        <v>6.0810465243145699E-2</v>
      </c>
      <c r="AA341" s="5">
        <f t="shared" si="520"/>
        <v>5.8049473958315806E-2</v>
      </c>
      <c r="AB341" s="5">
        <f t="shared" si="521"/>
        <v>2.7706920292120341E-2</v>
      </c>
      <c r="AC341" s="5">
        <f t="shared" si="522"/>
        <v>9.336233075254713E-4</v>
      </c>
      <c r="AD341" s="5">
        <f t="shared" si="523"/>
        <v>2.2575842034668436E-3</v>
      </c>
      <c r="AE341" s="5">
        <f t="shared" si="524"/>
        <v>4.0070863375165104E-3</v>
      </c>
      <c r="AF341" s="5">
        <f t="shared" si="525"/>
        <v>3.5561776370631186E-3</v>
      </c>
      <c r="AG341" s="5">
        <f t="shared" si="526"/>
        <v>2.1040058072362769E-3</v>
      </c>
      <c r="AH341" s="5">
        <f t="shared" si="527"/>
        <v>2.6983797999609208E-2</v>
      </c>
      <c r="AI341" s="5">
        <f t="shared" si="528"/>
        <v>2.5758646525917285E-2</v>
      </c>
      <c r="AJ341" s="5">
        <f t="shared" si="529"/>
        <v>1.2294560440616251E-2</v>
      </c>
      <c r="AK341" s="5">
        <f t="shared" si="530"/>
        <v>3.9121159122466305E-3</v>
      </c>
      <c r="AL341" s="5">
        <f t="shared" si="531"/>
        <v>6.3275615921039668E-5</v>
      </c>
      <c r="AM341" s="5">
        <f t="shared" si="532"/>
        <v>4.3101651961995242E-4</v>
      </c>
      <c r="AN341" s="5">
        <f t="shared" si="533"/>
        <v>7.6503033834166066E-4</v>
      </c>
      <c r="AO341" s="5">
        <f t="shared" si="534"/>
        <v>6.7894314015993812E-4</v>
      </c>
      <c r="AP341" s="5">
        <f t="shared" si="535"/>
        <v>4.0169543129444881E-4</v>
      </c>
      <c r="AQ341" s="5">
        <f t="shared" si="536"/>
        <v>1.7824675953514535E-4</v>
      </c>
      <c r="AR341" s="5">
        <f t="shared" si="537"/>
        <v>9.5789479863028614E-3</v>
      </c>
      <c r="AS341" s="5">
        <f t="shared" si="538"/>
        <v>9.1440328478925009E-3</v>
      </c>
      <c r="AT341" s="5">
        <f t="shared" si="539"/>
        <v>4.3644321298590147E-3</v>
      </c>
      <c r="AU341" s="5">
        <f t="shared" si="540"/>
        <v>1.3887576107833655E-3</v>
      </c>
      <c r="AV341" s="5">
        <f t="shared" si="541"/>
        <v>3.314258838476351E-4</v>
      </c>
      <c r="AW341" s="5">
        <f t="shared" si="542"/>
        <v>2.9780952591388568E-6</v>
      </c>
      <c r="AX341" s="5">
        <f t="shared" si="543"/>
        <v>6.8574496542222809E-5</v>
      </c>
      <c r="AY341" s="5">
        <f t="shared" si="544"/>
        <v>1.217159155235247E-4</v>
      </c>
      <c r="AZ341" s="5">
        <f t="shared" si="545"/>
        <v>1.0801948857625253E-4</v>
      </c>
      <c r="BA341" s="5">
        <f t="shared" si="546"/>
        <v>6.3909527153661164E-5</v>
      </c>
      <c r="BB341" s="5">
        <f t="shared" si="547"/>
        <v>2.8358963610450482E-5</v>
      </c>
      <c r="BC341" s="5">
        <f t="shared" si="548"/>
        <v>1.0067116473889067E-5</v>
      </c>
      <c r="BD341" s="5">
        <f t="shared" si="549"/>
        <v>2.8336832755969758E-3</v>
      </c>
      <c r="BE341" s="5">
        <f t="shared" si="550"/>
        <v>2.7050249139710823E-3</v>
      </c>
      <c r="BF341" s="5">
        <f t="shared" si="551"/>
        <v>1.2911040284949884E-3</v>
      </c>
      <c r="BG341" s="5">
        <f t="shared" si="552"/>
        <v>4.1082791358320399E-4</v>
      </c>
      <c r="BH341" s="5">
        <f t="shared" si="553"/>
        <v>9.804375026379812E-5</v>
      </c>
      <c r="BI341" s="5">
        <f t="shared" si="554"/>
        <v>1.8718449546331922E-5</v>
      </c>
      <c r="BJ341" s="8">
        <f t="shared" si="555"/>
        <v>0.20071621449313029</v>
      </c>
      <c r="BK341" s="8">
        <f t="shared" si="556"/>
        <v>0.23256964057171353</v>
      </c>
      <c r="BL341" s="8">
        <f t="shared" si="557"/>
        <v>0.50358059137833044</v>
      </c>
      <c r="BM341" s="8">
        <f t="shared" si="558"/>
        <v>0.5111422722207688</v>
      </c>
      <c r="BN341" s="8">
        <f t="shared" si="559"/>
        <v>0.48641590164528681</v>
      </c>
    </row>
    <row r="342" spans="1:66" x14ac:dyDescent="0.25">
      <c r="A342" t="s">
        <v>69</v>
      </c>
      <c r="B342" t="s">
        <v>381</v>
      </c>
      <c r="C342" t="s">
        <v>259</v>
      </c>
      <c r="D342" t="s">
        <v>496</v>
      </c>
      <c r="E342">
        <f>VLOOKUP(A342,home!$A$2:$E$405,3,FALSE)</f>
        <v>1.3354838709677399</v>
      </c>
      <c r="F342">
        <f>VLOOKUP(B342,home!$B$2:$E$405,3,FALSE)</f>
        <v>1</v>
      </c>
      <c r="G342">
        <f>VLOOKUP(C342,away!$B$2:$E$405,4,FALSE)</f>
        <v>0.84</v>
      </c>
      <c r="H342">
        <f>VLOOKUP(A342,away!$A$2:$E$405,3,FALSE)</f>
        <v>1.3322580645161299</v>
      </c>
      <c r="I342">
        <f>VLOOKUP(C342,away!$B$2:$E$405,3,FALSE)</f>
        <v>1.22</v>
      </c>
      <c r="J342">
        <f>VLOOKUP(B342,home!$B$2:$E$405,4,FALSE)</f>
        <v>1.1499999999999999</v>
      </c>
      <c r="K342" s="3">
        <f t="shared" si="504"/>
        <v>1.1218064516129014</v>
      </c>
      <c r="L342" s="3">
        <f t="shared" si="505"/>
        <v>1.8691580645161303</v>
      </c>
      <c r="M342" s="5">
        <f t="shared" si="506"/>
        <v>5.023895706324983E-2</v>
      </c>
      <c r="N342" s="5">
        <f t="shared" si="507"/>
        <v>5.6358386155857192E-2</v>
      </c>
      <c r="O342" s="5">
        <f t="shared" si="508"/>
        <v>9.3904551747653012E-2</v>
      </c>
      <c r="P342" s="5">
        <f t="shared" si="509"/>
        <v>0.10534273198633469</v>
      </c>
      <c r="Q342" s="5">
        <f t="shared" si="510"/>
        <v>3.1611600596065915E-2</v>
      </c>
      <c r="R342" s="5">
        <f t="shared" si="511"/>
        <v>8.7761225096948975E-2</v>
      </c>
      <c r="S342" s="5">
        <f t="shared" si="512"/>
        <v>5.5221544350401906E-2</v>
      </c>
      <c r="T342" s="5">
        <f t="shared" si="513"/>
        <v>5.9087078186399522E-2</v>
      </c>
      <c r="U342" s="5">
        <f t="shared" si="514"/>
        <v>9.8451108515209426E-2</v>
      </c>
      <c r="V342" s="5">
        <f t="shared" si="515"/>
        <v>1.2865598700520087E-2</v>
      </c>
      <c r="W342" s="5">
        <f t="shared" si="516"/>
        <v>1.1820699164825657E-2</v>
      </c>
      <c r="X342" s="5">
        <f t="shared" si="517"/>
        <v>2.2094755172152963E-2</v>
      </c>
      <c r="Y342" s="5">
        <f t="shared" si="518"/>
        <v>2.0649294906769599E-2</v>
      </c>
      <c r="Z342" s="5">
        <f t="shared" si="519"/>
        <v>5.4679867213925877E-2</v>
      </c>
      <c r="AA342" s="5">
        <f t="shared" si="520"/>
        <v>6.1340227813918805E-2</v>
      </c>
      <c r="AB342" s="5">
        <f t="shared" si="521"/>
        <v>3.4405931652529635E-2</v>
      </c>
      <c r="AC342" s="5">
        <f t="shared" si="522"/>
        <v>1.686063708048234E-3</v>
      </c>
      <c r="AD342" s="5">
        <f t="shared" si="523"/>
        <v>3.3151341464191654E-3</v>
      </c>
      <c r="AE342" s="5">
        <f t="shared" si="524"/>
        <v>6.1965097247321807E-3</v>
      </c>
      <c r="AF342" s="5">
        <f t="shared" si="525"/>
        <v>5.7911280619178922E-3</v>
      </c>
      <c r="AG342" s="5">
        <f t="shared" si="526"/>
        <v>3.6081779065264999E-3</v>
      </c>
      <c r="AH342" s="5">
        <f t="shared" si="527"/>
        <v>2.5551328692395181E-2</v>
      </c>
      <c r="AI342" s="5">
        <f t="shared" si="528"/>
        <v>2.8663645374410747E-2</v>
      </c>
      <c r="AJ342" s="5">
        <f t="shared" si="529"/>
        <v>1.6077531153879141E-2</v>
      </c>
      <c r="AK342" s="5">
        <f t="shared" si="530"/>
        <v>6.0119593914763425E-3</v>
      </c>
      <c r="AL342" s="5">
        <f t="shared" si="531"/>
        <v>1.4141579976287936E-4</v>
      </c>
      <c r="AM342" s="5">
        <f t="shared" si="532"/>
        <v>7.4378777468304979E-4</v>
      </c>
      <c r="AN342" s="5">
        <f t="shared" si="533"/>
        <v>1.390256917337329E-3</v>
      </c>
      <c r="AO342" s="5">
        <f t="shared" si="534"/>
        <v>1.2993049643952022E-3</v>
      </c>
      <c r="AP342" s="5">
        <f t="shared" si="535"/>
        <v>8.0953545082171211E-4</v>
      </c>
      <c r="AQ342" s="5">
        <f t="shared" si="536"/>
        <v>3.7828742910377616E-4</v>
      </c>
      <c r="AR342" s="5">
        <f t="shared" si="537"/>
        <v>9.5518944168985643E-3</v>
      </c>
      <c r="AS342" s="5">
        <f t="shared" si="538"/>
        <v>1.0715376782002061E-2</v>
      </c>
      <c r="AT342" s="5">
        <f t="shared" si="539"/>
        <v>6.0102894027565029E-3</v>
      </c>
      <c r="AU342" s="5">
        <f t="shared" si="540"/>
        <v>2.2474604760242978E-3</v>
      </c>
      <c r="AV342" s="5">
        <f t="shared" si="541"/>
        <v>6.3030391543726519E-4</v>
      </c>
      <c r="AW342" s="5">
        <f t="shared" si="542"/>
        <v>8.2368165861023498E-6</v>
      </c>
      <c r="AX342" s="5">
        <f t="shared" si="543"/>
        <v>1.3906432071170786E-4</v>
      </c>
      <c r="AY342" s="5">
        <f t="shared" si="544"/>
        <v>2.5993319654474625E-4</v>
      </c>
      <c r="AZ342" s="5">
        <f t="shared" si="545"/>
        <v>2.4292811527853444E-4</v>
      </c>
      <c r="BA342" s="5">
        <f t="shared" si="546"/>
        <v>1.51357015256859E-4</v>
      </c>
      <c r="BB342" s="5">
        <f t="shared" si="547"/>
        <v>7.0727546422112245E-5</v>
      </c>
      <c r="BC342" s="5">
        <f t="shared" si="548"/>
        <v>2.644019275566601E-5</v>
      </c>
      <c r="BD342" s="5">
        <f t="shared" si="549"/>
        <v>2.9756667467920926E-3</v>
      </c>
      <c r="BE342" s="5">
        <f t="shared" si="550"/>
        <v>3.3381221544013431E-3</v>
      </c>
      <c r="BF342" s="5">
        <f t="shared" si="551"/>
        <v>1.8723634845396926E-3</v>
      </c>
      <c r="BG342" s="5">
        <f t="shared" si="552"/>
        <v>7.0014314557367971E-4</v>
      </c>
      <c r="BH342" s="5">
        <f t="shared" si="553"/>
        <v>1.9635627443927625E-4</v>
      </c>
      <c r="BI342" s="5">
        <f t="shared" si="554"/>
        <v>4.4054747096130717E-5</v>
      </c>
      <c r="BJ342" s="8">
        <f t="shared" si="555"/>
        <v>0.2260443869449773</v>
      </c>
      <c r="BK342" s="8">
        <f t="shared" si="556"/>
        <v>0.22575624480486239</v>
      </c>
      <c r="BL342" s="8">
        <f t="shared" si="557"/>
        <v>0.49044954098438226</v>
      </c>
      <c r="BM342" s="8">
        <f t="shared" si="558"/>
        <v>0.5714608909220793</v>
      </c>
      <c r="BN342" s="8">
        <f t="shared" si="559"/>
        <v>0.42521745264610966</v>
      </c>
    </row>
    <row r="343" spans="1:66" x14ac:dyDescent="0.25">
      <c r="A343" t="s">
        <v>80</v>
      </c>
      <c r="B343" t="s">
        <v>83</v>
      </c>
      <c r="C343" t="s">
        <v>91</v>
      </c>
      <c r="D343" t="s">
        <v>496</v>
      </c>
      <c r="E343">
        <f>VLOOKUP(A343,home!$A$2:$E$405,3,FALSE)</f>
        <v>1.2326530612244899</v>
      </c>
      <c r="F343">
        <f>VLOOKUP(B343,home!$B$2:$E$405,3,FALSE)</f>
        <v>1.01</v>
      </c>
      <c r="G343">
        <f>VLOOKUP(C343,away!$B$2:$E$405,4,FALSE)</f>
        <v>1.01</v>
      </c>
      <c r="H343">
        <f>VLOOKUP(A343,away!$A$2:$E$405,3,FALSE)</f>
        <v>1.02857142857143</v>
      </c>
      <c r="I343">
        <f>VLOOKUP(C343,away!$B$2:$E$405,3,FALSE)</f>
        <v>0.56999999999999995</v>
      </c>
      <c r="J343">
        <f>VLOOKUP(B343,home!$B$2:$E$405,4,FALSE)</f>
        <v>1.1200000000000001</v>
      </c>
      <c r="K343" s="3">
        <f t="shared" si="504"/>
        <v>1.2574293877551022</v>
      </c>
      <c r="L343" s="3">
        <f t="shared" si="505"/>
        <v>0.656640000000001</v>
      </c>
      <c r="M343" s="5">
        <f t="shared" si="506"/>
        <v>0.1474790145214461</v>
      </c>
      <c r="N343" s="5">
        <f t="shared" si="507"/>
        <v>0.18544444693642784</v>
      </c>
      <c r="O343" s="5">
        <f t="shared" si="508"/>
        <v>9.684062009536254E-2</v>
      </c>
      <c r="P343" s="5">
        <f t="shared" si="509"/>
        <v>0.12177024163633618</v>
      </c>
      <c r="Q343" s="5">
        <f t="shared" si="510"/>
        <v>0.11659164868692802</v>
      </c>
      <c r="R343" s="5">
        <f t="shared" si="511"/>
        <v>3.1794712389709469E-2</v>
      </c>
      <c r="S343" s="5">
        <f t="shared" si="512"/>
        <v>2.513576558042337E-2</v>
      </c>
      <c r="T343" s="5">
        <f t="shared" si="513"/>
        <v>7.6558740193784544E-2</v>
      </c>
      <c r="U343" s="5">
        <f t="shared" si="514"/>
        <v>3.997960573404194E-2</v>
      </c>
      <c r="V343" s="5">
        <f t="shared" si="515"/>
        <v>2.3060066156789915E-3</v>
      </c>
      <c r="W343" s="5">
        <f t="shared" si="516"/>
        <v>4.8868588475253938E-2</v>
      </c>
      <c r="X343" s="5">
        <f t="shared" si="517"/>
        <v>3.2089069936390803E-2</v>
      </c>
      <c r="Y343" s="5">
        <f t="shared" si="518"/>
        <v>1.0535483441515841E-2</v>
      </c>
      <c r="Z343" s="5">
        <f t="shared" si="519"/>
        <v>6.9592266478596208E-3</v>
      </c>
      <c r="AA343" s="5">
        <f t="shared" si="520"/>
        <v>8.7507361030671159E-3</v>
      </c>
      <c r="AB343" s="5">
        <f t="shared" si="521"/>
        <v>5.5017163702430778E-3</v>
      </c>
      <c r="AC343" s="5">
        <f t="shared" si="522"/>
        <v>1.1900124558288714E-4</v>
      </c>
      <c r="AD343" s="5">
        <f t="shared" si="523"/>
        <v>1.5362199821723658E-2</v>
      </c>
      <c r="AE343" s="5">
        <f t="shared" si="524"/>
        <v>1.0087434890936641E-2</v>
      </c>
      <c r="AF343" s="5">
        <f t="shared" si="525"/>
        <v>3.3119066233923216E-3</v>
      </c>
      <c r="AG343" s="5">
        <f t="shared" si="526"/>
        <v>7.2491012172811278E-4</v>
      </c>
      <c r="AH343" s="5">
        <f t="shared" si="527"/>
        <v>1.1424266465126368E-3</v>
      </c>
      <c r="AI343" s="5">
        <f t="shared" si="528"/>
        <v>1.4365208386794997E-3</v>
      </c>
      <c r="AJ343" s="5">
        <f t="shared" si="529"/>
        <v>9.0316175933910481E-4</v>
      </c>
      <c r="AK343" s="5">
        <f t="shared" si="530"/>
        <v>3.7855404602986375E-4</v>
      </c>
      <c r="AL343" s="5">
        <f t="shared" si="531"/>
        <v>3.9302704799525E-6</v>
      </c>
      <c r="AM343" s="5">
        <f t="shared" si="532"/>
        <v>3.8633763032803032E-3</v>
      </c>
      <c r="AN343" s="5">
        <f t="shared" si="533"/>
        <v>2.5368474157859825E-3</v>
      </c>
      <c r="AO343" s="5">
        <f t="shared" si="534"/>
        <v>8.3289774355085476E-4</v>
      </c>
      <c r="AP343" s="5">
        <f t="shared" si="535"/>
        <v>1.8230465810841143E-4</v>
      </c>
      <c r="AQ343" s="5">
        <f t="shared" si="536"/>
        <v>2.9927132675076861E-5</v>
      </c>
      <c r="AR343" s="5">
        <f t="shared" si="537"/>
        <v>1.5003260663321182E-4</v>
      </c>
      <c r="AS343" s="5">
        <f t="shared" si="538"/>
        <v>1.8865540870210165E-4</v>
      </c>
      <c r="AT343" s="5">
        <f t="shared" si="539"/>
        <v>1.1861042753048616E-4</v>
      </c>
      <c r="AU343" s="5">
        <f t="shared" si="540"/>
        <v>4.9714745757010025E-5</v>
      </c>
      <c r="AV343" s="5">
        <f t="shared" si="541"/>
        <v>1.5628195579909429E-5</v>
      </c>
      <c r="AW343" s="5">
        <f t="shared" si="542"/>
        <v>9.0142765884531873E-8</v>
      </c>
      <c r="AX343" s="5">
        <f t="shared" si="543"/>
        <v>8.0965381661688741E-4</v>
      </c>
      <c r="AY343" s="5">
        <f t="shared" si="544"/>
        <v>5.3165108214331381E-4</v>
      </c>
      <c r="AZ343" s="5">
        <f t="shared" si="545"/>
        <v>1.7455168328929302E-4</v>
      </c>
      <c r="BA343" s="5">
        <f t="shared" si="546"/>
        <v>3.8205872438360526E-5</v>
      </c>
      <c r="BB343" s="5">
        <f t="shared" si="547"/>
        <v>6.2718760194812718E-6</v>
      </c>
      <c r="BC343" s="5">
        <f t="shared" si="548"/>
        <v>8.2367293388643778E-7</v>
      </c>
      <c r="BD343" s="5">
        <f t="shared" si="549"/>
        <v>1.6419568469938724E-5</v>
      </c>
      <c r="BE343" s="5">
        <f t="shared" si="550"/>
        <v>2.0646447928358032E-5</v>
      </c>
      <c r="BF343" s="5">
        <f t="shared" si="551"/>
        <v>1.2980725188936422E-5</v>
      </c>
      <c r="BG343" s="5">
        <f t="shared" si="552"/>
        <v>5.440781775647185E-6</v>
      </c>
      <c r="BH343" s="5">
        <f t="shared" si="553"/>
        <v>1.7103497242652902E-6</v>
      </c>
      <c r="BI343" s="5">
        <f t="shared" si="554"/>
        <v>4.3012880132600222E-7</v>
      </c>
      <c r="BJ343" s="8">
        <f t="shared" si="555"/>
        <v>0.50858094038492352</v>
      </c>
      <c r="BK343" s="8">
        <f t="shared" si="556"/>
        <v>0.29734561095209078</v>
      </c>
      <c r="BL343" s="8">
        <f t="shared" si="557"/>
        <v>0.18730832336907641</v>
      </c>
      <c r="BM343" s="8">
        <f t="shared" si="558"/>
        <v>0.29974185614836285</v>
      </c>
      <c r="BN343" s="8">
        <f t="shared" si="559"/>
        <v>0.69992068426621012</v>
      </c>
    </row>
    <row r="344" spans="1:66" x14ac:dyDescent="0.25">
      <c r="A344" t="s">
        <v>80</v>
      </c>
      <c r="B344" t="s">
        <v>412</v>
      </c>
      <c r="C344" t="s">
        <v>89</v>
      </c>
      <c r="D344" t="s">
        <v>496</v>
      </c>
      <c r="E344">
        <f>VLOOKUP(A344,home!$A$2:$E$405,3,FALSE)</f>
        <v>1.2326530612244899</v>
      </c>
      <c r="F344">
        <f>VLOOKUP(B344,home!$B$2:$E$405,3,FALSE)</f>
        <v>1.3</v>
      </c>
      <c r="G344">
        <f>VLOOKUP(C344,away!$B$2:$E$405,4,FALSE)</f>
        <v>0.85</v>
      </c>
      <c r="H344">
        <f>VLOOKUP(A344,away!$A$2:$E$405,3,FALSE)</f>
        <v>1.02857142857143</v>
      </c>
      <c r="I344">
        <f>VLOOKUP(C344,away!$B$2:$E$405,3,FALSE)</f>
        <v>0.93</v>
      </c>
      <c r="J344">
        <f>VLOOKUP(B344,home!$B$2:$E$405,4,FALSE)</f>
        <v>1.07</v>
      </c>
      <c r="K344" s="3">
        <f t="shared" si="504"/>
        <v>1.3620816326530614</v>
      </c>
      <c r="L344" s="3">
        <f t="shared" si="505"/>
        <v>1.0235314285714301</v>
      </c>
      <c r="M344" s="5">
        <f t="shared" si="506"/>
        <v>9.2032540698710433E-2</v>
      </c>
      <c r="N344" s="5">
        <f t="shared" si="507"/>
        <v>0.12535583329210881</v>
      </c>
      <c r="O344" s="5">
        <f t="shared" si="508"/>
        <v>9.4198197856409357E-2</v>
      </c>
      <c r="P344" s="5">
        <f t="shared" si="509"/>
        <v>0.12830563512923415</v>
      </c>
      <c r="Q344" s="5">
        <f t="shared" si="510"/>
        <v>8.5372439036550299E-2</v>
      </c>
      <c r="R344" s="5">
        <f t="shared" si="511"/>
        <v>4.8207408010412449E-2</v>
      </c>
      <c r="S344" s="5">
        <f t="shared" si="512"/>
        <v>4.4718791529969264E-2</v>
      </c>
      <c r="T344" s="5">
        <f t="shared" si="513"/>
        <v>8.7381374487707636E-2</v>
      </c>
      <c r="U344" s="5">
        <f t="shared" si="514"/>
        <v>6.566242500879485E-2</v>
      </c>
      <c r="V344" s="5">
        <f t="shared" si="515"/>
        <v>6.9271065621695094E-3</v>
      </c>
      <c r="W344" s="5">
        <f t="shared" si="516"/>
        <v>3.8761410382159474E-2</v>
      </c>
      <c r="X344" s="5">
        <f t="shared" si="517"/>
        <v>3.9673521741895139E-2</v>
      </c>
      <c r="Y344" s="5">
        <f t="shared" si="518"/>
        <v>2.0303548192470815E-2</v>
      </c>
      <c r="Z344" s="5">
        <f t="shared" si="519"/>
        <v>1.6447265729541083E-2</v>
      </c>
      <c r="AA344" s="5">
        <f t="shared" si="520"/>
        <v>2.2402518557572065E-2</v>
      </c>
      <c r="AB344" s="5">
        <f t="shared" si="521"/>
        <v>1.5257029526219134E-2</v>
      </c>
      <c r="AC344" s="5">
        <f t="shared" si="522"/>
        <v>6.0358189635928026E-4</v>
      </c>
      <c r="AD344" s="5">
        <f t="shared" si="523"/>
        <v>1.3199051284316771E-2</v>
      </c>
      <c r="AE344" s="5">
        <f t="shared" si="524"/>
        <v>1.3509643816824311E-2</v>
      </c>
      <c r="AF344" s="5">
        <f t="shared" si="525"/>
        <v>6.9137725176626882E-3</v>
      </c>
      <c r="AG344" s="5">
        <f t="shared" si="526"/>
        <v>2.3588211539403944E-3</v>
      </c>
      <c r="AH344" s="5">
        <f t="shared" si="527"/>
        <v>4.2085733470627771E-3</v>
      </c>
      <c r="AI344" s="5">
        <f t="shared" si="528"/>
        <v>5.7324204557074269E-3</v>
      </c>
      <c r="AJ344" s="5">
        <f t="shared" si="529"/>
        <v>3.9040123066818901E-3</v>
      </c>
      <c r="AK344" s="5">
        <f t="shared" si="530"/>
        <v>1.7725278188609715E-3</v>
      </c>
      <c r="AL344" s="5">
        <f t="shared" si="531"/>
        <v>3.3658946271368224E-5</v>
      </c>
      <c r="AM344" s="5">
        <f t="shared" si="532"/>
        <v>3.595637064562735E-3</v>
      </c>
      <c r="AN344" s="5">
        <f t="shared" si="533"/>
        <v>3.6802475413162793E-3</v>
      </c>
      <c r="AO344" s="5">
        <f t="shared" si="534"/>
        <v>1.8834245117299725E-3</v>
      </c>
      <c r="AP344" s="5">
        <f t="shared" si="535"/>
        <v>6.4258139369914222E-4</v>
      </c>
      <c r="AQ344" s="5">
        <f t="shared" si="536"/>
        <v>1.6442556296657589E-4</v>
      </c>
      <c r="AR344" s="5">
        <f t="shared" si="537"/>
        <v>8.6152141803336223E-4</v>
      </c>
      <c r="AS344" s="5">
        <f t="shared" si="538"/>
        <v>1.1734624996404626E-3</v>
      </c>
      <c r="AT344" s="5">
        <f t="shared" si="539"/>
        <v>7.9917585868371198E-4</v>
      </c>
      <c r="AU344" s="5">
        <f t="shared" si="540"/>
        <v>3.6284758612427435E-4</v>
      </c>
      <c r="AV344" s="5">
        <f t="shared" si="541"/>
        <v>1.2355700812809344E-4</v>
      </c>
      <c r="AW344" s="5">
        <f t="shared" si="542"/>
        <v>1.303473884328073E-6</v>
      </c>
      <c r="AX344" s="5">
        <f t="shared" si="543"/>
        <v>8.1625853388791136E-4</v>
      </c>
      <c r="AY344" s="5">
        <f t="shared" si="544"/>
        <v>8.3546626327391481E-4</v>
      </c>
      <c r="AZ344" s="5">
        <f t="shared" si="545"/>
        <v>4.2756298898599237E-4</v>
      </c>
      <c r="BA344" s="5">
        <f t="shared" si="546"/>
        <v>1.4587471897370112E-4</v>
      </c>
      <c r="BB344" s="5">
        <f t="shared" si="547"/>
        <v>3.7326839875902049E-5</v>
      </c>
      <c r="BC344" s="5">
        <f t="shared" si="548"/>
        <v>7.6410387484478116E-6</v>
      </c>
      <c r="BD344" s="5">
        <f t="shared" si="549"/>
        <v>1.4696570795742851E-4</v>
      </c>
      <c r="BE344" s="5">
        <f t="shared" si="550"/>
        <v>2.0017929143866724E-4</v>
      </c>
      <c r="BF344" s="5">
        <f t="shared" si="551"/>
        <v>1.3633026805305647E-4</v>
      </c>
      <c r="BG344" s="5">
        <f t="shared" si="552"/>
        <v>6.1897651363245574E-5</v>
      </c>
      <c r="BH344" s="5">
        <f t="shared" si="553"/>
        <v>2.1077413506559873E-5</v>
      </c>
      <c r="BI344" s="5">
        <f t="shared" si="554"/>
        <v>5.7418315602237522E-6</v>
      </c>
      <c r="BJ344" s="8">
        <f t="shared" si="555"/>
        <v>0.44506586236365686</v>
      </c>
      <c r="BK344" s="8">
        <f t="shared" si="556"/>
        <v>0.27345678102598792</v>
      </c>
      <c r="BL344" s="8">
        <f t="shared" si="557"/>
        <v>0.26523786942220989</v>
      </c>
      <c r="BM344" s="8">
        <f t="shared" si="558"/>
        <v>0.42590156172858074</v>
      </c>
      <c r="BN344" s="8">
        <f t="shared" si="559"/>
        <v>0.57347205402342549</v>
      </c>
    </row>
    <row r="345" spans="1:66" x14ac:dyDescent="0.25">
      <c r="A345" t="s">
        <v>99</v>
      </c>
      <c r="B345" t="s">
        <v>114</v>
      </c>
      <c r="C345" t="s">
        <v>112</v>
      </c>
      <c r="D345" t="s">
        <v>496</v>
      </c>
      <c r="E345">
        <f>VLOOKUP(A345,home!$A$2:$E$405,3,FALSE)</f>
        <v>1.32780082987552</v>
      </c>
      <c r="F345">
        <f>VLOOKUP(B345,home!$B$2:$E$405,3,FALSE)</f>
        <v>1.74</v>
      </c>
      <c r="G345">
        <f>VLOOKUP(C345,away!$B$2:$E$405,4,FALSE)</f>
        <v>1.32</v>
      </c>
      <c r="H345">
        <f>VLOOKUP(A345,away!$A$2:$E$405,3,FALSE)</f>
        <v>1.2572614107883799</v>
      </c>
      <c r="I345">
        <f>VLOOKUP(C345,away!$B$2:$E$405,3,FALSE)</f>
        <v>0.64</v>
      </c>
      <c r="J345">
        <f>VLOOKUP(B345,home!$B$2:$E$405,4,FALSE)</f>
        <v>0.63</v>
      </c>
      <c r="K345" s="3">
        <f t="shared" si="504"/>
        <v>3.0496929460580939</v>
      </c>
      <c r="L345" s="3">
        <f t="shared" si="505"/>
        <v>0.50692780082987487</v>
      </c>
      <c r="M345" s="5">
        <f t="shared" si="506"/>
        <v>2.8535089260629958E-2</v>
      </c>
      <c r="N345" s="5">
        <f t="shared" si="507"/>
        <v>8.7023260433281263E-2</v>
      </c>
      <c r="O345" s="5">
        <f t="shared" si="508"/>
        <v>1.4465230045375324E-2</v>
      </c>
      <c r="P345" s="5">
        <f t="shared" si="509"/>
        <v>4.411451003248873E-2</v>
      </c>
      <c r="Q345" s="5">
        <f t="shared" si="510"/>
        <v>0.13269711174317717</v>
      </c>
      <c r="R345" s="5">
        <f t="shared" si="511"/>
        <v>3.6664136277001721E-3</v>
      </c>
      <c r="S345" s="5">
        <f t="shared" si="512"/>
        <v>1.7049972909070076E-2</v>
      </c>
      <c r="T345" s="5">
        <f t="shared" si="513"/>
        <v>6.7267855032444951E-2</v>
      </c>
      <c r="U345" s="5">
        <f t="shared" si="514"/>
        <v>1.1181435777728482E-2</v>
      </c>
      <c r="V345" s="5">
        <f t="shared" si="515"/>
        <v>2.9287574641131044E-3</v>
      </c>
      <c r="W345" s="5">
        <f t="shared" si="516"/>
        <v>0.13489514854848333</v>
      </c>
      <c r="X345" s="5">
        <f t="shared" si="517"/>
        <v>6.8382100996301945E-2</v>
      </c>
      <c r="Y345" s="5">
        <f t="shared" si="518"/>
        <v>1.733239403709087E-2</v>
      </c>
      <c r="Z345" s="5">
        <f t="shared" si="519"/>
        <v>6.195356657409108E-4</v>
      </c>
      <c r="AA345" s="5">
        <f t="shared" si="520"/>
        <v>1.8893935496414609E-3</v>
      </c>
      <c r="AB345" s="5">
        <f t="shared" si="521"/>
        <v>2.8810350903346136E-3</v>
      </c>
      <c r="AC345" s="5">
        <f t="shared" si="522"/>
        <v>2.829864560639442E-4</v>
      </c>
      <c r="AD345" s="5">
        <f t="shared" si="523"/>
        <v>0.1028471957464421</v>
      </c>
      <c r="AE345" s="5">
        <f t="shared" si="524"/>
        <v>5.2136102761263556E-2</v>
      </c>
      <c r="AF345" s="5">
        <f t="shared" si="525"/>
        <v>1.321461995830385E-2</v>
      </c>
      <c r="AG345" s="5">
        <f t="shared" si="526"/>
        <v>2.2329527447551819E-3</v>
      </c>
      <c r="AH345" s="5">
        <f t="shared" si="527"/>
        <v>7.8514963142428063E-5</v>
      </c>
      <c r="AI345" s="5">
        <f t="shared" si="528"/>
        <v>2.3944652925547412E-4</v>
      </c>
      <c r="AJ345" s="5">
        <f t="shared" si="529"/>
        <v>3.6511919561425625E-4</v>
      </c>
      <c r="AK345" s="5">
        <f t="shared" si="530"/>
        <v>3.711671451117342E-4</v>
      </c>
      <c r="AL345" s="5">
        <f t="shared" si="531"/>
        <v>1.74995897031453E-5</v>
      </c>
      <c r="AM345" s="5">
        <f t="shared" si="532"/>
        <v>6.27304734779561E-2</v>
      </c>
      <c r="AN345" s="5">
        <f t="shared" si="533"/>
        <v>3.1799820965197075E-2</v>
      </c>
      <c r="AO345" s="5">
        <f t="shared" si="534"/>
        <v>8.0601066543355519E-3</v>
      </c>
      <c r="AP345" s="5">
        <f t="shared" si="535"/>
        <v>1.3619640469121877E-3</v>
      </c>
      <c r="AQ345" s="5">
        <f t="shared" si="536"/>
        <v>1.7260435977763789E-4</v>
      </c>
      <c r="AR345" s="5">
        <f t="shared" si="537"/>
        <v>7.9602835196059486E-6</v>
      </c>
      <c r="AS345" s="5">
        <f t="shared" si="538"/>
        <v>2.4276420498364762E-5</v>
      </c>
      <c r="AT345" s="5">
        <f t="shared" si="539"/>
        <v>3.701781417470157E-5</v>
      </c>
      <c r="AU345" s="5">
        <f t="shared" si="540"/>
        <v>3.7630988922358896E-5</v>
      </c>
      <c r="AV345" s="5">
        <f t="shared" si="541"/>
        <v>2.8690740367427055E-5</v>
      </c>
      <c r="AW345" s="5">
        <f t="shared" si="542"/>
        <v>7.5149758646741105E-7</v>
      </c>
      <c r="AX345" s="5">
        <f t="shared" si="543"/>
        <v>3.1884780411434506E-2</v>
      </c>
      <c r="AY345" s="5">
        <f t="shared" si="544"/>
        <v>1.6163281613911968E-2</v>
      </c>
      <c r="AZ345" s="5">
        <f t="shared" si="545"/>
        <v>4.0968084013671725E-3</v>
      </c>
      <c r="BA345" s="5">
        <f t="shared" si="546"/>
        <v>6.9226202444213887E-4</v>
      </c>
      <c r="BB345" s="5">
        <f t="shared" si="547"/>
        <v>8.7731716412122596E-5</v>
      </c>
      <c r="BC345" s="5">
        <f t="shared" si="548"/>
        <v>8.8947292127655122E-6</v>
      </c>
      <c r="BD345" s="5">
        <f t="shared" si="549"/>
        <v>6.7254816976269022E-7</v>
      </c>
      <c r="BE345" s="5">
        <f t="shared" si="550"/>
        <v>2.051065409209558E-6</v>
      </c>
      <c r="BF345" s="5">
        <f t="shared" si="551"/>
        <v>3.1275598551850738E-6</v>
      </c>
      <c r="BG345" s="5">
        <f t="shared" si="552"/>
        <v>3.1793657429107976E-6</v>
      </c>
      <c r="BH345" s="5">
        <f t="shared" si="553"/>
        <v>2.4240223197734531E-6</v>
      </c>
      <c r="BI345" s="5">
        <f t="shared" si="554"/>
        <v>1.4785047539400953E-6</v>
      </c>
      <c r="BJ345" s="8">
        <f t="shared" si="555"/>
        <v>0.83508747040250342</v>
      </c>
      <c r="BK345" s="8">
        <f t="shared" si="556"/>
        <v>0.10909209732598094</v>
      </c>
      <c r="BL345" s="8">
        <f t="shared" si="557"/>
        <v>3.5286265237637178E-2</v>
      </c>
      <c r="BM345" s="8">
        <f t="shared" si="558"/>
        <v>0.65342122337288433</v>
      </c>
      <c r="BN345" s="8">
        <f t="shared" si="559"/>
        <v>0.31050161514265262</v>
      </c>
    </row>
    <row r="346" spans="1:66" x14ac:dyDescent="0.25">
      <c r="A346" t="s">
        <v>122</v>
      </c>
      <c r="B346" t="s">
        <v>128</v>
      </c>
      <c r="C346" t="s">
        <v>126</v>
      </c>
      <c r="D346" t="s">
        <v>496</v>
      </c>
      <c r="E346">
        <f>VLOOKUP(A346,home!$A$2:$E$405,3,FALSE)</f>
        <v>1.26488706365503</v>
      </c>
      <c r="F346">
        <f>VLOOKUP(B346,home!$B$2:$E$405,3,FALSE)</f>
        <v>1.1100000000000001</v>
      </c>
      <c r="G346">
        <f>VLOOKUP(C346,away!$B$2:$E$405,4,FALSE)</f>
        <v>0.63</v>
      </c>
      <c r="H346">
        <f>VLOOKUP(A346,away!$A$2:$E$405,3,FALSE)</f>
        <v>1.0965092402464101</v>
      </c>
      <c r="I346">
        <f>VLOOKUP(C346,away!$B$2:$E$405,3,FALSE)</f>
        <v>0.91</v>
      </c>
      <c r="J346">
        <f>VLOOKUP(B346,home!$B$2:$E$405,4,FALSE)</f>
        <v>1.05</v>
      </c>
      <c r="K346" s="3">
        <f t="shared" si="504"/>
        <v>0.88453552361396248</v>
      </c>
      <c r="L346" s="3">
        <f t="shared" si="505"/>
        <v>1.0477145790554447</v>
      </c>
      <c r="M346" s="5">
        <f t="shared" si="506"/>
        <v>0.14482196729922683</v>
      </c>
      <c r="N346" s="5">
        <f t="shared" si="507"/>
        <v>0.12810017467582574</v>
      </c>
      <c r="O346" s="5">
        <f t="shared" si="508"/>
        <v>0.15173208650689082</v>
      </c>
      <c r="P346" s="5">
        <f t="shared" si="509"/>
        <v>0.1342124205874117</v>
      </c>
      <c r="Q346" s="5">
        <f t="shared" si="510"/>
        <v>5.6654577540960788E-2</v>
      </c>
      <c r="R346" s="5">
        <f t="shared" si="511"/>
        <v>7.9485959571885714E-2</v>
      </c>
      <c r="S346" s="5">
        <f t="shared" si="512"/>
        <v>3.1095030291078747E-2</v>
      </c>
      <c r="T346" s="5">
        <f t="shared" si="513"/>
        <v>5.9357826859891785E-2</v>
      </c>
      <c r="U346" s="5">
        <f t="shared" si="514"/>
        <v>7.0308154869876183E-2</v>
      </c>
      <c r="V346" s="5">
        <f t="shared" si="515"/>
        <v>3.2018924579781467E-3</v>
      </c>
      <c r="W346" s="5">
        <f t="shared" si="516"/>
        <v>1.6704328803440534E-2</v>
      </c>
      <c r="X346" s="5">
        <f t="shared" si="517"/>
        <v>1.7501368820700441E-2</v>
      </c>
      <c r="Y346" s="5">
        <f t="shared" si="518"/>
        <v>9.168219633437124E-3</v>
      </c>
      <c r="Z346" s="5">
        <f t="shared" si="519"/>
        <v>2.7759532891225451E-2</v>
      </c>
      <c r="AA346" s="5">
        <f t="shared" si="520"/>
        <v>2.4554292961219117E-2</v>
      </c>
      <c r="AB346" s="5">
        <f t="shared" si="521"/>
        <v>1.0859572190711292E-2</v>
      </c>
      <c r="AC346" s="5">
        <f t="shared" si="522"/>
        <v>1.8545776637856386E-4</v>
      </c>
      <c r="AD346" s="5">
        <f t="shared" si="523"/>
        <v>3.6938930561927659E-3</v>
      </c>
      <c r="AE346" s="5">
        <f t="shared" si="524"/>
        <v>3.8701456084448338E-3</v>
      </c>
      <c r="AF346" s="5">
        <f t="shared" si="525"/>
        <v>2.0274039885175284E-3</v>
      </c>
      <c r="AG346" s="5">
        <f t="shared" si="526"/>
        <v>7.0804690546832417E-4</v>
      </c>
      <c r="AH346" s="5">
        <f t="shared" si="527"/>
        <v>7.2710168294765117E-3</v>
      </c>
      <c r="AI346" s="5">
        <f t="shared" si="528"/>
        <v>6.4314726784669395E-3</v>
      </c>
      <c r="AJ346" s="5">
        <f t="shared" si="529"/>
        <v>2.8444330266283236E-3</v>
      </c>
      <c r="AK346" s="5">
        <f t="shared" si="530"/>
        <v>8.3866735219784432E-4</v>
      </c>
      <c r="AL346" s="5">
        <f t="shared" si="531"/>
        <v>6.8748508825248254E-6</v>
      </c>
      <c r="AM346" s="5">
        <f t="shared" si="532"/>
        <v>6.534759257266899E-4</v>
      </c>
      <c r="AN346" s="5">
        <f t="shared" si="533"/>
        <v>6.8465625444560604E-4</v>
      </c>
      <c r="AO346" s="5">
        <f t="shared" si="534"/>
        <v>3.5866216971207777E-4</v>
      </c>
      <c r="AP346" s="5">
        <f t="shared" si="535"/>
        <v>1.2525852805433404E-4</v>
      </c>
      <c r="AQ346" s="5">
        <f t="shared" si="536"/>
        <v>3.2808796498387795E-5</v>
      </c>
      <c r="AR346" s="5">
        <f t="shared" si="537"/>
        <v>1.5235900673600078E-3</v>
      </c>
      <c r="AS346" s="5">
        <f t="shared" si="538"/>
        <v>1.3476695380053166E-3</v>
      </c>
      <c r="AT346" s="5">
        <f t="shared" si="539"/>
        <v>5.9603079022905981E-4</v>
      </c>
      <c r="AU346" s="5">
        <f t="shared" si="540"/>
        <v>1.7573680237510181E-4</v>
      </c>
      <c r="AV346" s="5">
        <f t="shared" si="541"/>
        <v>3.8861361126776018E-5</v>
      </c>
      <c r="AW346" s="5">
        <f t="shared" si="542"/>
        <v>1.7697790438232895E-7</v>
      </c>
      <c r="AX346" s="5">
        <f t="shared" si="543"/>
        <v>9.6337111688629397E-5</v>
      </c>
      <c r="AY346" s="5">
        <f t="shared" si="544"/>
        <v>1.0093379642026972E-4</v>
      </c>
      <c r="AZ346" s="5">
        <f t="shared" si="545"/>
        <v>5.2874905014465416E-5</v>
      </c>
      <c r="BA346" s="5">
        <f t="shared" si="546"/>
        <v>1.8465936283275757E-5</v>
      </c>
      <c r="BB346" s="5">
        <f t="shared" si="547"/>
        <v>4.8367576649742308E-6</v>
      </c>
      <c r="BC346" s="5">
        <f t="shared" si="548"/>
        <v>1.0135083041903344E-6</v>
      </c>
      <c r="BD346" s="5">
        <f t="shared" si="549"/>
        <v>2.6604792101285783E-4</v>
      </c>
      <c r="BE346" s="5">
        <f t="shared" si="550"/>
        <v>2.3532883711951431E-4</v>
      </c>
      <c r="BF346" s="5">
        <f t="shared" si="551"/>
        <v>1.0407835808148723E-4</v>
      </c>
      <c r="BG346" s="5">
        <f t="shared" si="552"/>
        <v>3.068700165416327E-5</v>
      </c>
      <c r="BH346" s="5">
        <f t="shared" si="553"/>
        <v>6.7859357690769582E-6</v>
      </c>
      <c r="BI346" s="5">
        <f t="shared" si="554"/>
        <v>1.2004802497422414E-6</v>
      </c>
      <c r="BJ346" s="8">
        <f t="shared" si="555"/>
        <v>0.2999153095826928</v>
      </c>
      <c r="BK346" s="8">
        <f t="shared" si="556"/>
        <v>0.3136245770493768</v>
      </c>
      <c r="BL346" s="8">
        <f t="shared" si="557"/>
        <v>0.35865167308033591</v>
      </c>
      <c r="BM346" s="8">
        <f t="shared" si="558"/>
        <v>0.30484314960291342</v>
      </c>
      <c r="BN346" s="8">
        <f t="shared" si="559"/>
        <v>0.6950071861822017</v>
      </c>
    </row>
    <row r="347" spans="1:66" x14ac:dyDescent="0.25">
      <c r="A347" t="s">
        <v>21</v>
      </c>
      <c r="B347" t="s">
        <v>272</v>
      </c>
      <c r="C347" t="s">
        <v>22</v>
      </c>
      <c r="D347" t="s">
        <v>496</v>
      </c>
      <c r="E347">
        <f>VLOOKUP(A347,home!$A$2:$E$405,3,FALSE)</f>
        <v>1.3812500000000001</v>
      </c>
      <c r="F347">
        <f>VLOOKUP(B347,home!$B$2:$E$405,3,FALSE)</f>
        <v>1.1299999999999999</v>
      </c>
      <c r="G347">
        <f>VLOOKUP(C347,away!$B$2:$E$405,4,FALSE)</f>
        <v>0.97</v>
      </c>
      <c r="H347">
        <f>VLOOKUP(A347,away!$A$2:$E$405,3,FALSE)</f>
        <v>1.325</v>
      </c>
      <c r="I347">
        <f>VLOOKUP(C347,away!$B$2:$E$405,3,FALSE)</f>
        <v>0.92</v>
      </c>
      <c r="J347">
        <f>VLOOKUP(B347,home!$B$2:$E$405,4,FALSE)</f>
        <v>0.47</v>
      </c>
      <c r="K347" s="3">
        <f t="shared" si="504"/>
        <v>1.5139881249999998</v>
      </c>
      <c r="L347" s="3">
        <f t="shared" si="505"/>
        <v>0.57293000000000005</v>
      </c>
      <c r="M347" s="5">
        <f t="shared" si="506"/>
        <v>0.1240689121003688</v>
      </c>
      <c r="N347" s="5">
        <f t="shared" si="507"/>
        <v>0.18783885960162713</v>
      </c>
      <c r="O347" s="5">
        <f t="shared" si="508"/>
        <v>7.1082801809664295E-2</v>
      </c>
      <c r="P347" s="5">
        <f t="shared" si="509"/>
        <v>0.10761851783156023</v>
      </c>
      <c r="Q347" s="5">
        <f t="shared" si="510"/>
        <v>0.14219290142520288</v>
      </c>
      <c r="R347" s="5">
        <f t="shared" si="511"/>
        <v>2.036273482040548E-2</v>
      </c>
      <c r="S347" s="5">
        <f t="shared" si="512"/>
        <v>2.333732355711416E-2</v>
      </c>
      <c r="T347" s="5">
        <f t="shared" si="513"/>
        <v>8.1466579013541485E-2</v>
      </c>
      <c r="U347" s="5">
        <f t="shared" si="514"/>
        <v>3.0828938710617898E-2</v>
      </c>
      <c r="V347" s="5">
        <f t="shared" si="515"/>
        <v>2.2492232823180421E-3</v>
      </c>
      <c r="W347" s="5">
        <f t="shared" si="516"/>
        <v>7.1759454739017556E-2</v>
      </c>
      <c r="X347" s="5">
        <f t="shared" si="517"/>
        <v>4.1113144403625332E-2</v>
      </c>
      <c r="Y347" s="5">
        <f t="shared" si="518"/>
        <v>1.1777476911584529E-2</v>
      </c>
      <c r="Z347" s="5">
        <f t="shared" si="519"/>
        <v>3.8888072202183052E-3</v>
      </c>
      <c r="AA347" s="5">
        <f t="shared" si="520"/>
        <v>5.8876079518247722E-3</v>
      </c>
      <c r="AB347" s="5">
        <f t="shared" si="521"/>
        <v>4.4568842618591398E-3</v>
      </c>
      <c r="AC347" s="5">
        <f t="shared" si="522"/>
        <v>1.219373128094155E-4</v>
      </c>
      <c r="AD347" s="5">
        <f t="shared" si="523"/>
        <v>2.7160740582836896E-2</v>
      </c>
      <c r="AE347" s="5">
        <f t="shared" si="524"/>
        <v>1.5561203102124744E-2</v>
      </c>
      <c r="AF347" s="5">
        <f t="shared" si="525"/>
        <v>4.4577400466501637E-3</v>
      </c>
      <c r="AG347" s="5">
        <f t="shared" si="526"/>
        <v>8.5132433497575968E-4</v>
      </c>
      <c r="AH347" s="5">
        <f t="shared" si="527"/>
        <v>5.5700358016991843E-4</v>
      </c>
      <c r="AI347" s="5">
        <f t="shared" si="528"/>
        <v>8.4329680595974176E-4</v>
      </c>
      <c r="AJ347" s="5">
        <f t="shared" si="529"/>
        <v>6.3837067503673926E-4</v>
      </c>
      <c r="AK347" s="5">
        <f t="shared" si="530"/>
        <v>3.2216187378461894E-4</v>
      </c>
      <c r="AL347" s="5">
        <f t="shared" si="531"/>
        <v>4.2307819584318295E-6</v>
      </c>
      <c r="AM347" s="5">
        <f t="shared" si="532"/>
        <v>8.2242077417241221E-3</v>
      </c>
      <c r="AN347" s="5">
        <f t="shared" si="533"/>
        <v>4.711895341466002E-3</v>
      </c>
      <c r="AO347" s="5">
        <f t="shared" si="534"/>
        <v>1.3497930989930578E-3</v>
      </c>
      <c r="AP347" s="5">
        <f t="shared" si="535"/>
        <v>2.5777898673536427E-4</v>
      </c>
      <c r="AQ347" s="5">
        <f t="shared" si="536"/>
        <v>3.6922328717573069E-5</v>
      </c>
      <c r="AR347" s="5">
        <f t="shared" si="537"/>
        <v>6.3824812237350299E-5</v>
      </c>
      <c r="AS347" s="5">
        <f t="shared" si="538"/>
        <v>9.6630007807703013E-5</v>
      </c>
      <c r="AT347" s="5">
        <f t="shared" si="539"/>
        <v>7.3148342169759837E-5</v>
      </c>
      <c r="AU347" s="5">
        <f t="shared" si="540"/>
        <v>3.6915240469484367E-5</v>
      </c>
      <c r="AV347" s="5">
        <f t="shared" si="541"/>
        <v>1.3972308925579692E-5</v>
      </c>
      <c r="AW347" s="5">
        <f t="shared" si="542"/>
        <v>1.0193942398779414E-7</v>
      </c>
      <c r="AX347" s="5">
        <f t="shared" si="543"/>
        <v>2.0752254764172307E-3</v>
      </c>
      <c r="AY347" s="5">
        <f t="shared" si="544"/>
        <v>1.1889589322037241E-3</v>
      </c>
      <c r="AZ347" s="5">
        <f t="shared" si="545"/>
        <v>3.4059512051373974E-4</v>
      </c>
      <c r="BA347" s="5">
        <f t="shared" si="546"/>
        <v>6.5045720798645649E-5</v>
      </c>
      <c r="BB347" s="5">
        <f t="shared" si="547"/>
        <v>9.3166612042920142E-6</v>
      </c>
      <c r="BC347" s="5">
        <f t="shared" si="548"/>
        <v>1.0675589407550052E-6</v>
      </c>
      <c r="BD347" s="5">
        <f t="shared" si="549"/>
        <v>6.094524945857515E-6</v>
      </c>
      <c r="BE347" s="5">
        <f t="shared" si="550"/>
        <v>9.2270383955445426E-6</v>
      </c>
      <c r="BF347" s="5">
        <f t="shared" si="551"/>
        <v>6.984813279886747E-6</v>
      </c>
      <c r="BG347" s="5">
        <f t="shared" si="552"/>
        <v>3.5249747870302774E-6</v>
      </c>
      <c r="BH347" s="5">
        <f t="shared" si="553"/>
        <v>1.3341924921220614E-6</v>
      </c>
      <c r="BI347" s="5">
        <f t="shared" si="554"/>
        <v>4.0399031790739113E-7</v>
      </c>
      <c r="BJ347" s="8">
        <f t="shared" si="555"/>
        <v>0.6024402311289011</v>
      </c>
      <c r="BK347" s="8">
        <f t="shared" si="556"/>
        <v>0.25858910379833278</v>
      </c>
      <c r="BL347" s="8">
        <f t="shared" si="557"/>
        <v>0.13529186073515082</v>
      </c>
      <c r="BM347" s="8">
        <f t="shared" si="558"/>
        <v>0.34585641830099434</v>
      </c>
      <c r="BN347" s="8">
        <f t="shared" si="559"/>
        <v>0.65316472758882882</v>
      </c>
    </row>
    <row r="348" spans="1:66" x14ac:dyDescent="0.25">
      <c r="A348" t="s">
        <v>27</v>
      </c>
      <c r="B348" t="s">
        <v>328</v>
      </c>
      <c r="C348" t="s">
        <v>187</v>
      </c>
      <c r="D348" t="s">
        <v>496</v>
      </c>
      <c r="E348">
        <f>VLOOKUP(A348,home!$A$2:$E$405,3,FALSE)</f>
        <v>1.25</v>
      </c>
      <c r="F348">
        <f>VLOOKUP(B348,home!$B$2:$E$405,3,FALSE)</f>
        <v>1.1499999999999999</v>
      </c>
      <c r="G348">
        <f>VLOOKUP(C348,away!$B$2:$E$405,4,FALSE)</f>
        <v>1.1499999999999999</v>
      </c>
      <c r="H348">
        <f>VLOOKUP(A348,away!$A$2:$E$405,3,FALSE)</f>
        <v>1.0762195121951199</v>
      </c>
      <c r="I348">
        <f>VLOOKUP(C348,away!$B$2:$E$405,3,FALSE)</f>
        <v>0.75</v>
      </c>
      <c r="J348">
        <f>VLOOKUP(B348,home!$B$2:$E$405,4,FALSE)</f>
        <v>0.93</v>
      </c>
      <c r="K348" s="3">
        <f t="shared" si="504"/>
        <v>1.653125</v>
      </c>
      <c r="L348" s="3">
        <f t="shared" si="505"/>
        <v>0.75066310975609607</v>
      </c>
      <c r="M348" s="5">
        <f t="shared" si="506"/>
        <v>9.0374953795532079E-2</v>
      </c>
      <c r="N348" s="5">
        <f t="shared" si="507"/>
        <v>0.14940109549323896</v>
      </c>
      <c r="O348" s="5">
        <f t="shared" si="508"/>
        <v>6.7841143860217612E-2</v>
      </c>
      <c r="P348" s="5">
        <f t="shared" si="509"/>
        <v>0.11214989094392223</v>
      </c>
      <c r="Q348" s="5">
        <f t="shared" si="510"/>
        <v>0.12348934299363037</v>
      </c>
      <c r="R348" s="5">
        <f t="shared" si="511"/>
        <v>2.5462922009760813E-2</v>
      </c>
      <c r="S348" s="5">
        <f t="shared" si="512"/>
        <v>3.4792820108073622E-2</v>
      </c>
      <c r="T348" s="5">
        <f t="shared" si="513"/>
        <v>9.2698894233335757E-2</v>
      </c>
      <c r="U348" s="5">
        <f t="shared" si="514"/>
        <v>4.2093392947385837E-2</v>
      </c>
      <c r="V348" s="5">
        <f t="shared" si="515"/>
        <v>4.7973111734032322E-3</v>
      </c>
      <c r="W348" s="5">
        <f t="shared" si="516"/>
        <v>6.8047773378781748E-2</v>
      </c>
      <c r="X348" s="5">
        <f t="shared" si="517"/>
        <v>5.1080953176494394E-2</v>
      </c>
      <c r="Y348" s="5">
        <f t="shared" si="518"/>
        <v>1.9172293580386402E-2</v>
      </c>
      <c r="Z348" s="5">
        <f t="shared" si="519"/>
        <v>6.3713587397746666E-3</v>
      </c>
      <c r="AA348" s="5">
        <f t="shared" si="520"/>
        <v>1.0532652416689995E-2</v>
      </c>
      <c r="AB348" s="5">
        <f t="shared" si="521"/>
        <v>8.7058955131703274E-3</v>
      </c>
      <c r="AC348" s="5">
        <f t="shared" si="522"/>
        <v>3.7207344397269715E-4</v>
      </c>
      <c r="AD348" s="5">
        <f t="shared" si="523"/>
        <v>2.8122868841699636E-2</v>
      </c>
      <c r="AE348" s="5">
        <f t="shared" si="524"/>
        <v>2.111080017997307E-2</v>
      </c>
      <c r="AF348" s="5">
        <f t="shared" si="525"/>
        <v>7.9235494562690661E-3</v>
      </c>
      <c r="AG348" s="5">
        <f t="shared" si="526"/>
        <v>1.9826387583830544E-3</v>
      </c>
      <c r="AH348" s="5">
        <f t="shared" si="527"/>
        <v>1.195685991242733E-3</v>
      </c>
      <c r="AI348" s="5">
        <f t="shared" si="528"/>
        <v>1.9766184042731426E-3</v>
      </c>
      <c r="AJ348" s="5">
        <f t="shared" si="529"/>
        <v>1.6337986497820202E-3</v>
      </c>
      <c r="AK348" s="5">
        <f t="shared" si="530"/>
        <v>9.0029113097363418E-4</v>
      </c>
      <c r="AL348" s="5">
        <f t="shared" si="531"/>
        <v>1.8468832087737336E-5</v>
      </c>
      <c r="AM348" s="5">
        <f t="shared" si="532"/>
        <v>9.2981235107869407E-3</v>
      </c>
      <c r="AN348" s="5">
        <f t="shared" si="533"/>
        <v>6.9797583095035946E-3</v>
      </c>
      <c r="AO348" s="5">
        <f t="shared" si="534"/>
        <v>2.6197235389789596E-3</v>
      </c>
      <c r="AP348" s="5">
        <f t="shared" si="535"/>
        <v>6.5550993949039713E-4</v>
      </c>
      <c r="AQ348" s="5">
        <f t="shared" si="536"/>
        <v>1.2301678241347298E-4</v>
      </c>
      <c r="AR348" s="5">
        <f t="shared" si="537"/>
        <v>1.7951147289561412E-4</v>
      </c>
      <c r="AS348" s="5">
        <f t="shared" si="538"/>
        <v>2.9675490363056202E-4</v>
      </c>
      <c r="AT348" s="5">
        <f t="shared" si="539"/>
        <v>2.4528647503213651E-4</v>
      </c>
      <c r="AU348" s="5">
        <f t="shared" si="540"/>
        <v>1.3516306801250025E-4</v>
      </c>
      <c r="AV348" s="5">
        <f t="shared" si="541"/>
        <v>5.5860361702041105E-5</v>
      </c>
      <c r="AW348" s="5">
        <f t="shared" si="542"/>
        <v>6.3663087857637306E-7</v>
      </c>
      <c r="AX348" s="5">
        <f t="shared" si="543"/>
        <v>2.5618267381282782E-3</v>
      </c>
      <c r="AY348" s="5">
        <f t="shared" si="544"/>
        <v>1.9230688258996893E-3</v>
      </c>
      <c r="AZ348" s="5">
        <f t="shared" si="545"/>
        <v>7.2178841256243247E-4</v>
      </c>
      <c r="BA348" s="5">
        <f t="shared" si="546"/>
        <v>1.8060664478667724E-4</v>
      </c>
      <c r="BB348" s="5">
        <f t="shared" si="547"/>
        <v>3.3893686404545435E-5</v>
      </c>
      <c r="BC348" s="5">
        <f t="shared" si="548"/>
        <v>5.0885480075068E-6</v>
      </c>
      <c r="BD348" s="5">
        <f t="shared" si="549"/>
        <v>2.2458773413453125E-5</v>
      </c>
      <c r="BE348" s="5">
        <f t="shared" si="550"/>
        <v>3.7127159799114695E-5</v>
      </c>
      <c r="BF348" s="5">
        <f t="shared" si="551"/>
        <v>3.0687918021455748E-5</v>
      </c>
      <c r="BG348" s="5">
        <f t="shared" si="552"/>
        <v>1.6910321493073014E-5</v>
      </c>
      <c r="BH348" s="5">
        <f t="shared" si="553"/>
        <v>6.9887188045590804E-6</v>
      </c>
      <c r="BI348" s="5">
        <f t="shared" si="554"/>
        <v>2.3106451547573453E-6</v>
      </c>
      <c r="BJ348" s="8">
        <f t="shared" si="555"/>
        <v>0.58813261502915493</v>
      </c>
      <c r="BK348" s="8">
        <f t="shared" si="556"/>
        <v>0.24442858712289126</v>
      </c>
      <c r="BL348" s="8">
        <f t="shared" si="557"/>
        <v>0.16137146074145542</v>
      </c>
      <c r="BM348" s="8">
        <f t="shared" si="558"/>
        <v>0.42966224034195316</v>
      </c>
      <c r="BN348" s="8">
        <f t="shared" si="559"/>
        <v>0.56871934909630217</v>
      </c>
    </row>
    <row r="349" spans="1:66" x14ac:dyDescent="0.25">
      <c r="A349" t="s">
        <v>32</v>
      </c>
      <c r="B349" t="s">
        <v>212</v>
      </c>
      <c r="C349" t="s">
        <v>207</v>
      </c>
      <c r="D349" t="s">
        <v>496</v>
      </c>
      <c r="E349">
        <f>VLOOKUP(A349,home!$A$2:$E$405,3,FALSE)</f>
        <v>1.26068376068376</v>
      </c>
      <c r="F349">
        <f>VLOOKUP(B349,home!$B$2:$E$405,3,FALSE)</f>
        <v>0.79</v>
      </c>
      <c r="G349">
        <f>VLOOKUP(C349,away!$B$2:$E$405,4,FALSE)</f>
        <v>0.98</v>
      </c>
      <c r="H349">
        <f>VLOOKUP(A349,away!$A$2:$E$405,3,FALSE)</f>
        <v>1.1452991452991499</v>
      </c>
      <c r="I349">
        <f>VLOOKUP(C349,away!$B$2:$E$405,3,FALSE)</f>
        <v>0.73</v>
      </c>
      <c r="J349">
        <f>VLOOKUP(B349,home!$B$2:$E$405,4,FALSE)</f>
        <v>1.34</v>
      </c>
      <c r="K349" s="3">
        <f t="shared" si="504"/>
        <v>0.97602136752136692</v>
      </c>
      <c r="L349" s="3">
        <f t="shared" si="505"/>
        <v>1.1203316239316283</v>
      </c>
      <c r="M349" s="5">
        <f t="shared" si="506"/>
        <v>0.12290384326072497</v>
      </c>
      <c r="N349" s="5">
        <f t="shared" si="507"/>
        <v>0.11995677717296452</v>
      </c>
      <c r="O349" s="5">
        <f t="shared" si="508"/>
        <v>0.13769306230772629</v>
      </c>
      <c r="P349" s="5">
        <f t="shared" si="509"/>
        <v>0.1343913709717918</v>
      </c>
      <c r="Q349" s="5">
        <f t="shared" si="510"/>
        <v>5.8540188849906361E-2</v>
      </c>
      <c r="R349" s="5">
        <f t="shared" si="511"/>
        <v>7.7130946049666957E-2</v>
      </c>
      <c r="S349" s="5">
        <f t="shared" si="512"/>
        <v>3.6738152592518114E-2</v>
      </c>
      <c r="T349" s="5">
        <f t="shared" si="513"/>
        <v>6.558442483947978E-2</v>
      </c>
      <c r="U349" s="5">
        <f t="shared" si="514"/>
        <v>7.5281451441612718E-2</v>
      </c>
      <c r="V349" s="5">
        <f t="shared" si="515"/>
        <v>4.463553297611114E-3</v>
      </c>
      <c r="W349" s="5">
        <f t="shared" si="516"/>
        <v>1.9045491725414896E-2</v>
      </c>
      <c r="X349" s="5">
        <f t="shared" si="517"/>
        <v>2.1337266673310453E-2</v>
      </c>
      <c r="Y349" s="5">
        <f t="shared" si="518"/>
        <v>1.1952407311186061E-2</v>
      </c>
      <c r="Z349" s="5">
        <f t="shared" si="519"/>
        <v>2.8804079347735392E-2</v>
      </c>
      <c r="AA349" s="5">
        <f t="shared" si="520"/>
        <v>2.811339691517066E-2</v>
      </c>
      <c r="AB349" s="5">
        <f t="shared" si="521"/>
        <v>1.3719638051407922E-2</v>
      </c>
      <c r="AC349" s="5">
        <f t="shared" si="522"/>
        <v>3.0504693301122325E-4</v>
      </c>
      <c r="AD349" s="5">
        <f t="shared" si="523"/>
        <v>4.6472017197390801E-3</v>
      </c>
      <c r="AE349" s="5">
        <f t="shared" si="524"/>
        <v>5.2064070494131382E-3</v>
      </c>
      <c r="AF349" s="5">
        <f t="shared" si="525"/>
        <v>2.9164512322590501E-3</v>
      </c>
      <c r="AG349" s="5">
        <f t="shared" si="526"/>
        <v>1.0891308483847264E-3</v>
      </c>
      <c r="AH349" s="5">
        <f t="shared" si="527"/>
        <v>8.0675302478759696E-3</v>
      </c>
      <c r="AI349" s="5">
        <f t="shared" si="528"/>
        <v>7.8740819050518961E-3</v>
      </c>
      <c r="AJ349" s="5">
        <f t="shared" si="529"/>
        <v>3.8426360944720005E-3</v>
      </c>
      <c r="AK349" s="5">
        <f t="shared" si="530"/>
        <v>1.2501649786045088E-3</v>
      </c>
      <c r="AL349" s="5">
        <f t="shared" si="531"/>
        <v>1.334235755383223E-5</v>
      </c>
      <c r="AM349" s="5">
        <f t="shared" si="532"/>
        <v>9.071536355294773E-4</v>
      </c>
      <c r="AN349" s="5">
        <f t="shared" si="533"/>
        <v>1.0163129056482195E-3</v>
      </c>
      <c r="AO349" s="5">
        <f t="shared" si="534"/>
        <v>5.6930374400377098E-4</v>
      </c>
      <c r="AP349" s="5">
        <f t="shared" si="535"/>
        <v>2.1260299601003353E-4</v>
      </c>
      <c r="AQ349" s="5">
        <f t="shared" si="536"/>
        <v>5.9546464943162599E-5</v>
      </c>
      <c r="AR349" s="5">
        <f t="shared" si="537"/>
        <v>1.8076618527440838E-3</v>
      </c>
      <c r="AS349" s="5">
        <f t="shared" si="538"/>
        <v>1.7643165935314886E-3</v>
      </c>
      <c r="AT349" s="5">
        <f t="shared" si="539"/>
        <v>8.6100534717962161E-4</v>
      </c>
      <c r="AU349" s="5">
        <f t="shared" si="540"/>
        <v>2.8011987213248787E-4</v>
      </c>
      <c r="AV349" s="5">
        <f t="shared" si="541"/>
        <v>6.8350745167165299E-5</v>
      </c>
      <c r="AW349" s="5">
        <f t="shared" si="542"/>
        <v>4.0526210393499019E-7</v>
      </c>
      <c r="AX349" s="5">
        <f t="shared" si="543"/>
        <v>1.4756688865024328E-4</v>
      </c>
      <c r="AY349" s="5">
        <f t="shared" si="544"/>
        <v>1.6532385200006481E-4</v>
      </c>
      <c r="AZ349" s="5">
        <f t="shared" si="545"/>
        <v>9.2608769792932406E-5</v>
      </c>
      <c r="BA349" s="5">
        <f t="shared" si="546"/>
        <v>3.4584177817475425E-5</v>
      </c>
      <c r="BB349" s="5">
        <f t="shared" si="547"/>
        <v>9.6864370241481119E-6</v>
      </c>
      <c r="BC349" s="5">
        <f t="shared" si="548"/>
        <v>2.1704043442750613E-6</v>
      </c>
      <c r="BD349" s="5">
        <f t="shared" si="549"/>
        <v>3.3753012316733934E-4</v>
      </c>
      <c r="BE349" s="5">
        <f t="shared" si="550"/>
        <v>3.2943661239344195E-4</v>
      </c>
      <c r="BF349" s="5">
        <f t="shared" si="551"/>
        <v>1.6076858646992686E-4</v>
      </c>
      <c r="BG349" s="5">
        <f t="shared" si="552"/>
        <v>5.2304525206951713E-5</v>
      </c>
      <c r="BH349" s="5">
        <f t="shared" si="553"/>
        <v>1.2762583555011202E-5</v>
      </c>
      <c r="BI349" s="5">
        <f t="shared" si="554"/>
        <v>2.4913108508935494E-6</v>
      </c>
      <c r="BJ349" s="8">
        <f t="shared" si="555"/>
        <v>0.31349260769782195</v>
      </c>
      <c r="BK349" s="8">
        <f t="shared" si="556"/>
        <v>0.29898063326521113</v>
      </c>
      <c r="BL349" s="8">
        <f t="shared" si="557"/>
        <v>0.35864965614398731</v>
      </c>
      <c r="BM349" s="8">
        <f t="shared" si="558"/>
        <v>0.34914586925207874</v>
      </c>
      <c r="BN349" s="8">
        <f t="shared" si="559"/>
        <v>0.65061618861278081</v>
      </c>
    </row>
    <row r="350" spans="1:66" x14ac:dyDescent="0.25">
      <c r="A350" t="s">
        <v>32</v>
      </c>
      <c r="B350" t="s">
        <v>210</v>
      </c>
      <c r="C350" t="s">
        <v>33</v>
      </c>
      <c r="D350" t="s">
        <v>496</v>
      </c>
      <c r="E350">
        <f>VLOOKUP(A350,home!$A$2:$E$405,3,FALSE)</f>
        <v>1.26068376068376</v>
      </c>
      <c r="F350">
        <f>VLOOKUP(B350,home!$B$2:$E$405,3,FALSE)</f>
        <v>0.92</v>
      </c>
      <c r="G350">
        <f>VLOOKUP(C350,away!$B$2:$E$405,4,FALSE)</f>
        <v>0.37</v>
      </c>
      <c r="H350">
        <f>VLOOKUP(A350,away!$A$2:$E$405,3,FALSE)</f>
        <v>1.1452991452991499</v>
      </c>
      <c r="I350">
        <f>VLOOKUP(C350,away!$B$2:$E$405,3,FALSE)</f>
        <v>1.46</v>
      </c>
      <c r="J350">
        <f>VLOOKUP(B350,home!$B$2:$E$405,4,FALSE)</f>
        <v>1.07</v>
      </c>
      <c r="K350" s="3">
        <f t="shared" si="504"/>
        <v>0.4291367521367519</v>
      </c>
      <c r="L350" s="3">
        <f t="shared" si="505"/>
        <v>1.789186324786332</v>
      </c>
      <c r="M350" s="5">
        <f t="shared" si="506"/>
        <v>0.1087913907395686</v>
      </c>
      <c r="N350" s="5">
        <f t="shared" si="507"/>
        <v>4.6686384082418778E-2</v>
      </c>
      <c r="O350" s="5">
        <f t="shared" si="508"/>
        <v>0.1946480685657225</v>
      </c>
      <c r="P350" s="5">
        <f t="shared" si="509"/>
        <v>8.353063995398595E-2</v>
      </c>
      <c r="Q350" s="5">
        <f t="shared" si="510"/>
        <v>1.0017421617069071E-2</v>
      </c>
      <c r="R350" s="5">
        <f t="shared" si="511"/>
        <v>0.17413083121193157</v>
      </c>
      <c r="S350" s="5">
        <f t="shared" si="512"/>
        <v>1.6033823457191756E-2</v>
      </c>
      <c r="T350" s="5">
        <f t="shared" si="513"/>
        <v>1.7923033766878965E-2</v>
      </c>
      <c r="U350" s="5">
        <f t="shared" si="514"/>
        <v>7.4725939353161255E-2</v>
      </c>
      <c r="V350" s="5">
        <f t="shared" si="515"/>
        <v>1.3678732860341796E-3</v>
      </c>
      <c r="W350" s="5">
        <f t="shared" si="516"/>
        <v>1.4329479258445039E-3</v>
      </c>
      <c r="X350" s="5">
        <f t="shared" si="517"/>
        <v>2.5638108330519249E-3</v>
      </c>
      <c r="Y350" s="5">
        <f t="shared" si="518"/>
        <v>2.2935676409177796E-3</v>
      </c>
      <c r="Z350" s="5">
        <f t="shared" si="519"/>
        <v>0.10385083397602163</v>
      </c>
      <c r="AA350" s="5">
        <f t="shared" si="520"/>
        <v>4.4566209599162965E-2</v>
      </c>
      <c r="AB350" s="5">
        <f t="shared" si="521"/>
        <v>9.5624992212152635E-3</v>
      </c>
      <c r="AC350" s="5">
        <f t="shared" si="522"/>
        <v>6.5641298786177403E-5</v>
      </c>
      <c r="AD350" s="5">
        <f t="shared" si="523"/>
        <v>1.5373265471950134E-4</v>
      </c>
      <c r="AE350" s="5">
        <f t="shared" si="524"/>
        <v>2.7505636349723072E-4</v>
      </c>
      <c r="AF350" s="5">
        <f t="shared" si="525"/>
        <v>2.4606354205735189E-4</v>
      </c>
      <c r="AG350" s="5">
        <f t="shared" si="526"/>
        <v>1.4675117482583345E-4</v>
      </c>
      <c r="AH350" s="5">
        <f t="shared" si="527"/>
        <v>4.6452122991888445E-2</v>
      </c>
      <c r="AI350" s="5">
        <f t="shared" si="528"/>
        <v>1.9934313190595947E-2</v>
      </c>
      <c r="AJ350" s="5">
        <f t="shared" si="529"/>
        <v>4.277273209344578E-3</v>
      </c>
      <c r="AK350" s="5">
        <f t="shared" si="530"/>
        <v>6.1184504435322462E-4</v>
      </c>
      <c r="AL350" s="5">
        <f t="shared" si="531"/>
        <v>2.0159902939915089E-6</v>
      </c>
      <c r="AM350" s="5">
        <f t="shared" si="532"/>
        <v>1.3194466428737506E-5</v>
      </c>
      <c r="AN350" s="5">
        <f t="shared" si="533"/>
        <v>2.3607358897149493E-5</v>
      </c>
      <c r="AO350" s="5">
        <f t="shared" si="534"/>
        <v>2.1118981851551414E-5</v>
      </c>
      <c r="AP350" s="5">
        <f t="shared" si="535"/>
        <v>1.2595264507402171E-5</v>
      </c>
      <c r="AQ350" s="5">
        <f t="shared" si="536"/>
        <v>5.6338187534276584E-6</v>
      </c>
      <c r="AR350" s="5">
        <f t="shared" si="537"/>
        <v>1.6622300642875912E-2</v>
      </c>
      <c r="AS350" s="5">
        <f t="shared" si="538"/>
        <v>7.133240110924411E-3</v>
      </c>
      <c r="AT350" s="5">
        <f t="shared" si="539"/>
        <v>1.5305677467068526E-3</v>
      </c>
      <c r="AU350" s="5">
        <f t="shared" si="540"/>
        <v>2.1894095724901523E-4</v>
      </c>
      <c r="AV350" s="5">
        <f t="shared" si="541"/>
        <v>2.348890282588845E-5</v>
      </c>
      <c r="AW350" s="5">
        <f t="shared" si="542"/>
        <v>4.2996907060528397E-8</v>
      </c>
      <c r="AX350" s="5">
        <f t="shared" si="543"/>
        <v>9.4370507823430346E-7</v>
      </c>
      <c r="AY350" s="5">
        <f t="shared" si="544"/>
        <v>1.6884642206082311E-6</v>
      </c>
      <c r="AZ350" s="5">
        <f t="shared" si="545"/>
        <v>1.5104885467016301E-6</v>
      </c>
      <c r="BA350" s="5">
        <f t="shared" si="546"/>
        <v>9.0084848383497895E-7</v>
      </c>
      <c r="BB350" s="5">
        <f t="shared" si="547"/>
        <v>4.0294644699551159E-7</v>
      </c>
      <c r="BC350" s="5">
        <f t="shared" si="548"/>
        <v>1.4418925451712197E-7</v>
      </c>
      <c r="BD350" s="5">
        <f t="shared" si="549"/>
        <v>4.9567321661201031E-3</v>
      </c>
      <c r="BE350" s="5">
        <f t="shared" si="550"/>
        <v>2.1271159429805484E-3</v>
      </c>
      <c r="BF350" s="5">
        <f t="shared" si="551"/>
        <v>4.5641181359448832E-4</v>
      </c>
      <c r="BG350" s="5">
        <f t="shared" si="552"/>
        <v>6.5287694440927804E-5</v>
      </c>
      <c r="BH350" s="5">
        <f t="shared" si="553"/>
        <v>7.0043372867191047E-6</v>
      </c>
      <c r="BI350" s="5">
        <f t="shared" si="554"/>
        <v>6.0116371081859723E-7</v>
      </c>
      <c r="BJ350" s="8">
        <f t="shared" si="555"/>
        <v>8.1820510133750093E-2</v>
      </c>
      <c r="BK350" s="8">
        <f t="shared" si="556"/>
        <v>0.20979307319008125</v>
      </c>
      <c r="BL350" s="8">
        <f t="shared" si="557"/>
        <v>0.6020507938660915</v>
      </c>
      <c r="BM350" s="8">
        <f t="shared" si="558"/>
        <v>0.37970882952793433</v>
      </c>
      <c r="BN350" s="8">
        <f t="shared" si="559"/>
        <v>0.61780473617069653</v>
      </c>
    </row>
    <row r="351" spans="1:66" x14ac:dyDescent="0.25">
      <c r="A351" t="s">
        <v>342</v>
      </c>
      <c r="B351" t="s">
        <v>384</v>
      </c>
      <c r="C351" t="s">
        <v>414</v>
      </c>
      <c r="D351" t="s">
        <v>496</v>
      </c>
      <c r="E351">
        <f>VLOOKUP(A351,home!$A$2:$E$405,3,FALSE)</f>
        <v>1.18230563002681</v>
      </c>
      <c r="F351">
        <f>VLOOKUP(B351,home!$B$2:$E$405,3,FALSE)</f>
        <v>0.8</v>
      </c>
      <c r="G351">
        <f>VLOOKUP(C351,away!$B$2:$E$405,4,FALSE)</f>
        <v>1.04</v>
      </c>
      <c r="H351">
        <f>VLOOKUP(A351,away!$A$2:$E$405,3,FALSE)</f>
        <v>0.86058981233244003</v>
      </c>
      <c r="I351">
        <f>VLOOKUP(C351,away!$B$2:$E$405,3,FALSE)</f>
        <v>0.75</v>
      </c>
      <c r="J351">
        <f>VLOOKUP(B351,home!$B$2:$E$405,4,FALSE)</f>
        <v>1.03</v>
      </c>
      <c r="K351" s="3">
        <f t="shared" si="504"/>
        <v>0.98367828418230596</v>
      </c>
      <c r="L351" s="3">
        <f t="shared" si="505"/>
        <v>0.66480563002680992</v>
      </c>
      <c r="M351" s="5">
        <f t="shared" si="506"/>
        <v>0.19234129358484375</v>
      </c>
      <c r="N351" s="5">
        <f t="shared" si="507"/>
        <v>0.18920195365094428</v>
      </c>
      <c r="O351" s="5">
        <f t="shared" si="508"/>
        <v>0.12786957486184367</v>
      </c>
      <c r="P351" s="5">
        <f t="shared" si="509"/>
        <v>0.1257825239992193</v>
      </c>
      <c r="Q351" s="5">
        <f t="shared" si="510"/>
        <v>9.3056926565650511E-2</v>
      </c>
      <c r="R351" s="5">
        <f t="shared" si="511"/>
        <v>4.2504206638644154E-2</v>
      </c>
      <c r="S351" s="5">
        <f t="shared" si="512"/>
        <v>2.056402326398421E-2</v>
      </c>
      <c r="T351" s="5">
        <f t="shared" si="513"/>
        <v>6.1864768693835871E-2</v>
      </c>
      <c r="U351" s="5">
        <f t="shared" si="514"/>
        <v>4.1810465056831662E-2</v>
      </c>
      <c r="V351" s="5">
        <f t="shared" si="515"/>
        <v>1.494215887183214E-3</v>
      </c>
      <c r="W351" s="5">
        <f t="shared" si="516"/>
        <v>3.0512692618459319E-2</v>
      </c>
      <c r="X351" s="5">
        <f t="shared" si="517"/>
        <v>2.028500984002924E-2</v>
      </c>
      <c r="Y351" s="5">
        <f t="shared" si="518"/>
        <v>6.7427943734003383E-3</v>
      </c>
      <c r="Z351" s="5">
        <f t="shared" si="519"/>
        <v>9.419011957731184E-3</v>
      </c>
      <c r="AA351" s="5">
        <f t="shared" si="520"/>
        <v>9.2652775212736325E-3</v>
      </c>
      <c r="AB351" s="5">
        <f t="shared" si="521"/>
        <v>4.5570261472996669E-3</v>
      </c>
      <c r="AC351" s="5">
        <f t="shared" si="522"/>
        <v>6.1071858968343501E-5</v>
      </c>
      <c r="AD351" s="5">
        <f t="shared" si="523"/>
        <v>7.503668280177042E-3</v>
      </c>
      <c r="AE351" s="5">
        <f t="shared" si="524"/>
        <v>4.9884809185152873E-3</v>
      </c>
      <c r="AF351" s="5">
        <f t="shared" si="525"/>
        <v>1.6581850999551374E-3</v>
      </c>
      <c r="AG351" s="5">
        <f t="shared" si="526"/>
        <v>3.674569300255814E-4</v>
      </c>
      <c r="AH351" s="5">
        <f t="shared" si="527"/>
        <v>1.5654530446973837E-3</v>
      </c>
      <c r="AI351" s="5">
        <f t="shared" si="528"/>
        <v>1.539902164975889E-3</v>
      </c>
      <c r="AJ351" s="5">
        <f t="shared" si="529"/>
        <v>7.5738415972605026E-4</v>
      </c>
      <c r="AK351" s="5">
        <f t="shared" si="530"/>
        <v>2.4834078356872629E-4</v>
      </c>
      <c r="AL351" s="5">
        <f t="shared" si="531"/>
        <v>1.5975295628287115E-6</v>
      </c>
      <c r="AM351" s="5">
        <f t="shared" si="532"/>
        <v>1.4762391077835499E-3</v>
      </c>
      <c r="AN351" s="5">
        <f t="shared" si="533"/>
        <v>9.8141207012025886E-4</v>
      </c>
      <c r="AO351" s="5">
        <f t="shared" si="534"/>
        <v>3.2622413479610718E-4</v>
      </c>
      <c r="AP351" s="5">
        <f t="shared" si="535"/>
        <v>7.2291880487692349E-5</v>
      </c>
      <c r="AQ351" s="5">
        <f t="shared" si="536"/>
        <v>1.2015012288360787E-5</v>
      </c>
      <c r="AR351" s="5">
        <f t="shared" si="537"/>
        <v>2.081443995314864E-4</v>
      </c>
      <c r="AS351" s="5">
        <f t="shared" si="538"/>
        <v>2.0474712579328892E-4</v>
      </c>
      <c r="AT351" s="5">
        <f t="shared" si="539"/>
        <v>1.0070265069580059E-4</v>
      </c>
      <c r="AU351" s="5">
        <f t="shared" si="540"/>
        <v>3.3019670216351747E-5</v>
      </c>
      <c r="AV351" s="5">
        <f t="shared" si="541"/>
        <v>8.1201831356716176E-6</v>
      </c>
      <c r="AW351" s="5">
        <f t="shared" si="542"/>
        <v>2.901978399825333E-8</v>
      </c>
      <c r="AX351" s="5">
        <f t="shared" si="543"/>
        <v>2.420240587645567E-4</v>
      </c>
      <c r="AY351" s="5">
        <f t="shared" si="544"/>
        <v>1.6089895686861679E-4</v>
      </c>
      <c r="AZ351" s="5">
        <f t="shared" si="545"/>
        <v>5.3483266195848644E-5</v>
      </c>
      <c r="BA351" s="5">
        <f t="shared" si="546"/>
        <v>1.1851992159740918E-5</v>
      </c>
      <c r="BB351" s="5">
        <f t="shared" si="547"/>
        <v>1.9698177787073425E-6</v>
      </c>
      <c r="BC351" s="5">
        <f t="shared" si="548"/>
        <v>2.6190918988230924E-7</v>
      </c>
      <c r="BD351" s="5">
        <f t="shared" si="549"/>
        <v>2.3062594777846976E-5</v>
      </c>
      <c r="BE351" s="5">
        <f t="shared" si="550"/>
        <v>2.2686173659864323E-5</v>
      </c>
      <c r="BF351" s="5">
        <f t="shared" si="551"/>
        <v>1.1157948190198578E-5</v>
      </c>
      <c r="BG351" s="5">
        <f t="shared" si="552"/>
        <v>3.6586104435765354E-6</v>
      </c>
      <c r="BH351" s="5">
        <f t="shared" si="553"/>
        <v>8.9972391090720761E-7</v>
      </c>
      <c r="BI351" s="5">
        <f t="shared" si="554"/>
        <v>1.7700777458379927E-7</v>
      </c>
      <c r="BJ351" s="8">
        <f t="shared" si="555"/>
        <v>0.41952060917742606</v>
      </c>
      <c r="BK351" s="8">
        <f t="shared" si="556"/>
        <v>0.34040562508063027</v>
      </c>
      <c r="BL351" s="8">
        <f t="shared" si="557"/>
        <v>0.23073400646699038</v>
      </c>
      <c r="BM351" s="8">
        <f t="shared" si="558"/>
        <v>0.2291619034445474</v>
      </c>
      <c r="BN351" s="8">
        <f t="shared" si="559"/>
        <v>0.77075647930114577</v>
      </c>
    </row>
    <row r="352" spans="1:66" x14ac:dyDescent="0.25">
      <c r="A352" t="s">
        <v>342</v>
      </c>
      <c r="B352" t="s">
        <v>386</v>
      </c>
      <c r="C352" t="s">
        <v>436</v>
      </c>
      <c r="D352" t="s">
        <v>496</v>
      </c>
      <c r="E352">
        <f>VLOOKUP(A352,home!$A$2:$E$405,3,FALSE)</f>
        <v>1.18230563002681</v>
      </c>
      <c r="F352">
        <f>VLOOKUP(B352,home!$B$2:$E$405,3,FALSE)</f>
        <v>0.8</v>
      </c>
      <c r="G352">
        <f>VLOOKUP(C352,away!$B$2:$E$405,4,FALSE)</f>
        <v>0.95</v>
      </c>
      <c r="H352">
        <f>VLOOKUP(A352,away!$A$2:$E$405,3,FALSE)</f>
        <v>0.86058981233244003</v>
      </c>
      <c r="I352">
        <f>VLOOKUP(C352,away!$B$2:$E$405,3,FALSE)</f>
        <v>0.45</v>
      </c>
      <c r="J352">
        <f>VLOOKUP(B352,home!$B$2:$E$405,4,FALSE)</f>
        <v>0.82</v>
      </c>
      <c r="K352" s="3">
        <f t="shared" si="504"/>
        <v>0.89855227882037558</v>
      </c>
      <c r="L352" s="3">
        <f t="shared" si="505"/>
        <v>0.31755764075067039</v>
      </c>
      <c r="M352" s="5">
        <f t="shared" si="506"/>
        <v>0.29638087273637298</v>
      </c>
      <c r="N352" s="5">
        <f t="shared" si="507"/>
        <v>0.26631370859603959</v>
      </c>
      <c r="O352" s="5">
        <f t="shared" si="508"/>
        <v>9.4118010709787286E-2</v>
      </c>
      <c r="P352" s="5">
        <f t="shared" si="509"/>
        <v>8.4569953001319864E-2</v>
      </c>
      <c r="Q352" s="5">
        <f t="shared" si="510"/>
        <v>0.11964839487003842</v>
      </c>
      <c r="R352" s="5">
        <f t="shared" si="511"/>
        <v>1.4943946716573193E-2</v>
      </c>
      <c r="S352" s="5">
        <f t="shared" si="512"/>
        <v>6.0328428793439172E-3</v>
      </c>
      <c r="T352" s="5">
        <f t="shared" si="513"/>
        <v>3.799526199453402E-2</v>
      </c>
      <c r="U352" s="5">
        <f t="shared" si="514"/>
        <v>1.3427917376747108E-2</v>
      </c>
      <c r="V352" s="5">
        <f t="shared" si="515"/>
        <v>1.9126936756148471E-4</v>
      </c>
      <c r="W352" s="5">
        <f t="shared" si="516"/>
        <v>3.5836779289224387E-2</v>
      </c>
      <c r="X352" s="5">
        <f t="shared" si="517"/>
        <v>1.1380243083188583E-2</v>
      </c>
      <c r="Y352" s="5">
        <f t="shared" si="518"/>
        <v>1.8069415723332509E-3</v>
      </c>
      <c r="Z352" s="5">
        <f t="shared" si="519"/>
        <v>1.5818548209395702E-3</v>
      </c>
      <c r="AA352" s="5">
        <f t="shared" si="520"/>
        <v>1.4213792541182477E-3</v>
      </c>
      <c r="AB352" s="5">
        <f t="shared" si="521"/>
        <v>6.3859178392797861E-4</v>
      </c>
      <c r="AC352" s="5">
        <f t="shared" si="522"/>
        <v>3.4110756869875188E-6</v>
      </c>
      <c r="AD352" s="5">
        <f t="shared" si="523"/>
        <v>8.0503049239788529E-3</v>
      </c>
      <c r="AE352" s="5">
        <f t="shared" si="524"/>
        <v>2.5564358389822297E-3</v>
      </c>
      <c r="AF352" s="5">
        <f t="shared" si="525"/>
        <v>4.0590786687882881E-4</v>
      </c>
      <c r="AG352" s="5">
        <f t="shared" si="526"/>
        <v>4.2966381522726025E-5</v>
      </c>
      <c r="AH352" s="5">
        <f t="shared" si="527"/>
        <v>1.2558252123691103E-4</v>
      </c>
      <c r="AI352" s="5">
        <f t="shared" si="528"/>
        <v>1.128424606374346E-4</v>
      </c>
      <c r="AJ352" s="5">
        <f t="shared" si="529"/>
        <v>5.0697425076732696E-5</v>
      </c>
      <c r="AK352" s="5">
        <f t="shared" si="530"/>
        <v>1.5184762277674473E-5</v>
      </c>
      <c r="AL352" s="5">
        <f t="shared" si="531"/>
        <v>3.8932945688310184E-8</v>
      </c>
      <c r="AM352" s="5">
        <f t="shared" si="532"/>
        <v>1.4467239669280181E-3</v>
      </c>
      <c r="AN352" s="5">
        <f t="shared" si="533"/>
        <v>4.5941824975511233E-4</v>
      </c>
      <c r="AO352" s="5">
        <f t="shared" si="534"/>
        <v>7.2945887755017868E-5</v>
      </c>
      <c r="AP352" s="5">
        <f t="shared" si="535"/>
        <v>7.7215080059822319E-6</v>
      </c>
      <c r="AQ352" s="5">
        <f t="shared" si="536"/>
        <v>6.1300596635428279E-7</v>
      </c>
      <c r="AR352" s="5">
        <f t="shared" si="537"/>
        <v>7.9759378327028884E-6</v>
      </c>
      <c r="AS352" s="5">
        <f t="shared" si="538"/>
        <v>7.1667971153048264E-6</v>
      </c>
      <c r="AT352" s="5">
        <f t="shared" si="539"/>
        <v>3.2198709399002228E-6</v>
      </c>
      <c r="AU352" s="5">
        <f t="shared" si="540"/>
        <v>9.6440745685161664E-7</v>
      </c>
      <c r="AV352" s="5">
        <f t="shared" si="541"/>
        <v>2.166426295163458E-7</v>
      </c>
      <c r="AW352" s="5">
        <f t="shared" si="542"/>
        <v>3.0858916965191024E-10</v>
      </c>
      <c r="AX352" s="5">
        <f t="shared" si="543"/>
        <v>2.1665951955120397E-4</v>
      </c>
      <c r="AY352" s="5">
        <f t="shared" si="544"/>
        <v>6.8801885874854071E-5</v>
      </c>
      <c r="AZ352" s="5">
        <f t="shared" si="545"/>
        <v>1.0924282278807768E-5</v>
      </c>
      <c r="BA352" s="5">
        <f t="shared" si="546"/>
        <v>1.1563631024508509E-6</v>
      </c>
      <c r="BB352" s="5">
        <f t="shared" si="547"/>
        <v>9.1802984666354506E-8</v>
      </c>
      <c r="BC352" s="5">
        <f t="shared" si="548"/>
        <v>5.8305478449035029E-9</v>
      </c>
      <c r="BD352" s="5">
        <f t="shared" si="549"/>
        <v>4.2213666682119058E-7</v>
      </c>
      <c r="BE352" s="5">
        <f t="shared" si="550"/>
        <v>3.7931186394581833E-7</v>
      </c>
      <c r="BF352" s="5">
        <f t="shared" si="551"/>
        <v>1.7041576986605968E-7</v>
      </c>
      <c r="BG352" s="5">
        <f t="shared" si="552"/>
        <v>5.1042492786692205E-8</v>
      </c>
      <c r="BH352" s="5">
        <f t="shared" si="553"/>
        <v>1.1466087052538717E-8</v>
      </c>
      <c r="BI352" s="5">
        <f t="shared" si="554"/>
        <v>2.0605757300422939E-9</v>
      </c>
      <c r="BJ352" s="8">
        <f t="shared" si="555"/>
        <v>0.48632200671947123</v>
      </c>
      <c r="BK352" s="8">
        <f t="shared" si="556"/>
        <v>0.38724718987910578</v>
      </c>
      <c r="BL352" s="8">
        <f t="shared" si="557"/>
        <v>0.12487473309981303</v>
      </c>
      <c r="BM352" s="8">
        <f t="shared" si="558"/>
        <v>0.12398209631191258</v>
      </c>
      <c r="BN352" s="8">
        <f t="shared" si="559"/>
        <v>0.87597488663013134</v>
      </c>
    </row>
    <row r="353" spans="1:66" x14ac:dyDescent="0.25">
      <c r="A353" t="s">
        <v>40</v>
      </c>
      <c r="B353" t="s">
        <v>41</v>
      </c>
      <c r="C353" t="s">
        <v>235</v>
      </c>
      <c r="D353" t="s">
        <v>496</v>
      </c>
      <c r="E353">
        <f>VLOOKUP(A353,home!$A$2:$E$405,3,FALSE)</f>
        <v>1.47352941176471</v>
      </c>
      <c r="F353">
        <f>VLOOKUP(B353,home!$B$2:$E$405,3,FALSE)</f>
        <v>0.76</v>
      </c>
      <c r="G353">
        <f>VLOOKUP(C353,away!$B$2:$E$405,4,FALSE)</f>
        <v>1.02</v>
      </c>
      <c r="H353">
        <f>VLOOKUP(A353,away!$A$2:$E$405,3,FALSE)</f>
        <v>1.1558823529411799</v>
      </c>
      <c r="I353">
        <f>VLOOKUP(C353,away!$B$2:$E$405,3,FALSE)</f>
        <v>1.19</v>
      </c>
      <c r="J353">
        <f>VLOOKUP(B353,home!$B$2:$E$405,4,FALSE)</f>
        <v>1.41</v>
      </c>
      <c r="K353" s="3">
        <f t="shared" si="504"/>
        <v>1.1422800000000033</v>
      </c>
      <c r="L353" s="3">
        <f t="shared" si="505"/>
        <v>1.9394550000000055</v>
      </c>
      <c r="M353" s="5">
        <f t="shared" si="506"/>
        <v>4.5879586472621192E-2</v>
      </c>
      <c r="N353" s="5">
        <f t="shared" si="507"/>
        <v>5.2407334035945885E-2</v>
      </c>
      <c r="O353" s="5">
        <f t="shared" si="508"/>
        <v>8.8981393382257773E-2</v>
      </c>
      <c r="P353" s="5">
        <f t="shared" si="509"/>
        <v>0.10164166603268571</v>
      </c>
      <c r="Q353" s="5">
        <f t="shared" si="510"/>
        <v>2.9931924761290227E-2</v>
      </c>
      <c r="R353" s="5">
        <f t="shared" si="511"/>
        <v>8.6287704151093644E-2</v>
      </c>
      <c r="S353" s="5">
        <f t="shared" si="512"/>
        <v>5.6294253437011145E-2</v>
      </c>
      <c r="T353" s="5">
        <f t="shared" si="513"/>
        <v>5.8051621137908301E-2</v>
      </c>
      <c r="U353" s="5">
        <f t="shared" si="514"/>
        <v>9.8564718697711537E-2</v>
      </c>
      <c r="V353" s="5">
        <f t="shared" si="515"/>
        <v>1.3857147341355262E-2</v>
      </c>
      <c r="W353" s="5">
        <f t="shared" si="516"/>
        <v>1.1396879672108893E-2</v>
      </c>
      <c r="X353" s="5">
        <f t="shared" si="517"/>
        <v>2.2103735264470015E-2</v>
      </c>
      <c r="Y353" s="5">
        <f t="shared" si="518"/>
        <v>2.1434599938676413E-2</v>
      </c>
      <c r="Z353" s="5">
        <f t="shared" si="519"/>
        <v>5.5783706418119944E-2</v>
      </c>
      <c r="AA353" s="5">
        <f t="shared" si="520"/>
        <v>6.3720612167290233E-2</v>
      </c>
      <c r="AB353" s="5">
        <f t="shared" si="521"/>
        <v>3.6393390433226258E-2</v>
      </c>
      <c r="AC353" s="5">
        <f t="shared" si="522"/>
        <v>1.9186958331079557E-3</v>
      </c>
      <c r="AD353" s="5">
        <f t="shared" si="523"/>
        <v>3.2546069279641475E-3</v>
      </c>
      <c r="AE353" s="5">
        <f t="shared" si="524"/>
        <v>6.312163679474723E-3</v>
      </c>
      <c r="AF353" s="5">
        <f t="shared" si="525"/>
        <v>6.1210787044878433E-3</v>
      </c>
      <c r="AG353" s="5">
        <f t="shared" si="526"/>
        <v>3.9571855662708351E-3</v>
      </c>
      <c r="AH353" s="5">
        <f t="shared" si="527"/>
        <v>2.7047497082788773E-2</v>
      </c>
      <c r="AI353" s="5">
        <f t="shared" si="528"/>
        <v>3.0895814967728048E-2</v>
      </c>
      <c r="AJ353" s="5">
        <f t="shared" si="529"/>
        <v>1.7645835760668253E-2</v>
      </c>
      <c r="AK353" s="5">
        <f t="shared" si="530"/>
        <v>6.7188284242320597E-3</v>
      </c>
      <c r="AL353" s="5">
        <f t="shared" si="531"/>
        <v>1.7002720040072109E-4</v>
      </c>
      <c r="AM353" s="5">
        <f t="shared" si="532"/>
        <v>7.4353448033497884E-4</v>
      </c>
      <c r="AN353" s="5">
        <f t="shared" si="533"/>
        <v>1.4420516655580804E-3</v>
      </c>
      <c r="AO353" s="5">
        <f t="shared" si="534"/>
        <v>1.3983971565124777E-3</v>
      </c>
      <c r="AP353" s="5">
        <f t="shared" si="535"/>
        <v>9.0404278572797181E-4</v>
      </c>
      <c r="AQ353" s="5">
        <f t="shared" si="536"/>
        <v>4.3833757524851203E-4</v>
      </c>
      <c r="AR353" s="5">
        <f t="shared" si="537"/>
        <v>1.0491480690940051E-2</v>
      </c>
      <c r="AS353" s="5">
        <f t="shared" si="538"/>
        <v>1.1984208563647037E-2</v>
      </c>
      <c r="AT353" s="5">
        <f t="shared" si="539"/>
        <v>6.8446608790413898E-3</v>
      </c>
      <c r="AU353" s="5">
        <f t="shared" si="540"/>
        <v>2.6061730763038055E-3</v>
      </c>
      <c r="AV353" s="5">
        <f t="shared" si="541"/>
        <v>7.4424484540008026E-4</v>
      </c>
      <c r="AW353" s="5">
        <f t="shared" si="542"/>
        <v>1.0463288098434484E-5</v>
      </c>
      <c r="AX353" s="5">
        <f t="shared" si="543"/>
        <v>1.4155409436617387E-4</v>
      </c>
      <c r="AY353" s="5">
        <f t="shared" si="544"/>
        <v>2.745377960889485E-4</v>
      </c>
      <c r="AZ353" s="5">
        <f t="shared" si="545"/>
        <v>2.6622685065684661E-4</v>
      </c>
      <c r="BA353" s="5">
        <f t="shared" si="546"/>
        <v>1.72111665546892E-4</v>
      </c>
      <c r="BB353" s="5">
        <f t="shared" si="547"/>
        <v>8.3450707575812065E-5</v>
      </c>
      <c r="BC353" s="5">
        <f t="shared" si="548"/>
        <v>3.2369778412289414E-5</v>
      </c>
      <c r="BD353" s="5">
        <f t="shared" si="549"/>
        <v>3.3912924472411969E-3</v>
      </c>
      <c r="BE353" s="5">
        <f t="shared" si="550"/>
        <v>3.8738055366346856E-3</v>
      </c>
      <c r="BF353" s="5">
        <f t="shared" si="551"/>
        <v>2.2124852941935412E-3</v>
      </c>
      <c r="BG353" s="5">
        <f t="shared" si="552"/>
        <v>8.4242590061713474E-4</v>
      </c>
      <c r="BH353" s="5">
        <f t="shared" si="553"/>
        <v>2.4057156443923596E-4</v>
      </c>
      <c r="BI353" s="5">
        <f t="shared" si="554"/>
        <v>5.4960017325530207E-5</v>
      </c>
      <c r="BJ353" s="8">
        <f t="shared" si="555"/>
        <v>0.22086774424462624</v>
      </c>
      <c r="BK353" s="8">
        <f t="shared" si="556"/>
        <v>0.22003591411327089</v>
      </c>
      <c r="BL353" s="8">
        <f t="shared" si="557"/>
        <v>0.49954210388278014</v>
      </c>
      <c r="BM353" s="8">
        <f t="shared" si="558"/>
        <v>0.59083578531491221</v>
      </c>
      <c r="BN353" s="8">
        <f t="shared" si="559"/>
        <v>0.40512960883589444</v>
      </c>
    </row>
    <row r="354" spans="1:66" x14ac:dyDescent="0.25">
      <c r="A354" t="s">
        <v>40</v>
      </c>
      <c r="B354" t="s">
        <v>232</v>
      </c>
      <c r="C354" t="s">
        <v>237</v>
      </c>
      <c r="D354" t="s">
        <v>496</v>
      </c>
      <c r="E354">
        <f>VLOOKUP(A354,home!$A$2:$E$405,3,FALSE)</f>
        <v>1.47352941176471</v>
      </c>
      <c r="F354">
        <f>VLOOKUP(B354,home!$B$2:$E$405,3,FALSE)</f>
        <v>0.89</v>
      </c>
      <c r="G354">
        <f>VLOOKUP(C354,away!$B$2:$E$405,4,FALSE)</f>
        <v>0.98</v>
      </c>
      <c r="H354">
        <f>VLOOKUP(A354,away!$A$2:$E$405,3,FALSE)</f>
        <v>1.1558823529411799</v>
      </c>
      <c r="I354">
        <f>VLOOKUP(C354,away!$B$2:$E$405,3,FALSE)</f>
        <v>0.55000000000000004</v>
      </c>
      <c r="J354">
        <f>VLOOKUP(B354,home!$B$2:$E$405,4,FALSE)</f>
        <v>0.92</v>
      </c>
      <c r="K354" s="3">
        <f t="shared" si="504"/>
        <v>1.2852123529411801</v>
      </c>
      <c r="L354" s="3">
        <f t="shared" si="505"/>
        <v>0.58487647058823711</v>
      </c>
      <c r="M354" s="5">
        <f t="shared" si="506"/>
        <v>0.15410997261549281</v>
      </c>
      <c r="N354" s="5">
        <f t="shared" si="507"/>
        <v>0.19806404051685836</v>
      </c>
      <c r="O354" s="5">
        <f t="shared" si="508"/>
        <v>9.0135296865799297E-2</v>
      </c>
      <c r="P354" s="5">
        <f t="shared" si="509"/>
        <v>0.11584299696794569</v>
      </c>
      <c r="Q354" s="5">
        <f t="shared" si="510"/>
        <v>0.12727717577285441</v>
      </c>
      <c r="R354" s="5">
        <f t="shared" si="511"/>
        <v>2.635900715314584E-2</v>
      </c>
      <c r="S354" s="5">
        <f t="shared" si="512"/>
        <v>2.1769519062853942E-2</v>
      </c>
      <c r="T354" s="5">
        <f t="shared" si="513"/>
        <v>7.4441425352465757E-2</v>
      </c>
      <c r="U354" s="5">
        <f t="shared" si="514"/>
        <v>3.3876921604487964E-2</v>
      </c>
      <c r="V354" s="5">
        <f t="shared" si="515"/>
        <v>1.8182155451086565E-3</v>
      </c>
      <c r="W354" s="5">
        <f t="shared" si="516"/>
        <v>5.4526066183579455E-2</v>
      </c>
      <c r="X354" s="5">
        <f t="shared" si="517"/>
        <v>3.1891013144512571E-2</v>
      </c>
      <c r="Y354" s="5">
        <f t="shared" si="518"/>
        <v>9.3261516057227961E-3</v>
      </c>
      <c r="Z354" s="5">
        <f t="shared" si="519"/>
        <v>5.1389210239806788E-3</v>
      </c>
      <c r="AA354" s="5">
        <f t="shared" si="520"/>
        <v>6.6046047808091066E-3</v>
      </c>
      <c r="AB354" s="5">
        <f t="shared" si="521"/>
        <v>4.2441598252951204E-3</v>
      </c>
      <c r="AC354" s="5">
        <f t="shared" si="522"/>
        <v>8.5420955529518755E-5</v>
      </c>
      <c r="AD354" s="5">
        <f t="shared" si="523"/>
        <v>1.7519393454106167E-2</v>
      </c>
      <c r="AE354" s="5">
        <f t="shared" si="524"/>
        <v>1.0246681010284277E-2</v>
      </c>
      <c r="AF354" s="5">
        <f t="shared" si="525"/>
        <v>2.9965213122692901E-3</v>
      </c>
      <c r="AG354" s="5">
        <f t="shared" si="526"/>
        <v>5.8419826972083179E-4</v>
      </c>
      <c r="AH354" s="5">
        <f t="shared" si="527"/>
        <v>7.5140849778437704E-4</v>
      </c>
      <c r="AI354" s="5">
        <f t="shared" si="528"/>
        <v>9.6571948345745677E-4</v>
      </c>
      <c r="AJ354" s="5">
        <f t="shared" si="529"/>
        <v>6.2057730480774966E-4</v>
      </c>
      <c r="AK354" s="5">
        <f t="shared" si="530"/>
        <v>2.6585787269795463E-4</v>
      </c>
      <c r="AL354" s="5">
        <f t="shared" si="531"/>
        <v>2.5684047111199793E-6</v>
      </c>
      <c r="AM354" s="5">
        <f t="shared" si="532"/>
        <v>4.5032281766508187E-3</v>
      </c>
      <c r="AN354" s="5">
        <f t="shared" si="533"/>
        <v>2.6338322022130328E-3</v>
      </c>
      <c r="AO354" s="5">
        <f t="shared" si="534"/>
        <v>7.7023324127600129E-4</v>
      </c>
      <c r="AP354" s="5">
        <f t="shared" si="535"/>
        <v>1.5016376656241527E-4</v>
      </c>
      <c r="AQ354" s="5">
        <f t="shared" si="536"/>
        <v>2.1956813449315337E-5</v>
      </c>
      <c r="AR354" s="5">
        <f t="shared" si="537"/>
        <v>8.7896230030827164E-5</v>
      </c>
      <c r="AS354" s="5">
        <f t="shared" si="538"/>
        <v>1.1296532061257859E-4</v>
      </c>
      <c r="AT354" s="5">
        <f t="shared" si="539"/>
        <v>7.2592212752623474E-5</v>
      </c>
      <c r="AU354" s="5">
        <f t="shared" si="540"/>
        <v>3.1098802852335319E-5</v>
      </c>
      <c r="AV354" s="5">
        <f t="shared" si="541"/>
        <v>9.9921413968759399E-6</v>
      </c>
      <c r="AW354" s="5">
        <f t="shared" si="542"/>
        <v>5.362903698521615E-8</v>
      </c>
      <c r="AX354" s="5">
        <f t="shared" si="543"/>
        <v>9.6460074679073572E-4</v>
      </c>
      <c r="AY354" s="5">
        <f t="shared" si="544"/>
        <v>5.6417228030974324E-4</v>
      </c>
      <c r="AZ354" s="5">
        <f t="shared" si="545"/>
        <v>1.6498554605564008E-4</v>
      </c>
      <c r="BA354" s="5">
        <f t="shared" si="546"/>
        <v>3.2165387958365277E-5</v>
      </c>
      <c r="BB354" s="5">
        <f t="shared" si="547"/>
        <v>4.7031946460475156E-6</v>
      </c>
      <c r="BC354" s="5">
        <f t="shared" si="548"/>
        <v>5.5015757701395296E-7</v>
      </c>
      <c r="BD354" s="5">
        <f t="shared" si="549"/>
        <v>8.56807279974033E-6</v>
      </c>
      <c r="BE354" s="5">
        <f t="shared" si="550"/>
        <v>1.1011793003125593E-5</v>
      </c>
      <c r="BF354" s="5">
        <f t="shared" si="551"/>
        <v>7.0762461978241358E-6</v>
      </c>
      <c r="BG354" s="5">
        <f t="shared" si="552"/>
        <v>3.031493008632212E-6</v>
      </c>
      <c r="BH354" s="5">
        <f t="shared" si="553"/>
        <v>9.7402806563723577E-7</v>
      </c>
      <c r="BI354" s="5">
        <f t="shared" si="554"/>
        <v>2.5036658041367556E-7</v>
      </c>
      <c r="BJ354" s="8">
        <f t="shared" si="555"/>
        <v>0.53668325813586293</v>
      </c>
      <c r="BK354" s="8">
        <f t="shared" si="556"/>
        <v>0.29419286583195148</v>
      </c>
      <c r="BL354" s="8">
        <f t="shared" si="557"/>
        <v>0.16416901009558549</v>
      </c>
      <c r="BM354" s="8">
        <f t="shared" si="558"/>
        <v>0.28783144654401144</v>
      </c>
      <c r="BN354" s="8">
        <f t="shared" si="559"/>
        <v>0.71178848989209653</v>
      </c>
    </row>
    <row r="355" spans="1:66" x14ac:dyDescent="0.25">
      <c r="A355" t="s">
        <v>40</v>
      </c>
      <c r="B355" t="s">
        <v>238</v>
      </c>
      <c r="C355" t="s">
        <v>319</v>
      </c>
      <c r="D355" t="s">
        <v>496</v>
      </c>
      <c r="E355">
        <f>VLOOKUP(A355,home!$A$2:$E$405,3,FALSE)</f>
        <v>1.47352941176471</v>
      </c>
      <c r="F355">
        <f>VLOOKUP(B355,home!$B$2:$E$405,3,FALSE)</f>
        <v>0.85</v>
      </c>
      <c r="G355">
        <f>VLOOKUP(C355,away!$B$2:$E$405,4,FALSE)</f>
        <v>1.31</v>
      </c>
      <c r="H355">
        <f>VLOOKUP(A355,away!$A$2:$E$405,3,FALSE)</f>
        <v>1.1558823529411799</v>
      </c>
      <c r="I355">
        <f>VLOOKUP(C355,away!$B$2:$E$405,3,FALSE)</f>
        <v>0.68</v>
      </c>
      <c r="J355">
        <f>VLOOKUP(B355,home!$B$2:$E$405,4,FALSE)</f>
        <v>1.1399999999999999</v>
      </c>
      <c r="K355" s="3">
        <f t="shared" si="504"/>
        <v>1.6407750000000048</v>
      </c>
      <c r="L355" s="3">
        <f t="shared" si="505"/>
        <v>0.89604000000000261</v>
      </c>
      <c r="M355" s="5">
        <f t="shared" si="506"/>
        <v>7.9117989718285348E-2</v>
      </c>
      <c r="N355" s="5">
        <f t="shared" si="507"/>
        <v>0.12981481958002</v>
      </c>
      <c r="O355" s="5">
        <f t="shared" si="508"/>
        <v>7.0892883507172613E-2</v>
      </c>
      <c r="P355" s="5">
        <f t="shared" si="509"/>
        <v>0.11631927093648146</v>
      </c>
      <c r="Q355" s="5">
        <f t="shared" si="510"/>
        <v>0.10649845529820402</v>
      </c>
      <c r="R355" s="5">
        <f t="shared" si="511"/>
        <v>3.1761429668883567E-2</v>
      </c>
      <c r="S355" s="5">
        <f t="shared" si="512"/>
        <v>4.2753148934178378E-2</v>
      </c>
      <c r="T355" s="5">
        <f t="shared" si="513"/>
        <v>9.5426875885403009E-2</v>
      </c>
      <c r="U355" s="5">
        <f t="shared" si="514"/>
        <v>5.2113359764962577E-2</v>
      </c>
      <c r="V355" s="5">
        <f t="shared" si="515"/>
        <v>6.983964543153004E-3</v>
      </c>
      <c r="W355" s="5">
        <f t="shared" si="516"/>
        <v>5.8246667663970395E-2</v>
      </c>
      <c r="X355" s="5">
        <f t="shared" si="517"/>
        <v>5.2191344093624185E-2</v>
      </c>
      <c r="Y355" s="5">
        <f t="shared" si="518"/>
        <v>2.3382765980825573E-2</v>
      </c>
      <c r="Z355" s="5">
        <f t="shared" si="519"/>
        <v>9.4865038135021722E-3</v>
      </c>
      <c r="AA355" s="5">
        <f t="shared" si="520"/>
        <v>1.556521829459907E-2</v>
      </c>
      <c r="AB355" s="5">
        <f t="shared" si="521"/>
        <v>1.2769510523660437E-2</v>
      </c>
      <c r="AC355" s="5">
        <f t="shared" si="522"/>
        <v>6.4173905549040622E-4</v>
      </c>
      <c r="AD355" s="5">
        <f t="shared" si="523"/>
        <v>2.3892419034087814E-2</v>
      </c>
      <c r="AE355" s="5">
        <f t="shared" si="524"/>
        <v>2.1408563151304107E-2</v>
      </c>
      <c r="AF355" s="5">
        <f t="shared" si="525"/>
        <v>9.5914644630472942E-3</v>
      </c>
      <c r="AG355" s="5">
        <f t="shared" si="526"/>
        <v>2.8647786058229744E-3</v>
      </c>
      <c r="AH355" s="5">
        <f t="shared" si="527"/>
        <v>2.1250717192626274E-3</v>
      </c>
      <c r="AI355" s="5">
        <f t="shared" si="528"/>
        <v>3.4867645501731469E-3</v>
      </c>
      <c r="AJ355" s="5">
        <f t="shared" si="529"/>
        <v>2.8604980524051821E-3</v>
      </c>
      <c r="AK355" s="5">
        <f t="shared" si="530"/>
        <v>1.5644778973117088E-3</v>
      </c>
      <c r="AL355" s="5">
        <f t="shared" si="531"/>
        <v>3.7739391171036459E-5</v>
      </c>
      <c r="AM355" s="5">
        <f t="shared" si="532"/>
        <v>7.8404167681311067E-3</v>
      </c>
      <c r="AN355" s="5">
        <f t="shared" si="533"/>
        <v>7.0253270409162179E-3</v>
      </c>
      <c r="AO355" s="5">
        <f t="shared" si="534"/>
        <v>3.147487020871293E-3</v>
      </c>
      <c r="AP355" s="5">
        <f t="shared" si="535"/>
        <v>9.400914233938406E-4</v>
      </c>
      <c r="AQ355" s="5">
        <f t="shared" si="536"/>
        <v>2.1058987975445482E-4</v>
      </c>
      <c r="AR355" s="5">
        <f t="shared" si="537"/>
        <v>3.8082985266561813E-4</v>
      </c>
      <c r="AS355" s="5">
        <f t="shared" si="538"/>
        <v>6.2485610150743128E-4</v>
      </c>
      <c r="AT355" s="5">
        <f t="shared" si="539"/>
        <v>5.1262413497542953E-4</v>
      </c>
      <c r="AU355" s="5">
        <f t="shared" si="540"/>
        <v>2.8036695502143757E-4</v>
      </c>
      <c r="AV355" s="5">
        <f t="shared" si="541"/>
        <v>1.1500477265632508E-4</v>
      </c>
      <c r="AW355" s="5">
        <f t="shared" si="542"/>
        <v>1.5412348352660912E-6</v>
      </c>
      <c r="AX355" s="5">
        <f t="shared" si="543"/>
        <v>2.1440599704550612E-3</v>
      </c>
      <c r="AY355" s="5">
        <f t="shared" si="544"/>
        <v>1.9211634959265585E-3</v>
      </c>
      <c r="AZ355" s="5">
        <f t="shared" si="545"/>
        <v>8.607196694450193E-4</v>
      </c>
      <c r="BA355" s="5">
        <f t="shared" si="546"/>
        <v>2.5707975086983913E-4</v>
      </c>
      <c r="BB355" s="5">
        <f t="shared" si="547"/>
        <v>5.7588434992352825E-5</v>
      </c>
      <c r="BC355" s="5">
        <f t="shared" si="548"/>
        <v>1.0320308258109596E-5</v>
      </c>
      <c r="BD355" s="5">
        <f t="shared" si="549"/>
        <v>5.6873130197083552E-5</v>
      </c>
      <c r="BE355" s="5">
        <f t="shared" si="550"/>
        <v>9.3316010199120017E-5</v>
      </c>
      <c r="BF355" s="5">
        <f t="shared" si="551"/>
        <v>7.6555288317230836E-5</v>
      </c>
      <c r="BG355" s="5">
        <f t="shared" si="552"/>
        <v>4.1870001062901588E-5</v>
      </c>
      <c r="BH355" s="5">
        <f t="shared" si="553"/>
        <v>1.7174812748495632E-5</v>
      </c>
      <c r="BI355" s="5">
        <f t="shared" si="554"/>
        <v>5.6360006774825984E-6</v>
      </c>
      <c r="BJ355" s="8">
        <f t="shared" si="555"/>
        <v>0.54773299751932314</v>
      </c>
      <c r="BK355" s="8">
        <f t="shared" si="556"/>
        <v>0.24777501607468616</v>
      </c>
      <c r="BL355" s="8">
        <f t="shared" si="557"/>
        <v>0.1953443210384595</v>
      </c>
      <c r="BM355" s="8">
        <f t="shared" si="558"/>
        <v>0.46401436747583302</v>
      </c>
      <c r="BN355" s="8">
        <f t="shared" si="559"/>
        <v>0.53440484870904714</v>
      </c>
    </row>
    <row r="356" spans="1:66" x14ac:dyDescent="0.25">
      <c r="A356" t="s">
        <v>40</v>
      </c>
      <c r="B356" t="s">
        <v>320</v>
      </c>
      <c r="C356" t="s">
        <v>333</v>
      </c>
      <c r="D356" t="s">
        <v>496</v>
      </c>
      <c r="E356">
        <f>VLOOKUP(A356,home!$A$2:$E$405,3,FALSE)</f>
        <v>1.47352941176471</v>
      </c>
      <c r="F356">
        <f>VLOOKUP(B356,home!$B$2:$E$405,3,FALSE)</f>
        <v>1.53</v>
      </c>
      <c r="G356">
        <f>VLOOKUP(C356,away!$B$2:$E$405,4,FALSE)</f>
        <v>1.31</v>
      </c>
      <c r="H356">
        <f>VLOOKUP(A356,away!$A$2:$E$405,3,FALSE)</f>
        <v>1.1558823529411799</v>
      </c>
      <c r="I356">
        <f>VLOOKUP(C356,away!$B$2:$E$405,3,FALSE)</f>
        <v>0.64</v>
      </c>
      <c r="J356">
        <f>VLOOKUP(B356,home!$B$2:$E$405,4,FALSE)</f>
        <v>0.49</v>
      </c>
      <c r="K356" s="3">
        <f t="shared" si="504"/>
        <v>2.9533950000000084</v>
      </c>
      <c r="L356" s="3">
        <f t="shared" si="505"/>
        <v>0.36248470588235404</v>
      </c>
      <c r="M356" s="5">
        <f t="shared" si="506"/>
        <v>3.630209935609581E-2</v>
      </c>
      <c r="N356" s="5">
        <f t="shared" si="507"/>
        <v>0.10721443872779689</v>
      </c>
      <c r="O356" s="5">
        <f t="shared" si="508"/>
        <v>1.3158955808006381E-2</v>
      </c>
      <c r="P356" s="5">
        <f t="shared" si="509"/>
        <v>3.8863594288587121E-2</v>
      </c>
      <c r="Q356" s="5">
        <f t="shared" si="510"/>
        <v>0.15832329363324132</v>
      </c>
      <c r="R356" s="5">
        <f t="shared" si="511"/>
        <v>2.384960112892044E-3</v>
      </c>
      <c r="S356" s="5">
        <f t="shared" si="512"/>
        <v>1.0401457407547152E-2</v>
      </c>
      <c r="T356" s="5">
        <f t="shared" si="513"/>
        <v>5.7389772526971049E-2</v>
      </c>
      <c r="U356" s="5">
        <f t="shared" si="514"/>
        <v>7.0437292726148182E-3</v>
      </c>
      <c r="V356" s="5">
        <f t="shared" si="515"/>
        <v>1.237265514382718E-3</v>
      </c>
      <c r="W356" s="5">
        <f t="shared" si="516"/>
        <v>0.15586374126664934</v>
      </c>
      <c r="X356" s="5">
        <f t="shared" si="517"/>
        <v>5.6498222410764708E-2</v>
      </c>
      <c r="Y356" s="5">
        <f t="shared" si="518"/>
        <v>1.0239870766720935E-2</v>
      </c>
      <c r="Z356" s="5">
        <f t="shared" si="519"/>
        <v>2.8817052168760623E-4</v>
      </c>
      <c r="AA356" s="5">
        <f t="shared" si="520"/>
        <v>8.510813778995702E-4</v>
      </c>
      <c r="AB356" s="5">
        <f t="shared" si="521"/>
        <v>1.2567897430408542E-3</v>
      </c>
      <c r="AC356" s="5">
        <f t="shared" si="522"/>
        <v>8.2785475618360656E-5</v>
      </c>
      <c r="AD356" s="5">
        <f t="shared" si="523"/>
        <v>0.11508179853455432</v>
      </c>
      <c r="AE356" s="5">
        <f t="shared" si="524"/>
        <v>4.1715391894210231E-2</v>
      </c>
      <c r="AF356" s="5">
        <f t="shared" si="525"/>
        <v>7.5605957807699667E-3</v>
      </c>
      <c r="AG356" s="5">
        <f t="shared" si="526"/>
        <v>9.1353344596258968E-4</v>
      </c>
      <c r="AH356" s="5">
        <f t="shared" si="527"/>
        <v>2.611435169947411E-5</v>
      </c>
      <c r="AI356" s="5">
        <f t="shared" si="528"/>
        <v>7.7125995737468557E-5</v>
      </c>
      <c r="AJ356" s="5">
        <f t="shared" si="529"/>
        <v>1.1389176509053082E-4</v>
      </c>
      <c r="AK356" s="5">
        <f t="shared" si="530"/>
        <v>1.1212245651984974E-4</v>
      </c>
      <c r="AL356" s="5">
        <f t="shared" si="531"/>
        <v>3.545074466201015E-6</v>
      </c>
      <c r="AM356" s="5">
        <f t="shared" si="532"/>
        <v>6.7976401676592163E-2</v>
      </c>
      <c r="AN356" s="5">
        <f t="shared" si="533"/>
        <v>2.4640405968680265E-2</v>
      </c>
      <c r="AO356" s="5">
        <f t="shared" si="534"/>
        <v>4.4658851551894335E-3</v>
      </c>
      <c r="AP356" s="5">
        <f t="shared" si="535"/>
        <v>5.3960502232773772E-4</v>
      </c>
      <c r="AQ356" s="5">
        <f t="shared" si="536"/>
        <v>4.8899641952777761E-5</v>
      </c>
      <c r="AR356" s="5">
        <f t="shared" si="537"/>
        <v>1.8932106190184459E-6</v>
      </c>
      <c r="AS356" s="5">
        <f t="shared" si="538"/>
        <v>5.5913987761559991E-6</v>
      </c>
      <c r="AT356" s="5">
        <f t="shared" si="539"/>
        <v>8.2568045942526469E-6</v>
      </c>
      <c r="AU356" s="5">
        <f t="shared" si="540"/>
        <v>8.1285351348809549E-6</v>
      </c>
      <c r="AV356" s="5">
        <f t="shared" si="541"/>
        <v>6.001693756170453E-6</v>
      </c>
      <c r="AW356" s="5">
        <f t="shared" si="542"/>
        <v>1.0542268768429206E-7</v>
      </c>
      <c r="AX356" s="5">
        <f t="shared" si="543"/>
        <v>3.346019413827326E-2</v>
      </c>
      <c r="AY356" s="5">
        <f t="shared" si="544"/>
        <v>1.2128808630978448E-2</v>
      </c>
      <c r="AZ356" s="5">
        <f t="shared" si="545"/>
        <v>2.1982538146517899E-3</v>
      </c>
      <c r="BA356" s="5">
        <f t="shared" si="546"/>
        <v>2.6561112915293901E-4</v>
      </c>
      <c r="BB356" s="5">
        <f t="shared" si="547"/>
        <v>2.4069993007520761E-5</v>
      </c>
      <c r="BC356" s="5">
        <f t="shared" si="548"/>
        <v>1.7450008671842969E-6</v>
      </c>
      <c r="BD356" s="5">
        <f t="shared" si="549"/>
        <v>1.1437664906804175E-7</v>
      </c>
      <c r="BE356" s="5">
        <f t="shared" si="550"/>
        <v>3.3779942347431017E-7</v>
      </c>
      <c r="BF356" s="5">
        <f t="shared" si="551"/>
        <v>4.9882756414595662E-7</v>
      </c>
      <c r="BG356" s="5">
        <f t="shared" si="552"/>
        <v>4.9107827793695049E-7</v>
      </c>
      <c r="BH356" s="5">
        <f t="shared" si="553"/>
        <v>3.6258703266690107E-7</v>
      </c>
      <c r="BI356" s="5">
        <f t="shared" si="554"/>
        <v>2.1417254586865297E-7</v>
      </c>
      <c r="BJ356" s="8">
        <f t="shared" si="555"/>
        <v>0.85655053915931478</v>
      </c>
      <c r="BK356" s="8">
        <f t="shared" si="556"/>
        <v>9.9019555747675819E-2</v>
      </c>
      <c r="BL356" s="8">
        <f t="shared" si="557"/>
        <v>2.5056661367874634E-2</v>
      </c>
      <c r="BM356" s="8">
        <f t="shared" si="558"/>
        <v>0.61253888166164239</v>
      </c>
      <c r="BN356" s="8">
        <f t="shared" si="559"/>
        <v>0.35624734192661955</v>
      </c>
    </row>
    <row r="357" spans="1:66" x14ac:dyDescent="0.25">
      <c r="A357" t="s">
        <v>10</v>
      </c>
      <c r="B357" t="s">
        <v>49</v>
      </c>
      <c r="C357" t="s">
        <v>11</v>
      </c>
      <c r="D357" t="s">
        <v>497</v>
      </c>
      <c r="E357">
        <f>VLOOKUP(A357,home!$A$2:$E$405,3,FALSE)</f>
        <v>1.53198653198653</v>
      </c>
      <c r="F357">
        <f>VLOOKUP(B357,home!$B$2:$E$405,3,FALSE)</f>
        <v>0.65</v>
      </c>
      <c r="G357">
        <f>VLOOKUP(C357,away!$B$2:$E$405,4,FALSE)</f>
        <v>0.94</v>
      </c>
      <c r="H357">
        <f>VLOOKUP(A357,away!$A$2:$E$405,3,FALSE)</f>
        <v>1.4141414141414099</v>
      </c>
      <c r="I357">
        <f>VLOOKUP(C357,away!$B$2:$E$405,3,FALSE)</f>
        <v>0.69</v>
      </c>
      <c r="J357">
        <f>VLOOKUP(B357,home!$B$2:$E$405,4,FALSE)</f>
        <v>0.56999999999999995</v>
      </c>
      <c r="K357" s="3">
        <f t="shared" si="504"/>
        <v>0.93604377104376979</v>
      </c>
      <c r="L357" s="3">
        <f t="shared" si="505"/>
        <v>0.55618181818181645</v>
      </c>
      <c r="M357" s="5">
        <f t="shared" si="506"/>
        <v>0.22487162633493815</v>
      </c>
      <c r="N357" s="5">
        <f t="shared" si="507"/>
        <v>0.21048968511530097</v>
      </c>
      <c r="O357" s="5">
        <f t="shared" si="508"/>
        <v>0.12506950999246794</v>
      </c>
      <c r="P357" s="5">
        <f t="shared" si="509"/>
        <v>0.11707053577594612</v>
      </c>
      <c r="Q357" s="5">
        <f t="shared" si="510"/>
        <v>9.8513779310571009E-2</v>
      </c>
      <c r="R357" s="5">
        <f t="shared" si="511"/>
        <v>3.4780693733359833E-2</v>
      </c>
      <c r="S357" s="5">
        <f t="shared" si="512"/>
        <v>1.5237038316311659E-2</v>
      </c>
      <c r="T357" s="5">
        <f t="shared" si="513"/>
        <v>5.4791572892915592E-2</v>
      </c>
      <c r="U357" s="5">
        <f t="shared" si="514"/>
        <v>3.2556251721692547E-2</v>
      </c>
      <c r="V357" s="5">
        <f t="shared" si="515"/>
        <v>8.8139583775594717E-4</v>
      </c>
      <c r="W357" s="5">
        <f t="shared" si="516"/>
        <v>3.0737736495213532E-2</v>
      </c>
      <c r="X357" s="5">
        <f t="shared" si="517"/>
        <v>1.7095770170701435E-2</v>
      </c>
      <c r="Y357" s="5">
        <f t="shared" si="518"/>
        <v>4.7541782683795924E-3</v>
      </c>
      <c r="Z357" s="5">
        <f t="shared" si="519"/>
        <v>6.44812982608166E-3</v>
      </c>
      <c r="AA357" s="5">
        <f t="shared" si="520"/>
        <v>6.0357317585852839E-3</v>
      </c>
      <c r="AB357" s="5">
        <f t="shared" si="521"/>
        <v>2.8248545581574074E-3</v>
      </c>
      <c r="AC357" s="5">
        <f t="shared" si="522"/>
        <v>2.8678996945541317E-5</v>
      </c>
      <c r="AD357" s="5">
        <f t="shared" si="523"/>
        <v>7.1929666955823438E-3</v>
      </c>
      <c r="AE357" s="5">
        <f t="shared" si="524"/>
        <v>4.00059729487024E-3</v>
      </c>
      <c r="AF357" s="5">
        <f t="shared" si="525"/>
        <v>1.112529738637093E-3</v>
      </c>
      <c r="AG357" s="5">
        <f t="shared" si="526"/>
        <v>2.0625627093883982E-4</v>
      </c>
      <c r="AH357" s="5">
        <f t="shared" si="527"/>
        <v>8.9658314263562429E-4</v>
      </c>
      <c r="AI357" s="5">
        <f t="shared" si="528"/>
        <v>8.3924106588692375E-4</v>
      </c>
      <c r="AJ357" s="5">
        <f t="shared" si="529"/>
        <v>3.9278318606379459E-4</v>
      </c>
      <c r="AK357" s="5">
        <f t="shared" si="530"/>
        <v>1.2255408489524698E-4</v>
      </c>
      <c r="AL357" s="5">
        <f t="shared" si="531"/>
        <v>5.9722350794589346E-7</v>
      </c>
      <c r="AM357" s="5">
        <f t="shared" si="532"/>
        <v>1.3465863341450286E-3</v>
      </c>
      <c r="AN357" s="5">
        <f t="shared" si="533"/>
        <v>7.4894683566356895E-4</v>
      </c>
      <c r="AO357" s="5">
        <f t="shared" si="534"/>
        <v>2.0827530639044091E-4</v>
      </c>
      <c r="AP357" s="5">
        <f t="shared" si="535"/>
        <v>3.8612979530203438E-5</v>
      </c>
      <c r="AQ357" s="5">
        <f t="shared" si="536"/>
        <v>5.368959290131452E-6</v>
      </c>
      <c r="AR357" s="5">
        <f t="shared" si="537"/>
        <v>9.9732648484449733E-5</v>
      </c>
      <c r="AS357" s="5">
        <f t="shared" si="538"/>
        <v>9.3354124383567032E-5</v>
      </c>
      <c r="AT357" s="5">
        <f t="shared" si="539"/>
        <v>4.3691773315241621E-5</v>
      </c>
      <c r="AU357" s="5">
        <f t="shared" si="540"/>
        <v>1.3632470752529439E-5</v>
      </c>
      <c r="AV357" s="5">
        <f t="shared" si="541"/>
        <v>3.1901473329603879E-6</v>
      </c>
      <c r="AW357" s="5">
        <f t="shared" si="542"/>
        <v>8.6366901360023615E-9</v>
      </c>
      <c r="AX357" s="5">
        <f t="shared" si="543"/>
        <v>2.1007729170818631E-4</v>
      </c>
      <c r="AY357" s="5">
        <f t="shared" si="544"/>
        <v>1.1684117006097088E-4</v>
      </c>
      <c r="AZ357" s="5">
        <f t="shared" si="545"/>
        <v>3.2492467201500794E-5</v>
      </c>
      <c r="BA357" s="5">
        <f t="shared" si="546"/>
        <v>6.0239064951145836E-6</v>
      </c>
      <c r="BB357" s="5">
        <f t="shared" si="547"/>
        <v>8.3759681675252051E-7</v>
      </c>
      <c r="BC357" s="5">
        <f t="shared" si="548"/>
        <v>9.3171224088943766E-8</v>
      </c>
      <c r="BD357" s="5">
        <f t="shared" si="549"/>
        <v>9.2449142943615337E-6</v>
      </c>
      <c r="BE357" s="5">
        <f t="shared" si="550"/>
        <v>8.6536444390706209E-6</v>
      </c>
      <c r="BF357" s="5">
        <f t="shared" si="551"/>
        <v>4.0500949870098071E-6</v>
      </c>
      <c r="BG357" s="5">
        <f t="shared" si="552"/>
        <v>1.2636887282420425E-6</v>
      </c>
      <c r="BH357" s="5">
        <f t="shared" si="553"/>
        <v>2.9571699065229668E-7</v>
      </c>
      <c r="BI357" s="5">
        <f t="shared" si="554"/>
        <v>5.5360809418378217E-8</v>
      </c>
      <c r="BJ357" s="8">
        <f t="shared" si="555"/>
        <v>0.43160922827163667</v>
      </c>
      <c r="BK357" s="8">
        <f t="shared" si="556"/>
        <v>0.35820671365546625</v>
      </c>
      <c r="BL357" s="8">
        <f t="shared" si="557"/>
        <v>0.2037953678282621</v>
      </c>
      <c r="BM357" s="8">
        <f t="shared" si="558"/>
        <v>0.18914677678549188</v>
      </c>
      <c r="BN357" s="8">
        <f t="shared" si="559"/>
        <v>0.81079583026258406</v>
      </c>
    </row>
    <row r="358" spans="1:66" x14ac:dyDescent="0.25">
      <c r="A358" t="s">
        <v>10</v>
      </c>
      <c r="B358" t="s">
        <v>241</v>
      </c>
      <c r="C358" t="s">
        <v>46</v>
      </c>
      <c r="D358" t="s">
        <v>497</v>
      </c>
      <c r="E358">
        <f>VLOOKUP(A358,home!$A$2:$E$405,3,FALSE)</f>
        <v>1.53198653198653</v>
      </c>
      <c r="F358">
        <f>VLOOKUP(B358,home!$B$2:$E$405,3,FALSE)</f>
        <v>1.1000000000000001</v>
      </c>
      <c r="G358">
        <f>VLOOKUP(C358,away!$B$2:$E$405,4,FALSE)</f>
        <v>1.02</v>
      </c>
      <c r="H358">
        <f>VLOOKUP(A358,away!$A$2:$E$405,3,FALSE)</f>
        <v>1.4141414141414099</v>
      </c>
      <c r="I358">
        <f>VLOOKUP(C358,away!$B$2:$E$405,3,FALSE)</f>
        <v>1.1000000000000001</v>
      </c>
      <c r="J358">
        <f>VLOOKUP(B358,home!$B$2:$E$405,4,FALSE)</f>
        <v>1.02</v>
      </c>
      <c r="K358" s="3">
        <f t="shared" si="504"/>
        <v>1.7188888888888869</v>
      </c>
      <c r="L358" s="3">
        <f t="shared" si="505"/>
        <v>1.5866666666666622</v>
      </c>
      <c r="M358" s="5">
        <f t="shared" si="506"/>
        <v>3.6678829047776536E-2</v>
      </c>
      <c r="N358" s="5">
        <f t="shared" si="507"/>
        <v>6.3046831707678025E-2</v>
      </c>
      <c r="O358" s="5">
        <f t="shared" si="508"/>
        <v>5.819707542247194E-2</v>
      </c>
      <c r="P358" s="5">
        <f t="shared" si="509"/>
        <v>0.10003430630951553</v>
      </c>
      <c r="Q358" s="5">
        <f t="shared" si="510"/>
        <v>5.418524925098768E-2</v>
      </c>
      <c r="R358" s="5">
        <f t="shared" si="511"/>
        <v>4.6169679835160946E-2</v>
      </c>
      <c r="S358" s="5">
        <f t="shared" si="512"/>
        <v>6.820598352384287E-2</v>
      </c>
      <c r="T358" s="5">
        <f t="shared" si="513"/>
        <v>8.5973928811566888E-2</v>
      </c>
      <c r="U358" s="5">
        <f t="shared" si="514"/>
        <v>7.9360549672215425E-2</v>
      </c>
      <c r="V358" s="5">
        <f t="shared" si="515"/>
        <v>2.066871460881442E-2</v>
      </c>
      <c r="W358" s="5">
        <f t="shared" si="516"/>
        <v>3.1046140959732536E-2</v>
      </c>
      <c r="X358" s="5">
        <f t="shared" si="517"/>
        <v>4.9259876989442161E-2</v>
      </c>
      <c r="Y358" s="5">
        <f t="shared" si="518"/>
        <v>3.9079502411624001E-2</v>
      </c>
      <c r="Z358" s="5">
        <f t="shared" si="519"/>
        <v>2.441863066837395E-2</v>
      </c>
      <c r="AA358" s="5">
        <f t="shared" si="520"/>
        <v>4.1972912937749386E-2</v>
      </c>
      <c r="AB358" s="5">
        <f t="shared" si="521"/>
        <v>3.6073386841499029E-2</v>
      </c>
      <c r="AC358" s="5">
        <f t="shared" si="522"/>
        <v>3.5231163689633874E-3</v>
      </c>
      <c r="AD358" s="5">
        <f t="shared" si="523"/>
        <v>1.3341216684640604E-2</v>
      </c>
      <c r="AE358" s="5">
        <f t="shared" si="524"/>
        <v>2.1168063806296367E-2</v>
      </c>
      <c r="AF358" s="5">
        <f t="shared" si="525"/>
        <v>1.6793330619661737E-2</v>
      </c>
      <c r="AG358" s="5">
        <f t="shared" si="526"/>
        <v>8.8818059721766304E-3</v>
      </c>
      <c r="AH358" s="5">
        <f t="shared" si="527"/>
        <v>9.6860568317883068E-3</v>
      </c>
      <c r="AI358" s="5">
        <f t="shared" si="528"/>
        <v>1.6649255465307211E-2</v>
      </c>
      <c r="AJ358" s="5">
        <f t="shared" si="529"/>
        <v>1.4309110113794576E-2</v>
      </c>
      <c r="AK358" s="5">
        <f t="shared" si="530"/>
        <v>8.1985901281630309E-3</v>
      </c>
      <c r="AL358" s="5">
        <f t="shared" si="531"/>
        <v>3.843443328661177E-4</v>
      </c>
      <c r="AM358" s="5">
        <f t="shared" si="532"/>
        <v>4.5864138246975517E-3</v>
      </c>
      <c r="AN358" s="5">
        <f t="shared" si="533"/>
        <v>7.2771099351867617E-3</v>
      </c>
      <c r="AO358" s="5">
        <f t="shared" si="534"/>
        <v>5.773173881914815E-3</v>
      </c>
      <c r="AP358" s="5">
        <f t="shared" si="535"/>
        <v>3.0533675197682722E-3</v>
      </c>
      <c r="AQ358" s="5">
        <f t="shared" si="536"/>
        <v>1.2111691161747447E-3</v>
      </c>
      <c r="AR358" s="5">
        <f t="shared" si="537"/>
        <v>3.0737087012874791E-3</v>
      </c>
      <c r="AS358" s="5">
        <f t="shared" si="538"/>
        <v>5.2833637343241372E-3</v>
      </c>
      <c r="AT358" s="5">
        <f t="shared" si="539"/>
        <v>4.54075760944413E-3</v>
      </c>
      <c r="AU358" s="5">
        <f t="shared" si="540"/>
        <v>2.6016859340037266E-3</v>
      </c>
      <c r="AV358" s="5">
        <f t="shared" si="541"/>
        <v>1.1180022610843777E-3</v>
      </c>
      <c r="AW358" s="5">
        <f t="shared" si="542"/>
        <v>2.9117325625646885E-5</v>
      </c>
      <c r="AX358" s="5">
        <f t="shared" si="543"/>
        <v>1.3139226271865008E-3</v>
      </c>
      <c r="AY358" s="5">
        <f t="shared" si="544"/>
        <v>2.084757235135909E-3</v>
      </c>
      <c r="AZ358" s="5">
        <f t="shared" si="545"/>
        <v>1.65390740654115E-3</v>
      </c>
      <c r="BA358" s="5">
        <f t="shared" si="546"/>
        <v>8.7473325057065043E-4</v>
      </c>
      <c r="BB358" s="5">
        <f t="shared" si="547"/>
        <v>3.4697752272635704E-4</v>
      </c>
      <c r="BC358" s="5">
        <f t="shared" si="548"/>
        <v>1.1010753387849693E-4</v>
      </c>
      <c r="BD358" s="5">
        <f t="shared" si="549"/>
        <v>8.128251898960199E-4</v>
      </c>
      <c r="BE358" s="5">
        <f t="shared" si="550"/>
        <v>1.3971561875212679E-3</v>
      </c>
      <c r="BF358" s="5">
        <f t="shared" si="551"/>
        <v>1.2007781233863331E-3</v>
      </c>
      <c r="BG358" s="5">
        <f t="shared" si="552"/>
        <v>6.8800139143653904E-4</v>
      </c>
      <c r="BH358" s="5">
        <f t="shared" si="553"/>
        <v>2.9564948682009014E-4</v>
      </c>
      <c r="BI358" s="5">
        <f t="shared" si="554"/>
        <v>1.0163772358015082E-4</v>
      </c>
      <c r="BJ358" s="8">
        <f t="shared" si="555"/>
        <v>0.41106158706758789</v>
      </c>
      <c r="BK358" s="8">
        <f t="shared" si="556"/>
        <v>0.23158005142691476</v>
      </c>
      <c r="BL358" s="8">
        <f t="shared" si="557"/>
        <v>0.33173018359093409</v>
      </c>
      <c r="BM358" s="8">
        <f t="shared" si="558"/>
        <v>0.6384228412707097</v>
      </c>
      <c r="BN358" s="8">
        <f t="shared" si="559"/>
        <v>0.35831197157359063</v>
      </c>
    </row>
    <row r="359" spans="1:66" x14ac:dyDescent="0.25">
      <c r="A359" t="s">
        <v>13</v>
      </c>
      <c r="B359" t="s">
        <v>58</v>
      </c>
      <c r="C359" t="s">
        <v>56</v>
      </c>
      <c r="D359" t="s">
        <v>497</v>
      </c>
      <c r="E359">
        <f>VLOOKUP(A359,home!$A$2:$E$405,3,FALSE)</f>
        <v>1.6031746031745999</v>
      </c>
      <c r="F359">
        <f>VLOOKUP(B359,home!$B$2:$E$405,3,FALSE)</f>
        <v>0.76</v>
      </c>
      <c r="G359">
        <f>VLOOKUP(C359,away!$B$2:$E$405,4,FALSE)</f>
        <v>1.1499999999999999</v>
      </c>
      <c r="H359">
        <f>VLOOKUP(A359,away!$A$2:$E$405,3,FALSE)</f>
        <v>1.3968253968254001</v>
      </c>
      <c r="I359">
        <f>VLOOKUP(C359,away!$B$2:$E$405,3,FALSE)</f>
        <v>0.53</v>
      </c>
      <c r="J359">
        <f>VLOOKUP(B359,home!$B$2:$E$405,4,FALSE)</f>
        <v>1.1200000000000001</v>
      </c>
      <c r="K359" s="3">
        <f t="shared" si="504"/>
        <v>1.4011746031746002</v>
      </c>
      <c r="L359" s="3">
        <f t="shared" si="505"/>
        <v>0.82915555555555753</v>
      </c>
      <c r="M359" s="5">
        <f t="shared" si="506"/>
        <v>0.10749293454575737</v>
      </c>
      <c r="N359" s="5">
        <f t="shared" si="507"/>
        <v>0.15061636990622485</v>
      </c>
      <c r="O359" s="5">
        <f t="shared" si="508"/>
        <v>8.9128363861584625E-2</v>
      </c>
      <c r="P359" s="5">
        <f t="shared" si="509"/>
        <v>0.1248843998653572</v>
      </c>
      <c r="Q359" s="5">
        <f t="shared" si="510"/>
        <v>0.10551991616747673</v>
      </c>
      <c r="R359" s="5">
        <f t="shared" si="511"/>
        <v>3.6950639026705034E-2</v>
      </c>
      <c r="S359" s="5">
        <f t="shared" si="512"/>
        <v>3.6272415009498869E-2</v>
      </c>
      <c r="T359" s="5">
        <f t="shared" si="513"/>
        <v>8.7492424712020012E-2</v>
      </c>
      <c r="U359" s="5">
        <f t="shared" si="514"/>
        <v>5.1774296975291317E-2</v>
      </c>
      <c r="V359" s="5">
        <f t="shared" si="515"/>
        <v>4.6823323259655028E-3</v>
      </c>
      <c r="W359" s="5">
        <f t="shared" si="516"/>
        <v>4.9283942220993762E-2</v>
      </c>
      <c r="X359" s="5">
        <f t="shared" si="517"/>
        <v>4.0864054492216077E-2</v>
      </c>
      <c r="Y359" s="5">
        <f t="shared" si="518"/>
        <v>1.6941328902372998E-2</v>
      </c>
      <c r="Z359" s="5">
        <f t="shared" si="519"/>
        <v>1.0212609210106827E-2</v>
      </c>
      <c r="AA359" s="5">
        <f t="shared" si="520"/>
        <v>1.4309648657348699E-2</v>
      </c>
      <c r="AB359" s="5">
        <f t="shared" si="521"/>
        <v>1.0025158139514261E-2</v>
      </c>
      <c r="AC359" s="5">
        <f t="shared" si="522"/>
        <v>3.3999342896895727E-4</v>
      </c>
      <c r="AD359" s="5">
        <f t="shared" si="523"/>
        <v>1.7263852046095211E-2</v>
      </c>
      <c r="AE359" s="5">
        <f t="shared" si="524"/>
        <v>1.4314418834309024E-2</v>
      </c>
      <c r="AF359" s="5">
        <f t="shared" si="525"/>
        <v>5.9344399505082161E-3</v>
      </c>
      <c r="AG359" s="5">
        <f t="shared" si="526"/>
        <v>1.6401912846915787E-3</v>
      </c>
      <c r="AH359" s="5">
        <f t="shared" si="527"/>
        <v>2.1169604158194819E-3</v>
      </c>
      <c r="AI359" s="5">
        <f t="shared" si="528"/>
        <v>2.9662311705721989E-3</v>
      </c>
      <c r="AJ359" s="5">
        <f t="shared" si="529"/>
        <v>2.078103891675316E-3</v>
      </c>
      <c r="AK359" s="5">
        <f t="shared" si="530"/>
        <v>9.7059546525791779E-4</v>
      </c>
      <c r="AL359" s="5">
        <f t="shared" si="531"/>
        <v>1.5800061841973052E-5</v>
      </c>
      <c r="AM359" s="5">
        <f t="shared" si="532"/>
        <v>4.8379342079904923E-3</v>
      </c>
      <c r="AN359" s="5">
        <f t="shared" si="533"/>
        <v>4.0114000259675927E-3</v>
      </c>
      <c r="AO359" s="5">
        <f t="shared" si="534"/>
        <v>1.6630373085433682E-3</v>
      </c>
      <c r="AP359" s="5">
        <f t="shared" si="535"/>
        <v>4.5963887449163195E-4</v>
      </c>
      <c r="AQ359" s="5">
        <f t="shared" si="536"/>
        <v>9.5278031583510036E-5</v>
      </c>
      <c r="AR359" s="5">
        <f t="shared" si="537"/>
        <v>3.510578979335855E-4</v>
      </c>
      <c r="AS359" s="5">
        <f t="shared" si="538"/>
        <v>4.918934108284009E-4</v>
      </c>
      <c r="AT359" s="5">
        <f t="shared" si="539"/>
        <v>3.4461427736084271E-4</v>
      </c>
      <c r="AU359" s="5">
        <f t="shared" si="540"/>
        <v>1.609549244431268E-4</v>
      </c>
      <c r="AV359" s="5">
        <f t="shared" si="541"/>
        <v>5.6381488096398979E-5</v>
      </c>
      <c r="AW359" s="5">
        <f t="shared" si="542"/>
        <v>5.0989946696098519E-7</v>
      </c>
      <c r="AX359" s="5">
        <f t="shared" si="543"/>
        <v>1.1297984240109841E-3</v>
      </c>
      <c r="AY359" s="5">
        <f t="shared" si="544"/>
        <v>9.3677863992662079E-4</v>
      </c>
      <c r="AZ359" s="5">
        <f t="shared" si="545"/>
        <v>3.8836760681046839E-4</v>
      </c>
      <c r="BA359" s="5">
        <f t="shared" si="546"/>
        <v>1.0733905292823876E-4</v>
      </c>
      <c r="BB359" s="5">
        <f t="shared" si="547"/>
        <v>2.2250193015880292E-5</v>
      </c>
      <c r="BC359" s="5">
        <f t="shared" si="548"/>
        <v>3.689774230260124E-6</v>
      </c>
      <c r="BD359" s="5">
        <f t="shared" si="549"/>
        <v>4.8513601065548023E-5</v>
      </c>
      <c r="BE359" s="5">
        <f t="shared" si="550"/>
        <v>6.7976025721590101E-5</v>
      </c>
      <c r="BF359" s="5">
        <f t="shared" si="551"/>
        <v>4.762314043291773E-5</v>
      </c>
      <c r="BG359" s="5">
        <f t="shared" si="552"/>
        <v>2.2242778299340589E-5</v>
      </c>
      <c r="BH359" s="5">
        <f t="shared" si="553"/>
        <v>7.791504014269787E-6</v>
      </c>
      <c r="BI359" s="5">
        <f t="shared" si="554"/>
        <v>2.1834515090655541E-6</v>
      </c>
      <c r="BJ359" s="8">
        <f t="shared" si="555"/>
        <v>0.50352645065640744</v>
      </c>
      <c r="BK359" s="8">
        <f t="shared" si="556"/>
        <v>0.27462465387731649</v>
      </c>
      <c r="BL359" s="8">
        <f t="shared" si="557"/>
        <v>0.21192123010347397</v>
      </c>
      <c r="BM359" s="8">
        <f t="shared" si="558"/>
        <v>0.38475605173373945</v>
      </c>
      <c r="BN359" s="8">
        <f t="shared" si="559"/>
        <v>0.61459262337310583</v>
      </c>
    </row>
    <row r="360" spans="1:66" x14ac:dyDescent="0.25">
      <c r="A360" t="s">
        <v>13</v>
      </c>
      <c r="B360" t="s">
        <v>249</v>
      </c>
      <c r="C360" t="s">
        <v>251</v>
      </c>
      <c r="D360" t="s">
        <v>497</v>
      </c>
      <c r="E360">
        <f>VLOOKUP(A360,home!$A$2:$E$405,3,FALSE)</f>
        <v>1.6031746031745999</v>
      </c>
      <c r="F360">
        <f>VLOOKUP(B360,home!$B$2:$E$405,3,FALSE)</f>
        <v>1.1599999999999999</v>
      </c>
      <c r="G360">
        <f>VLOOKUP(C360,away!$B$2:$E$405,4,FALSE)</f>
        <v>2.02</v>
      </c>
      <c r="H360">
        <f>VLOOKUP(A360,away!$A$2:$E$405,3,FALSE)</f>
        <v>1.3968253968254001</v>
      </c>
      <c r="I360">
        <f>VLOOKUP(C360,away!$B$2:$E$405,3,FALSE)</f>
        <v>0.43</v>
      </c>
      <c r="J360">
        <f>VLOOKUP(B360,home!$B$2:$E$405,4,FALSE)</f>
        <v>1.02</v>
      </c>
      <c r="K360" s="3">
        <f t="shared" si="504"/>
        <v>3.7565587301587224</v>
      </c>
      <c r="L360" s="3">
        <f t="shared" si="505"/>
        <v>0.61264761904762055</v>
      </c>
      <c r="M360" s="5">
        <f t="shared" si="506"/>
        <v>1.2661285220568844E-2</v>
      </c>
      <c r="N360" s="5">
        <f t="shared" si="507"/>
        <v>4.7562861530357492E-2</v>
      </c>
      <c r="O360" s="5">
        <f t="shared" si="508"/>
        <v>7.756906244464329E-3</v>
      </c>
      <c r="P360" s="5">
        <f t="shared" si="509"/>
        <v>2.9139273871665181E-2</v>
      </c>
      <c r="Q360" s="5">
        <f t="shared" si="510"/>
        <v>8.9336341356597446E-2</v>
      </c>
      <c r="R360" s="5">
        <f t="shared" si="511"/>
        <v>2.376125070923346E-3</v>
      </c>
      <c r="S360" s="5">
        <f t="shared" si="512"/>
        <v>1.6765621873609471E-2</v>
      </c>
      <c r="T360" s="5">
        <f t="shared" si="513"/>
        <v>5.4731696826544898E-2</v>
      </c>
      <c r="U360" s="5">
        <f t="shared" si="514"/>
        <v>8.926053379126107E-3</v>
      </c>
      <c r="V360" s="5">
        <f t="shared" si="515"/>
        <v>4.2872429079249324E-3</v>
      </c>
      <c r="W360" s="5">
        <f t="shared" si="516"/>
        <v>0.11186573768118861</v>
      </c>
      <c r="X360" s="5">
        <f t="shared" si="517"/>
        <v>6.8534277843385893E-2</v>
      </c>
      <c r="Y360" s="5">
        <f t="shared" si="518"/>
        <v>2.0993681071949231E-2</v>
      </c>
      <c r="Z360" s="5">
        <f t="shared" si="519"/>
        <v>4.8524245575351543E-4</v>
      </c>
      <c r="AA360" s="5">
        <f t="shared" si="520"/>
        <v>1.8228417834045259E-3</v>
      </c>
      <c r="AB360" s="5">
        <f t="shared" si="521"/>
        <v>3.4238061075731836E-3</v>
      </c>
      <c r="AC360" s="5">
        <f t="shared" si="522"/>
        <v>6.1667883173023444E-4</v>
      </c>
      <c r="AD360" s="5">
        <f t="shared" si="523"/>
        <v>0.10505755337297869</v>
      </c>
      <c r="AE360" s="5">
        <f t="shared" si="524"/>
        <v>6.4363259936923711E-2</v>
      </c>
      <c r="AF360" s="5">
        <f t="shared" si="525"/>
        <v>1.9715998977249707E-2</v>
      </c>
      <c r="AG360" s="5">
        <f t="shared" si="526"/>
        <v>4.0263199435191183E-3</v>
      </c>
      <c r="AH360" s="5">
        <f t="shared" si="527"/>
        <v>7.4320658794552893E-5</v>
      </c>
      <c r="AI360" s="5">
        <f t="shared" si="528"/>
        <v>2.7918991962582531E-4</v>
      </c>
      <c r="AJ360" s="5">
        <f t="shared" si="529"/>
        <v>5.2439666497135305E-4</v>
      </c>
      <c r="AK360" s="5">
        <f t="shared" si="530"/>
        <v>6.5664228995475165E-4</v>
      </c>
      <c r="AL360" s="5">
        <f t="shared" si="531"/>
        <v>5.6770140015338835E-5</v>
      </c>
      <c r="AM360" s="5">
        <f t="shared" si="532"/>
        <v>7.8930973858475792E-2</v>
      </c>
      <c r="AN360" s="5">
        <f t="shared" si="533"/>
        <v>4.8356873203505173E-2</v>
      </c>
      <c r="AO360" s="5">
        <f t="shared" si="534"/>
        <v>1.4812861616357566E-2</v>
      </c>
      <c r="AP360" s="5">
        <f t="shared" si="535"/>
        <v>3.0250214668477837E-3</v>
      </c>
      <c r="AQ360" s="5">
        <f t="shared" si="536"/>
        <v>4.6331804980805877E-4</v>
      </c>
      <c r="AR360" s="5">
        <f t="shared" si="537"/>
        <v>9.1064749313066901E-6</v>
      </c>
      <c r="AS360" s="5">
        <f t="shared" si="538"/>
        <v>3.4209007904171692E-5</v>
      </c>
      <c r="AT360" s="5">
        <f t="shared" si="539"/>
        <v>6.4254073646242464E-5</v>
      </c>
      <c r="AU360" s="5">
        <f t="shared" si="540"/>
        <v>8.0458067101351203E-5</v>
      </c>
      <c r="AV360" s="5">
        <f t="shared" si="541"/>
        <v>7.5561363595319302E-5</v>
      </c>
      <c r="AW360" s="5">
        <f t="shared" si="542"/>
        <v>3.6292626363263505E-6</v>
      </c>
      <c r="AX360" s="5">
        <f t="shared" si="543"/>
        <v>4.9418139821331176E-2</v>
      </c>
      <c r="AY360" s="5">
        <f t="shared" si="544"/>
        <v>3.0275905699300949E-2</v>
      </c>
      <c r="AZ360" s="5">
        <f t="shared" si="545"/>
        <v>9.274230770593507E-3</v>
      </c>
      <c r="BA360" s="5">
        <f t="shared" si="546"/>
        <v>1.8939451333674303E-3</v>
      </c>
      <c r="BB360" s="5">
        <f t="shared" si="547"/>
        <v>2.9008024414109608E-4</v>
      </c>
      <c r="BC360" s="5">
        <f t="shared" si="548"/>
        <v>3.5543394181159008E-5</v>
      </c>
      <c r="BD360" s="5">
        <f t="shared" si="549"/>
        <v>9.2984336409698055E-7</v>
      </c>
      <c r="BE360" s="5">
        <f t="shared" si="550"/>
        <v>3.4930112070786677E-6</v>
      </c>
      <c r="BF360" s="5">
        <f t="shared" si="551"/>
        <v>6.5608508722468134E-6</v>
      </c>
      <c r="BG360" s="5">
        <f t="shared" si="552"/>
        <v>8.2154072071360781E-6</v>
      </c>
      <c r="BH360" s="5">
        <f t="shared" si="553"/>
        <v>7.7154149164439827E-6</v>
      </c>
      <c r="BI360" s="5">
        <f t="shared" si="554"/>
        <v>5.796681852232894E-6</v>
      </c>
      <c r="BJ360" s="8">
        <f t="shared" si="555"/>
        <v>0.82296462179860441</v>
      </c>
      <c r="BK360" s="8">
        <f t="shared" si="556"/>
        <v>9.3802778544814946E-2</v>
      </c>
      <c r="BL360" s="8">
        <f t="shared" si="557"/>
        <v>2.61365823154356E-2</v>
      </c>
      <c r="BM360" s="8">
        <f t="shared" si="558"/>
        <v>0.7242841553833671</v>
      </c>
      <c r="BN360" s="8">
        <f t="shared" si="559"/>
        <v>0.18883279329457664</v>
      </c>
    </row>
    <row r="361" spans="1:66" x14ac:dyDescent="0.25">
      <c r="A361" t="s">
        <v>13</v>
      </c>
      <c r="B361" t="s">
        <v>62</v>
      </c>
      <c r="C361" t="s">
        <v>250</v>
      </c>
      <c r="D361" t="s">
        <v>497</v>
      </c>
      <c r="E361">
        <f>VLOOKUP(A361,home!$A$2:$E$405,3,FALSE)</f>
        <v>1.6031746031745999</v>
      </c>
      <c r="F361">
        <f>VLOOKUP(B361,home!$B$2:$E$405,3,FALSE)</f>
        <v>0.98</v>
      </c>
      <c r="G361">
        <f>VLOOKUP(C361,away!$B$2:$E$405,4,FALSE)</f>
        <v>0.98</v>
      </c>
      <c r="H361">
        <f>VLOOKUP(A361,away!$A$2:$E$405,3,FALSE)</f>
        <v>1.3968253968254001</v>
      </c>
      <c r="I361">
        <f>VLOOKUP(C361,away!$B$2:$E$405,3,FALSE)</f>
        <v>1.25</v>
      </c>
      <c r="J361">
        <f>VLOOKUP(B361,home!$B$2:$E$405,4,FALSE)</f>
        <v>0.87</v>
      </c>
      <c r="K361" s="3">
        <f t="shared" si="504"/>
        <v>1.5396888888888856</v>
      </c>
      <c r="L361" s="3">
        <f t="shared" si="505"/>
        <v>1.5190476190476225</v>
      </c>
      <c r="M361" s="5">
        <f t="shared" si="506"/>
        <v>4.694697489258607E-2</v>
      </c>
      <c r="N361" s="5">
        <f t="shared" si="507"/>
        <v>7.2283735609060248E-2</v>
      </c>
      <c r="O361" s="5">
        <f t="shared" si="508"/>
        <v>7.1314690432071379E-2</v>
      </c>
      <c r="P361" s="5">
        <f t="shared" si="509"/>
        <v>0.10980243647281081</v>
      </c>
      <c r="Q361" s="5">
        <f t="shared" si="510"/>
        <v>5.564723228232598E-2</v>
      </c>
      <c r="R361" s="5">
        <f t="shared" si="511"/>
        <v>5.4165205351978163E-2</v>
      </c>
      <c r="S361" s="5">
        <f t="shared" si="512"/>
        <v>6.4203151975984141E-2</v>
      </c>
      <c r="T361" s="5">
        <f t="shared" si="513"/>
        <v>8.4530795705057268E-2</v>
      </c>
      <c r="U361" s="5">
        <f t="shared" si="514"/>
        <v>8.3397564844825578E-2</v>
      </c>
      <c r="V361" s="5">
        <f t="shared" si="515"/>
        <v>1.6684692398715631E-2</v>
      </c>
      <c r="W361" s="5">
        <f t="shared" si="516"/>
        <v>2.8559808414172074E-2</v>
      </c>
      <c r="X361" s="5">
        <f t="shared" si="517"/>
        <v>4.3383708972004345E-2</v>
      </c>
      <c r="Y361" s="5">
        <f t="shared" si="518"/>
        <v>3.2950959909689104E-2</v>
      </c>
      <c r="Z361" s="5">
        <f t="shared" si="519"/>
        <v>2.7426508741715993E-2</v>
      </c>
      <c r="AA361" s="5">
        <f t="shared" si="520"/>
        <v>4.2228290770633996E-2</v>
      </c>
      <c r="AB361" s="5">
        <f t="shared" si="521"/>
        <v>3.2509215048157125E-2</v>
      </c>
      <c r="AC361" s="5">
        <f t="shared" si="522"/>
        <v>2.4389482514182155E-3</v>
      </c>
      <c r="AD361" s="5">
        <f t="shared" si="523"/>
        <v>1.0993304921024008E-2</v>
      </c>
      <c r="AE361" s="5">
        <f t="shared" si="524"/>
        <v>1.6699353665746031E-2</v>
      </c>
      <c r="AF361" s="5">
        <f t="shared" si="525"/>
        <v>1.2683556712792851E-2</v>
      </c>
      <c r="AG361" s="5">
        <f t="shared" si="526"/>
        <v>6.4223088752078236E-3</v>
      </c>
      <c r="AH361" s="5">
        <f t="shared" si="527"/>
        <v>1.0415543200723123E-2</v>
      </c>
      <c r="AI361" s="5">
        <f t="shared" si="528"/>
        <v>1.6036696137895573E-2</v>
      </c>
      <c r="AJ361" s="5">
        <f t="shared" si="529"/>
        <v>1.2345761429002559E-2</v>
      </c>
      <c r="AK361" s="5">
        <f t="shared" si="530"/>
        <v>6.3362105657027382E-3</v>
      </c>
      <c r="AL361" s="5">
        <f t="shared" si="531"/>
        <v>2.2817441255761363E-4</v>
      </c>
      <c r="AM361" s="5">
        <f t="shared" si="532"/>
        <v>3.3852538878136338E-3</v>
      </c>
      <c r="AN361" s="5">
        <f t="shared" si="533"/>
        <v>5.1423618581550078E-3</v>
      </c>
      <c r="AO361" s="5">
        <f t="shared" si="534"/>
        <v>3.9057462684558377E-3</v>
      </c>
      <c r="AP361" s="5">
        <f t="shared" si="535"/>
        <v>1.977671523233992E-3</v>
      </c>
      <c r="AQ361" s="5">
        <f t="shared" si="536"/>
        <v>7.510443046567204E-4</v>
      </c>
      <c r="AR361" s="5">
        <f t="shared" si="537"/>
        <v>3.164341220029222E-3</v>
      </c>
      <c r="AS361" s="5">
        <f t="shared" si="538"/>
        <v>4.8721010171320928E-3</v>
      </c>
      <c r="AT361" s="5">
        <f t="shared" si="539"/>
        <v>3.7507599008112613E-3</v>
      </c>
      <c r="AU361" s="5">
        <f t="shared" si="540"/>
        <v>1.9250011147230262E-3</v>
      </c>
      <c r="AV361" s="5">
        <f t="shared" si="541"/>
        <v>7.4097570685944039E-4</v>
      </c>
      <c r="AW361" s="5">
        <f t="shared" si="542"/>
        <v>1.4824115988127307E-5</v>
      </c>
      <c r="AX361" s="5">
        <f t="shared" si="543"/>
        <v>8.6870629952242511E-4</v>
      </c>
      <c r="AY361" s="5">
        <f t="shared" si="544"/>
        <v>1.3196062359412107E-3</v>
      </c>
      <c r="AZ361" s="5">
        <f t="shared" si="545"/>
        <v>1.002272355393446E-3</v>
      </c>
      <c r="BA361" s="5">
        <f t="shared" si="546"/>
        <v>5.0749981169922217E-4</v>
      </c>
      <c r="BB361" s="5">
        <f t="shared" si="547"/>
        <v>1.9272909515720513E-4</v>
      </c>
      <c r="BC361" s="5">
        <f t="shared" si="548"/>
        <v>5.8552934623951011E-5</v>
      </c>
      <c r="BD361" s="5">
        <f t="shared" si="549"/>
        <v>8.011308326899394E-4</v>
      </c>
      <c r="BE361" s="5">
        <f t="shared" si="550"/>
        <v>1.2334922416390004E-3</v>
      </c>
      <c r="BF361" s="5">
        <f t="shared" si="551"/>
        <v>9.4959714949110683E-4</v>
      </c>
      <c r="BG361" s="5">
        <f t="shared" si="552"/>
        <v>4.8736139333067181E-4</v>
      </c>
      <c r="BH361" s="5">
        <f t="shared" si="553"/>
        <v>1.8759623054616023E-4</v>
      </c>
      <c r="BI361" s="5">
        <f t="shared" si="554"/>
        <v>5.7767966353872124E-5</v>
      </c>
      <c r="BJ361" s="8">
        <f t="shared" si="555"/>
        <v>0.38326620964173241</v>
      </c>
      <c r="BK361" s="8">
        <f t="shared" si="556"/>
        <v>0.24162398464001369</v>
      </c>
      <c r="BL361" s="8">
        <f t="shared" si="557"/>
        <v>0.34691930255459608</v>
      </c>
      <c r="BM361" s="8">
        <f t="shared" si="558"/>
        <v>0.5877709484172724</v>
      </c>
      <c r="BN361" s="8">
        <f t="shared" si="559"/>
        <v>0.41016027504083263</v>
      </c>
    </row>
    <row r="362" spans="1:66" x14ac:dyDescent="0.25">
      <c r="A362" t="s">
        <v>13</v>
      </c>
      <c r="B362" t="s">
        <v>14</v>
      </c>
      <c r="C362" t="s">
        <v>61</v>
      </c>
      <c r="D362" t="s">
        <v>497</v>
      </c>
      <c r="E362">
        <f>VLOOKUP(A362,home!$A$2:$E$405,3,FALSE)</f>
        <v>1.6031746031745999</v>
      </c>
      <c r="F362">
        <f>VLOOKUP(B362,home!$B$2:$E$405,3,FALSE)</f>
        <v>1.1100000000000001</v>
      </c>
      <c r="G362">
        <f>VLOOKUP(C362,away!$B$2:$E$405,4,FALSE)</f>
        <v>1.07</v>
      </c>
      <c r="H362">
        <f>VLOOKUP(A362,away!$A$2:$E$405,3,FALSE)</f>
        <v>1.3968253968254001</v>
      </c>
      <c r="I362">
        <f>VLOOKUP(C362,away!$B$2:$E$405,3,FALSE)</f>
        <v>1.1599999999999999</v>
      </c>
      <c r="J362">
        <f>VLOOKUP(B362,home!$B$2:$E$405,4,FALSE)</f>
        <v>0.77</v>
      </c>
      <c r="K362" s="3">
        <f t="shared" si="504"/>
        <v>1.9040904761904727</v>
      </c>
      <c r="L362" s="3">
        <f t="shared" si="505"/>
        <v>1.2476444444444472</v>
      </c>
      <c r="M362" s="5">
        <f t="shared" si="506"/>
        <v>4.2777846281979982E-2</v>
      </c>
      <c r="N362" s="5">
        <f t="shared" si="507"/>
        <v>8.1452889697458106E-2</v>
      </c>
      <c r="O362" s="5">
        <f t="shared" si="508"/>
        <v>5.3371542259010876E-2</v>
      </c>
      <c r="P362" s="5">
        <f t="shared" si="509"/>
        <v>0.10162424531497996</v>
      </c>
      <c r="Q362" s="5">
        <f t="shared" si="510"/>
        <v>7.7546835765561539E-2</v>
      </c>
      <c r="R362" s="5">
        <f t="shared" si="511"/>
        <v>3.3294354095443485E-2</v>
      </c>
      <c r="S362" s="5">
        <f t="shared" si="512"/>
        <v>6.0355348231905061E-2</v>
      </c>
      <c r="T362" s="5">
        <f t="shared" si="513"/>
        <v>9.675087882714882E-2</v>
      </c>
      <c r="U362" s="5">
        <f t="shared" si="514"/>
        <v>6.3395462544047196E-2</v>
      </c>
      <c r="V362" s="5">
        <f t="shared" si="515"/>
        <v>1.5931316603976516E-2</v>
      </c>
      <c r="W362" s="5">
        <f t="shared" si="516"/>
        <v>4.9218730479970808E-2</v>
      </c>
      <c r="X362" s="5">
        <f t="shared" si="517"/>
        <v>6.1407475645944155E-2</v>
      </c>
      <c r="Y362" s="5">
        <f t="shared" si="518"/>
        <v>3.8307347918509961E-2</v>
      </c>
      <c r="Z362" s="5">
        <f t="shared" si="519"/>
        <v>1.3846505306182106E-2</v>
      </c>
      <c r="AA362" s="5">
        <f t="shared" si="520"/>
        <v>2.6364998882022192E-2</v>
      </c>
      <c r="AB362" s="5">
        <f t="shared" si="521"/>
        <v>2.5100671638015461E-2</v>
      </c>
      <c r="AC362" s="5">
        <f t="shared" si="522"/>
        <v>2.3654300173287421E-3</v>
      </c>
      <c r="AD362" s="5">
        <f t="shared" si="523"/>
        <v>2.3429228989274544E-2</v>
      </c>
      <c r="AE362" s="5">
        <f t="shared" si="524"/>
        <v>2.9231347386085176E-2</v>
      </c>
      <c r="AF362" s="5">
        <f t="shared" si="525"/>
        <v>1.8235164084937441E-2</v>
      </c>
      <c r="AG362" s="5">
        <f t="shared" si="526"/>
        <v>7.583667054701709E-3</v>
      </c>
      <c r="AH362" s="5">
        <f t="shared" si="527"/>
        <v>4.3188788550571648E-3</v>
      </c>
      <c r="AI362" s="5">
        <f t="shared" si="528"/>
        <v>8.2235360957347604E-3</v>
      </c>
      <c r="AJ362" s="5">
        <f t="shared" si="529"/>
        <v>7.8291783802485714E-3</v>
      </c>
      <c r="AK362" s="5">
        <f t="shared" si="530"/>
        <v>4.9691546634092172E-3</v>
      </c>
      <c r="AL362" s="5">
        <f t="shared" si="531"/>
        <v>2.2477526219705416E-4</v>
      </c>
      <c r="AM362" s="5">
        <f t="shared" si="532"/>
        <v>8.9222743565926764E-3</v>
      </c>
      <c r="AN362" s="5">
        <f t="shared" si="533"/>
        <v>1.1131826032812007E-2</v>
      </c>
      <c r="AO362" s="5">
        <f t="shared" si="534"/>
        <v>6.9442804531799863E-3</v>
      </c>
      <c r="AP362" s="5">
        <f t="shared" si="535"/>
        <v>2.8879976426913947E-3</v>
      </c>
      <c r="AQ362" s="5">
        <f t="shared" si="536"/>
        <v>9.0079855361814424E-4</v>
      </c>
      <c r="AR362" s="5">
        <f t="shared" si="537"/>
        <v>1.077685041948133E-3</v>
      </c>
      <c r="AS362" s="5">
        <f t="shared" si="538"/>
        <v>2.0520098247063701E-3</v>
      </c>
      <c r="AT362" s="5">
        <f t="shared" si="539"/>
        <v>1.9536061821363408E-3</v>
      </c>
      <c r="AU362" s="5">
        <f t="shared" si="540"/>
        <v>1.2399476418775452E-3</v>
      </c>
      <c r="AV362" s="5">
        <f t="shared" si="541"/>
        <v>5.9024312396846739E-4</v>
      </c>
      <c r="AW362" s="5">
        <f t="shared" si="542"/>
        <v>1.4832844030009788E-5</v>
      </c>
      <c r="AX362" s="5">
        <f t="shared" si="543"/>
        <v>2.8314696047244286E-3</v>
      </c>
      <c r="AY362" s="5">
        <f t="shared" si="544"/>
        <v>3.5326673219477482E-3</v>
      </c>
      <c r="AZ362" s="5">
        <f t="shared" si="545"/>
        <v>2.2037563791492756E-3</v>
      </c>
      <c r="BA362" s="5">
        <f t="shared" si="546"/>
        <v>9.165014677848688E-4</v>
      </c>
      <c r="BB362" s="5">
        <f t="shared" si="547"/>
        <v>2.8586699115174322E-4</v>
      </c>
      <c r="BC362" s="5">
        <f t="shared" si="548"/>
        <v>7.1332072672104446E-5</v>
      </c>
      <c r="BD362" s="5">
        <f t="shared" si="549"/>
        <v>2.2409462590791164E-4</v>
      </c>
      <c r="BE362" s="5">
        <f t="shared" si="550"/>
        <v>4.2669644295672128E-4</v>
      </c>
      <c r="BF362" s="5">
        <f t="shared" si="551"/>
        <v>4.0623431662912223E-4</v>
      </c>
      <c r="BG362" s="5">
        <f t="shared" si="552"/>
        <v>2.5783563113175215E-4</v>
      </c>
      <c r="BH362" s="5">
        <f t="shared" si="553"/>
        <v>1.2273559241513229E-4</v>
      </c>
      <c r="BI362" s="5">
        <f t="shared" si="554"/>
        <v>4.6739934521449789E-5</v>
      </c>
      <c r="BJ362" s="8">
        <f t="shared" si="555"/>
        <v>0.52379233672591674</v>
      </c>
      <c r="BK362" s="8">
        <f t="shared" si="556"/>
        <v>0.22681162903431504</v>
      </c>
      <c r="BL362" s="8">
        <f t="shared" si="557"/>
        <v>0.23526560577118785</v>
      </c>
      <c r="BM362" s="8">
        <f t="shared" si="558"/>
        <v>0.6061305289452501</v>
      </c>
      <c r="BN362" s="8">
        <f t="shared" si="559"/>
        <v>0.39006771341443391</v>
      </c>
    </row>
    <row r="363" spans="1:66" x14ac:dyDescent="0.25">
      <c r="A363" t="s">
        <v>13</v>
      </c>
      <c r="B363" t="s">
        <v>59</v>
      </c>
      <c r="C363" t="s">
        <v>248</v>
      </c>
      <c r="D363" t="s">
        <v>497</v>
      </c>
      <c r="E363">
        <f>VLOOKUP(A363,home!$A$2:$E$405,3,FALSE)</f>
        <v>1.6031746031745999</v>
      </c>
      <c r="F363">
        <f>VLOOKUP(B363,home!$B$2:$E$405,3,FALSE)</f>
        <v>1.2</v>
      </c>
      <c r="G363">
        <f>VLOOKUP(C363,away!$B$2:$E$405,4,FALSE)</f>
        <v>0.76</v>
      </c>
      <c r="H363">
        <f>VLOOKUP(A363,away!$A$2:$E$405,3,FALSE)</f>
        <v>1.3968253968254001</v>
      </c>
      <c r="I363">
        <f>VLOOKUP(C363,away!$B$2:$E$405,3,FALSE)</f>
        <v>1.29</v>
      </c>
      <c r="J363">
        <f>VLOOKUP(B363,home!$B$2:$E$405,4,FALSE)</f>
        <v>0.44</v>
      </c>
      <c r="K363" s="3">
        <f t="shared" si="504"/>
        <v>1.462095238095235</v>
      </c>
      <c r="L363" s="3">
        <f t="shared" si="505"/>
        <v>0.79283809523809712</v>
      </c>
      <c r="M363" s="5">
        <f t="shared" si="506"/>
        <v>0.10488053553892694</v>
      </c>
      <c r="N363" s="5">
        <f t="shared" si="507"/>
        <v>0.15334533158034314</v>
      </c>
      <c r="O363" s="5">
        <f t="shared" si="508"/>
        <v>8.3153284024234386E-2</v>
      </c>
      <c r="P363" s="5">
        <f t="shared" si="509"/>
        <v>0.12157802060381369</v>
      </c>
      <c r="Q363" s="5">
        <f t="shared" si="510"/>
        <v>0.11210273954387731</v>
      </c>
      <c r="R363" s="5">
        <f t="shared" si="511"/>
        <v>3.2963545659283236E-2</v>
      </c>
      <c r="S363" s="5">
        <f t="shared" si="512"/>
        <v>3.5233456374884786E-2</v>
      </c>
      <c r="T363" s="5">
        <f t="shared" si="513"/>
        <v>8.8879322490940202E-2</v>
      </c>
      <c r="U363" s="5">
        <f t="shared" si="514"/>
        <v>4.819584313917287E-2</v>
      </c>
      <c r="V363" s="5">
        <f t="shared" si="515"/>
        <v>4.5380879864653535E-3</v>
      </c>
      <c r="W363" s="5">
        <f t="shared" si="516"/>
        <v>5.4634960554844451E-2</v>
      </c>
      <c r="X363" s="5">
        <f t="shared" si="517"/>
        <v>4.3316678059711448E-2</v>
      </c>
      <c r="Y363" s="5">
        <f t="shared" si="518"/>
        <v>1.7171556262451742E-2</v>
      </c>
      <c r="Z363" s="5">
        <f t="shared" si="519"/>
        <v>8.7115849176000546E-3</v>
      </c>
      <c r="AA363" s="5">
        <f t="shared" si="520"/>
        <v>1.2737166824285311E-2</v>
      </c>
      <c r="AB363" s="5">
        <f t="shared" si="521"/>
        <v>9.3114754803060827E-3</v>
      </c>
      <c r="AC363" s="5">
        <f t="shared" si="522"/>
        <v>3.287858370748561E-4</v>
      </c>
      <c r="AD363" s="5">
        <f t="shared" si="523"/>
        <v>1.9970378915189789E-2</v>
      </c>
      <c r="AE363" s="5">
        <f t="shared" si="524"/>
        <v>1.5833277180302127E-2</v>
      </c>
      <c r="AF363" s="5">
        <f t="shared" si="525"/>
        <v>6.2766126605037827E-3</v>
      </c>
      <c r="AG363" s="5">
        <f t="shared" si="526"/>
        <v>1.6587792087670481E-3</v>
      </c>
      <c r="AH363" s="5">
        <f t="shared" si="527"/>
        <v>1.7267190981437408E-3</v>
      </c>
      <c r="AI363" s="5">
        <f t="shared" si="528"/>
        <v>2.5246277709240622E-3</v>
      </c>
      <c r="AJ363" s="5">
        <f t="shared" si="529"/>
        <v>1.84562312091553E-3</v>
      </c>
      <c r="AK363" s="5">
        <f t="shared" si="530"/>
        <v>8.9949225880302057E-4</v>
      </c>
      <c r="AL363" s="5">
        <f t="shared" si="531"/>
        <v>1.524520486808258E-5</v>
      </c>
      <c r="AM363" s="5">
        <f t="shared" si="532"/>
        <v>5.839719182971285E-3</v>
      </c>
      <c r="AN363" s="5">
        <f t="shared" si="533"/>
        <v>4.6299518337523304E-3</v>
      </c>
      <c r="AO363" s="5">
        <f t="shared" si="534"/>
        <v>1.8354010964581659E-3</v>
      </c>
      <c r="AP363" s="5">
        <f t="shared" si="535"/>
        <v>4.8505863643793579E-4</v>
      </c>
      <c r="AQ363" s="5">
        <f t="shared" si="536"/>
        <v>9.6143241348060424E-5</v>
      </c>
      <c r="AR363" s="5">
        <f t="shared" si="537"/>
        <v>2.7380173615670575E-4</v>
      </c>
      <c r="AS363" s="5">
        <f t="shared" si="538"/>
        <v>4.0032421461692739E-4</v>
      </c>
      <c r="AT363" s="5">
        <f t="shared" si="539"/>
        <v>2.9265606394281228E-4</v>
      </c>
      <c r="AU363" s="5">
        <f t="shared" si="540"/>
        <v>1.4263034583016009E-4</v>
      </c>
      <c r="AV363" s="5">
        <f t="shared" si="541"/>
        <v>5.2134787361538462E-5</v>
      </c>
      <c r="AW363" s="5">
        <f t="shared" si="542"/>
        <v>4.9089763098266909E-7</v>
      </c>
      <c r="AX363" s="5">
        <f t="shared" si="543"/>
        <v>1.423037601539285E-3</v>
      </c>
      <c r="AY363" s="5">
        <f t="shared" si="544"/>
        <v>1.128238421456597E-3</v>
      </c>
      <c r="AZ363" s="5">
        <f t="shared" si="545"/>
        <v>4.4725520052104278E-4</v>
      </c>
      <c r="BA363" s="5">
        <f t="shared" si="546"/>
        <v>1.1820032042214559E-4</v>
      </c>
      <c r="BB363" s="5">
        <f t="shared" si="547"/>
        <v>2.3428429225006666E-5</v>
      </c>
      <c r="BC363" s="5">
        <f t="shared" si="548"/>
        <v>3.7149902402349718E-6</v>
      </c>
      <c r="BD363" s="5">
        <f t="shared" si="549"/>
        <v>3.6180074494561089E-5</v>
      </c>
      <c r="BE363" s="5">
        <f t="shared" si="550"/>
        <v>5.2898714632428633E-5</v>
      </c>
      <c r="BF363" s="5">
        <f t="shared" si="551"/>
        <v>3.8671479382716326E-5</v>
      </c>
      <c r="BG363" s="5">
        <f t="shared" si="552"/>
        <v>1.8847128618522528E-5</v>
      </c>
      <c r="BH363" s="5">
        <f t="shared" si="553"/>
        <v>6.8890742512275593E-6</v>
      </c>
      <c r="BI363" s="5">
        <f t="shared" si="554"/>
        <v>2.0144965315208589E-6</v>
      </c>
      <c r="BJ363" s="8">
        <f t="shared" si="555"/>
        <v>0.5292197854113031</v>
      </c>
      <c r="BK363" s="8">
        <f t="shared" si="556"/>
        <v>0.26770236996749031</v>
      </c>
      <c r="BL363" s="8">
        <f t="shared" si="557"/>
        <v>0.19467482549188736</v>
      </c>
      <c r="BM363" s="8">
        <f t="shared" si="558"/>
        <v>0.39115736131397649</v>
      </c>
      <c r="BN363" s="8">
        <f t="shared" si="559"/>
        <v>0.60802345695047877</v>
      </c>
    </row>
    <row r="364" spans="1:66" x14ac:dyDescent="0.25">
      <c r="A364" t="s">
        <v>13</v>
      </c>
      <c r="B364" t="s">
        <v>15</v>
      </c>
      <c r="C364" t="s">
        <v>53</v>
      </c>
      <c r="D364" t="s">
        <v>497</v>
      </c>
      <c r="E364">
        <f>VLOOKUP(A364,home!$A$2:$E$405,3,FALSE)</f>
        <v>1.6031746031745999</v>
      </c>
      <c r="F364">
        <f>VLOOKUP(B364,home!$B$2:$E$405,3,FALSE)</f>
        <v>1.2</v>
      </c>
      <c r="G364">
        <f>VLOOKUP(C364,away!$B$2:$E$405,4,FALSE)</f>
        <v>1.07</v>
      </c>
      <c r="H364">
        <f>VLOOKUP(A364,away!$A$2:$E$405,3,FALSE)</f>
        <v>1.3968253968254001</v>
      </c>
      <c r="I364">
        <f>VLOOKUP(C364,away!$B$2:$E$405,3,FALSE)</f>
        <v>0.49</v>
      </c>
      <c r="J364">
        <f>VLOOKUP(B364,home!$B$2:$E$405,4,FALSE)</f>
        <v>1.02</v>
      </c>
      <c r="K364" s="3">
        <f t="shared" si="504"/>
        <v>2.0584761904761866</v>
      </c>
      <c r="L364" s="3">
        <f t="shared" si="505"/>
        <v>0.69813333333333505</v>
      </c>
      <c r="M364" s="5">
        <f t="shared" si="506"/>
        <v>6.35067217846388E-2</v>
      </c>
      <c r="N364" s="5">
        <f t="shared" si="507"/>
        <v>0.13072707472887432</v>
      </c>
      <c r="O364" s="5">
        <f t="shared" si="508"/>
        <v>4.4336159368582609E-2</v>
      </c>
      <c r="P364" s="5">
        <f t="shared" si="509"/>
        <v>9.1264928437385012E-2</v>
      </c>
      <c r="Q364" s="5">
        <f t="shared" si="510"/>
        <v>0.13454928538999453</v>
      </c>
      <c r="R364" s="5">
        <f t="shared" si="511"/>
        <v>1.5476275363593271E-2</v>
      </c>
      <c r="S364" s="5">
        <f t="shared" si="512"/>
        <v>3.2788998269060877E-2</v>
      </c>
      <c r="T364" s="5">
        <f t="shared" si="513"/>
        <v>9.3933341106935062E-2</v>
      </c>
      <c r="U364" s="5">
        <f t="shared" si="514"/>
        <v>3.1857544353209935E-2</v>
      </c>
      <c r="V364" s="5">
        <f t="shared" si="515"/>
        <v>5.2356410234413522E-3</v>
      </c>
      <c r="W364" s="5">
        <f t="shared" si="516"/>
        <v>9.2322166806963049E-2</v>
      </c>
      <c r="X364" s="5">
        <f t="shared" si="517"/>
        <v>6.4453182053501298E-2</v>
      </c>
      <c r="Y364" s="5">
        <f t="shared" si="518"/>
        <v>2.249845741547557E-2</v>
      </c>
      <c r="Z364" s="5">
        <f t="shared" si="519"/>
        <v>3.6015012357233154E-3</v>
      </c>
      <c r="AA364" s="5">
        <f t="shared" si="520"/>
        <v>7.4136045437070081E-3</v>
      </c>
      <c r="AB364" s="5">
        <f t="shared" si="521"/>
        <v>7.6303642194134767E-3</v>
      </c>
      <c r="AC364" s="5">
        <f t="shared" si="522"/>
        <v>4.7025573622408207E-4</v>
      </c>
      <c r="AD364" s="5">
        <f t="shared" si="523"/>
        <v>4.7510745556326096E-2</v>
      </c>
      <c r="AE364" s="5">
        <f t="shared" si="524"/>
        <v>3.316883516438987E-2</v>
      </c>
      <c r="AF364" s="5">
        <f t="shared" si="525"/>
        <v>1.1578134728049718E-2</v>
      </c>
      <c r="AG364" s="5">
        <f t="shared" si="526"/>
        <v>2.6943605971585997E-3</v>
      </c>
      <c r="AH364" s="5">
        <f t="shared" si="527"/>
        <v>6.2858201567491073E-4</v>
      </c>
      <c r="AI364" s="5">
        <f t="shared" si="528"/>
        <v>1.2939211130283327E-3</v>
      </c>
      <c r="AJ364" s="5">
        <f t="shared" si="529"/>
        <v>1.3317529017616353E-3</v>
      </c>
      <c r="AK364" s="5">
        <f t="shared" si="530"/>
        <v>9.1379387995796607E-4</v>
      </c>
      <c r="AL364" s="5">
        <f t="shared" si="531"/>
        <v>2.7032008523004403E-5</v>
      </c>
      <c r="AM364" s="5">
        <f t="shared" si="532"/>
        <v>1.9559947703893899E-2</v>
      </c>
      <c r="AN364" s="5">
        <f t="shared" si="533"/>
        <v>1.3655451490345161E-2</v>
      </c>
      <c r="AO364" s="5">
        <f t="shared" si="534"/>
        <v>4.7666629335631622E-3</v>
      </c>
      <c r="AP364" s="5">
        <f t="shared" si="535"/>
        <v>1.1092554275616349E-3</v>
      </c>
      <c r="AQ364" s="5">
        <f t="shared" si="536"/>
        <v>1.9360204729042447E-4</v>
      </c>
      <c r="AR364" s="5">
        <f t="shared" si="537"/>
        <v>8.7766811575302431E-5</v>
      </c>
      <c r="AS364" s="5">
        <f t="shared" si="538"/>
        <v>1.8066589194176981E-4</v>
      </c>
      <c r="AT364" s="5">
        <f t="shared" si="539"/>
        <v>1.8594821849663841E-4</v>
      </c>
      <c r="AU364" s="5">
        <f t="shared" si="540"/>
        <v>1.2758999347893128E-4</v>
      </c>
      <c r="AV364" s="5">
        <f t="shared" si="541"/>
        <v>6.5660240929848004E-5</v>
      </c>
      <c r="AW364" s="5">
        <f t="shared" si="542"/>
        <v>1.0790958876487173E-6</v>
      </c>
      <c r="AX364" s="5">
        <f t="shared" si="543"/>
        <v>6.7106144392374903E-3</v>
      </c>
      <c r="AY364" s="5">
        <f t="shared" si="544"/>
        <v>4.6849036271796778E-3</v>
      </c>
      <c r="AZ364" s="5">
        <f t="shared" si="545"/>
        <v>1.6353436927941901E-3</v>
      </c>
      <c r="BA364" s="5">
        <f t="shared" si="546"/>
        <v>3.8056264779868457E-4</v>
      </c>
      <c r="BB364" s="5">
        <f t="shared" si="547"/>
        <v>6.6420867462463898E-5</v>
      </c>
      <c r="BC364" s="5">
        <f t="shared" si="548"/>
        <v>9.274124320892317E-6</v>
      </c>
      <c r="BD364" s="5">
        <f t="shared" si="549"/>
        <v>1.02121561201841E-5</v>
      </c>
      <c r="BE364" s="5">
        <f t="shared" si="550"/>
        <v>2.1021480226824639E-5</v>
      </c>
      <c r="BF364" s="5">
        <f t="shared" si="551"/>
        <v>2.1636108267742242E-5</v>
      </c>
      <c r="BG364" s="5">
        <f t="shared" si="552"/>
        <v>1.4845804574570792E-5</v>
      </c>
      <c r="BH364" s="5">
        <f t="shared" si="553"/>
        <v>7.639933811304108E-6</v>
      </c>
      <c r="BI364" s="5">
        <f t="shared" si="554"/>
        <v>3.145324369476697E-6</v>
      </c>
      <c r="BJ364" s="8">
        <f t="shared" si="555"/>
        <v>0.68620762254911583</v>
      </c>
      <c r="BK364" s="8">
        <f t="shared" si="556"/>
        <v>0.19797848088645281</v>
      </c>
      <c r="BL364" s="8">
        <f t="shared" si="557"/>
        <v>0.11160812972272174</v>
      </c>
      <c r="BM364" s="8">
        <f t="shared" si="558"/>
        <v>0.51485146478965316</v>
      </c>
      <c r="BN364" s="8">
        <f t="shared" si="559"/>
        <v>0.47986044507306852</v>
      </c>
    </row>
    <row r="365" spans="1:66" x14ac:dyDescent="0.25">
      <c r="A365" t="s">
        <v>16</v>
      </c>
      <c r="B365" t="s">
        <v>68</v>
      </c>
      <c r="C365" t="s">
        <v>19</v>
      </c>
      <c r="D365" t="s">
        <v>497</v>
      </c>
      <c r="E365">
        <f>VLOOKUP(A365,home!$A$2:$E$405,3,FALSE)</f>
        <v>1.5322580645161299</v>
      </c>
      <c r="F365">
        <f>VLOOKUP(B365,home!$B$2:$E$405,3,FALSE)</f>
        <v>0.98</v>
      </c>
      <c r="G365">
        <f>VLOOKUP(C365,away!$B$2:$E$405,4,FALSE)</f>
        <v>1.35</v>
      </c>
      <c r="H365">
        <f>VLOOKUP(A365,away!$A$2:$E$405,3,FALSE)</f>
        <v>1.2782258064516101</v>
      </c>
      <c r="I365">
        <f>VLOOKUP(C365,away!$B$2:$E$405,3,FALSE)</f>
        <v>0.51</v>
      </c>
      <c r="J365">
        <f>VLOOKUP(B365,home!$B$2:$E$405,4,FALSE)</f>
        <v>1.23</v>
      </c>
      <c r="K365" s="3">
        <f t="shared" si="504"/>
        <v>2.0271774193548397</v>
      </c>
      <c r="L365" s="3">
        <f t="shared" si="505"/>
        <v>0.80183104838709507</v>
      </c>
      <c r="M365" s="5">
        <f t="shared" si="506"/>
        <v>5.9071395835928603E-2</v>
      </c>
      <c r="N365" s="5">
        <f t="shared" si="507"/>
        <v>0.11974819976836595</v>
      </c>
      <c r="O365" s="5">
        <f t="shared" si="508"/>
        <v>4.7365279252811705E-2</v>
      </c>
      <c r="P365" s="5">
        <f t="shared" si="509"/>
        <v>9.6017824562736137E-2</v>
      </c>
      <c r="Q365" s="5">
        <f t="shared" si="510"/>
        <v>0.12137542328941199</v>
      </c>
      <c r="R365" s="5">
        <f t="shared" si="511"/>
        <v>1.8989475760214765E-2</v>
      </c>
      <c r="S365" s="5">
        <f t="shared" si="512"/>
        <v>3.901813434105833E-2</v>
      </c>
      <c r="T365" s="5">
        <f t="shared" si="513"/>
        <v>9.7322582904576641E-2</v>
      </c>
      <c r="U365" s="5">
        <f t="shared" si="514"/>
        <v>3.8495036466493444E-2</v>
      </c>
      <c r="V365" s="5">
        <f t="shared" si="515"/>
        <v>7.0469082839100432E-3</v>
      </c>
      <c r="W365" s="5">
        <f t="shared" si="516"/>
        <v>8.2016505785643817E-2</v>
      </c>
      <c r="X365" s="5">
        <f t="shared" si="517"/>
        <v>6.5763380819149023E-2</v>
      </c>
      <c r="Y365" s="5">
        <f t="shared" si="518"/>
        <v>2.6365560293849021E-2</v>
      </c>
      <c r="Z365" s="5">
        <f t="shared" si="519"/>
        <v>5.0754504190447794E-3</v>
      </c>
      <c r="AA365" s="5">
        <f t="shared" si="520"/>
        <v>1.0288838482542632E-2</v>
      </c>
      <c r="AB365" s="5">
        <f t="shared" si="521"/>
        <v>1.0428650521599773E-2</v>
      </c>
      <c r="AC365" s="5">
        <f t="shared" si="522"/>
        <v>7.1590148850713439E-4</v>
      </c>
      <c r="AD365" s="5">
        <f t="shared" si="523"/>
        <v>4.1565502135760692E-2</v>
      </c>
      <c r="AE365" s="5">
        <f t="shared" si="524"/>
        <v>3.3328510154253026E-2</v>
      </c>
      <c r="AF365" s="5">
        <f t="shared" si="525"/>
        <v>1.3361917119082323E-2</v>
      </c>
      <c r="AG365" s="5">
        <f t="shared" si="526"/>
        <v>3.5713333373517515E-3</v>
      </c>
      <c r="AH365" s="5">
        <f t="shared" si="527"/>
        <v>1.017413432634849E-3</v>
      </c>
      <c r="AI365" s="5">
        <f t="shared" si="528"/>
        <v>2.0624775367856616E-3</v>
      </c>
      <c r="AJ365" s="5">
        <f t="shared" si="529"/>
        <v>2.0905039452492431E-3</v>
      </c>
      <c r="AK365" s="5">
        <f t="shared" si="530"/>
        <v>1.4126074642938234E-3</v>
      </c>
      <c r="AL365" s="5">
        <f t="shared" si="531"/>
        <v>4.6546591665857243E-5</v>
      </c>
      <c r="AM365" s="5">
        <f t="shared" si="532"/>
        <v>1.6852129470751882E-2</v>
      </c>
      <c r="AN365" s="5">
        <f t="shared" si="533"/>
        <v>1.351256064108804E-2</v>
      </c>
      <c r="AO365" s="5">
        <f t="shared" si="534"/>
        <v>5.41739533261891E-3</v>
      </c>
      <c r="AP365" s="5">
        <f t="shared" si="535"/>
        <v>1.4479452596937257E-3</v>
      </c>
      <c r="AQ365" s="5">
        <f t="shared" si="536"/>
        <v>2.9025186639683611E-4</v>
      </c>
      <c r="AR365" s="5">
        <f t="shared" si="537"/>
        <v>1.6315873586654283E-4</v>
      </c>
      <c r="AS365" s="5">
        <f t="shared" si="538"/>
        <v>3.3075170511913621E-4</v>
      </c>
      <c r="AT365" s="5">
        <f t="shared" si="539"/>
        <v>3.3524619401531183E-4</v>
      </c>
      <c r="AU365" s="5">
        <f t="shared" si="540"/>
        <v>2.2653450481083053E-4</v>
      </c>
      <c r="AV365" s="5">
        <f t="shared" si="541"/>
        <v>1.1480640821431151E-4</v>
      </c>
      <c r="AW365" s="5">
        <f t="shared" si="542"/>
        <v>2.1016481690972776E-6</v>
      </c>
      <c r="AX365" s="5">
        <f t="shared" si="543"/>
        <v>5.6937093885254062E-3</v>
      </c>
      <c r="AY365" s="5">
        <f t="shared" si="544"/>
        <v>4.565392968212771E-3</v>
      </c>
      <c r="AZ365" s="5">
        <f t="shared" si="545"/>
        <v>1.8303369150005592E-3</v>
      </c>
      <c r="BA365" s="5">
        <f t="shared" si="546"/>
        <v>4.8920698915216659E-4</v>
      </c>
      <c r="BB365" s="5">
        <f t="shared" si="547"/>
        <v>9.8065338247543991E-5</v>
      </c>
      <c r="BC365" s="5">
        <f t="shared" si="548"/>
        <v>1.5726366595492662E-5</v>
      </c>
      <c r="BD365" s="5">
        <f t="shared" si="549"/>
        <v>2.1804290038897189E-5</v>
      </c>
      <c r="BE365" s="5">
        <f t="shared" si="550"/>
        <v>4.4201164411916033E-5</v>
      </c>
      <c r="BF365" s="5">
        <f t="shared" si="551"/>
        <v>4.480180120251348E-5</v>
      </c>
      <c r="BG365" s="5">
        <f t="shared" si="552"/>
        <v>3.0273733248053268E-5</v>
      </c>
      <c r="BH365" s="5">
        <f t="shared" si="553"/>
        <v>1.5342557110006361E-5</v>
      </c>
      <c r="BI365" s="5">
        <f t="shared" si="554"/>
        <v>6.2204170657133866E-6</v>
      </c>
      <c r="BJ365" s="8">
        <f t="shared" si="555"/>
        <v>0.65463163614372755</v>
      </c>
      <c r="BK365" s="8">
        <f t="shared" si="556"/>
        <v>0.20648210407201889</v>
      </c>
      <c r="BL365" s="8">
        <f t="shared" si="557"/>
        <v>0.13348342437372912</v>
      </c>
      <c r="BM365" s="8">
        <f t="shared" si="558"/>
        <v>0.53254172521900733</v>
      </c>
      <c r="BN365" s="8">
        <f t="shared" si="559"/>
        <v>0.4625675984694691</v>
      </c>
    </row>
    <row r="366" spans="1:66" x14ac:dyDescent="0.25">
      <c r="A366" t="s">
        <v>69</v>
      </c>
      <c r="B366" t="s">
        <v>325</v>
      </c>
      <c r="C366" t="s">
        <v>74</v>
      </c>
      <c r="D366" t="s">
        <v>497</v>
      </c>
      <c r="E366">
        <f>VLOOKUP(A366,home!$A$2:$E$405,3,FALSE)</f>
        <v>1.3354838709677399</v>
      </c>
      <c r="F366">
        <f>VLOOKUP(B366,home!$B$2:$E$405,3,FALSE)</f>
        <v>0.95</v>
      </c>
      <c r="G366">
        <f>VLOOKUP(C366,away!$B$2:$E$405,4,FALSE)</f>
        <v>0.95</v>
      </c>
      <c r="H366">
        <f>VLOOKUP(A366,away!$A$2:$E$405,3,FALSE)</f>
        <v>1.3322580645161299</v>
      </c>
      <c r="I366">
        <f>VLOOKUP(C366,away!$B$2:$E$405,3,FALSE)</f>
        <v>1.1000000000000001</v>
      </c>
      <c r="J366">
        <f>VLOOKUP(B366,home!$B$2:$E$405,4,FALSE)</f>
        <v>1.25</v>
      </c>
      <c r="K366" s="3">
        <f t="shared" si="504"/>
        <v>1.2052741935483853</v>
      </c>
      <c r="L366" s="3">
        <f t="shared" si="505"/>
        <v>1.8318548387096789</v>
      </c>
      <c r="M366" s="5">
        <f t="shared" si="506"/>
        <v>4.7972419246150748E-2</v>
      </c>
      <c r="N366" s="5">
        <f t="shared" si="507"/>
        <v>5.7819918919469381E-2</v>
      </c>
      <c r="O366" s="5">
        <f t="shared" si="508"/>
        <v>8.7878508320670567E-2</v>
      </c>
      <c r="P366" s="5">
        <f t="shared" si="509"/>
        <v>0.1059176982464313</v>
      </c>
      <c r="Q366" s="5">
        <f t="shared" si="510"/>
        <v>3.4844428073348248E-2</v>
      </c>
      <c r="R366" s="5">
        <f t="shared" si="511"/>
        <v>8.0490335342904604E-2</v>
      </c>
      <c r="S366" s="5">
        <f t="shared" si="512"/>
        <v>5.8463586880300206E-2</v>
      </c>
      <c r="T366" s="5">
        <f t="shared" si="513"/>
        <v>6.3829934168234362E-2</v>
      </c>
      <c r="U366" s="5">
        <f t="shared" si="514"/>
        <v>9.7012924018858443E-2</v>
      </c>
      <c r="V366" s="5">
        <f t="shared" si="515"/>
        <v>1.4342334965936407E-2</v>
      </c>
      <c r="W366" s="5">
        <f t="shared" si="516"/>
        <v>1.3999029981919845E-2</v>
      </c>
      <c r="X366" s="5">
        <f t="shared" si="517"/>
        <v>2.5644190809621735E-2</v>
      </c>
      <c r="Y366" s="5">
        <f t="shared" si="518"/>
        <v>2.3488217509699934E-2</v>
      </c>
      <c r="Z366" s="5">
        <f t="shared" si="519"/>
        <v>4.9148870089088158E-2</v>
      </c>
      <c r="AA366" s="5">
        <f t="shared" si="520"/>
        <v>5.9237864760440087E-2</v>
      </c>
      <c r="AB366" s="5">
        <f t="shared" si="521"/>
        <v>3.5698934838333876E-2</v>
      </c>
      <c r="AC366" s="5">
        <f t="shared" si="522"/>
        <v>1.9791412583298885E-3</v>
      </c>
      <c r="AD366" s="5">
        <f t="shared" si="523"/>
        <v>4.218167392979524E-3</v>
      </c>
      <c r="AE366" s="5">
        <f t="shared" si="524"/>
        <v>7.7270703493169321E-3</v>
      </c>
      <c r="AF366" s="5">
        <f t="shared" si="525"/>
        <v>7.0774356042231567E-3</v>
      </c>
      <c r="AG366" s="5">
        <f t="shared" si="526"/>
        <v>4.3216115524174498E-3</v>
      </c>
      <c r="AH366" s="5">
        <f t="shared" si="527"/>
        <v>2.2508398872452394E-2</v>
      </c>
      <c r="AI366" s="5">
        <f t="shared" si="528"/>
        <v>2.7128792299060445E-2</v>
      </c>
      <c r="AJ366" s="5">
        <f t="shared" si="529"/>
        <v>1.6348816630095863E-2</v>
      </c>
      <c r="AK366" s="5">
        <f t="shared" si="530"/>
        <v>6.5682689264364089E-3</v>
      </c>
      <c r="AL366" s="5">
        <f t="shared" si="531"/>
        <v>1.7478883898786699E-4</v>
      </c>
      <c r="AM366" s="5">
        <f t="shared" si="532"/>
        <v>1.0168096605650979E-3</v>
      </c>
      <c r="AN366" s="5">
        <f t="shared" si="533"/>
        <v>1.8626476967529208E-3</v>
      </c>
      <c r="AO366" s="5">
        <f t="shared" si="534"/>
        <v>1.7060500980541386E-3</v>
      </c>
      <c r="AP366" s="5">
        <f t="shared" si="535"/>
        <v>1.0417453757338652E-3</v>
      </c>
      <c r="AQ366" s="5">
        <f t="shared" si="536"/>
        <v>4.7708157681037856E-4</v>
      </c>
      <c r="AR366" s="5">
        <f t="shared" si="537"/>
        <v>8.246423877221876E-3</v>
      </c>
      <c r="AS366" s="5">
        <f t="shared" si="538"/>
        <v>9.9392018882767472E-3</v>
      </c>
      <c r="AT366" s="5">
        <f t="shared" si="539"/>
        <v>5.9897317702036733E-3</v>
      </c>
      <c r="AU366" s="5">
        <f t="shared" si="540"/>
        <v>2.4064230429677921E-3</v>
      </c>
      <c r="AV366" s="5">
        <f t="shared" si="541"/>
        <v>7.2509989811231357E-4</v>
      </c>
      <c r="AW366" s="5">
        <f t="shared" si="542"/>
        <v>1.0719835246354987E-5</v>
      </c>
      <c r="AX366" s="5">
        <f t="shared" si="543"/>
        <v>2.0425574060496793E-4</v>
      </c>
      <c r="AY366" s="5">
        <f t="shared" si="544"/>
        <v>3.7416686676143953E-4</v>
      </c>
      <c r="AZ366" s="5">
        <f t="shared" si="545"/>
        <v>3.4270969268089145E-4</v>
      </c>
      <c r="BA366" s="5">
        <f t="shared" si="546"/>
        <v>2.0926480293673267E-4</v>
      </c>
      <c r="BB366" s="5">
        <f t="shared" si="547"/>
        <v>9.5835685457820312E-5</v>
      </c>
      <c r="BC366" s="5">
        <f t="shared" si="548"/>
        <v>3.511141282539338E-5</v>
      </c>
      <c r="BD366" s="5">
        <f t="shared" si="549"/>
        <v>2.5177085802566535E-3</v>
      </c>
      <c r="BE366" s="5">
        <f t="shared" si="550"/>
        <v>3.0345291786586883E-3</v>
      </c>
      <c r="BF366" s="5">
        <f t="shared" si="551"/>
        <v>1.8287198543034476E-3</v>
      </c>
      <c r="BG366" s="5">
        <f t="shared" si="552"/>
        <v>7.3470294920716963E-4</v>
      </c>
      <c r="BH366" s="5">
        <f t="shared" si="553"/>
        <v>2.2137962615082272E-4</v>
      </c>
      <c r="BI366" s="5">
        <f t="shared" si="554"/>
        <v>5.3364630075395171E-5</v>
      </c>
      <c r="BJ366" s="8">
        <f t="shared" si="555"/>
        <v>0.25033568297041431</v>
      </c>
      <c r="BK366" s="8">
        <f t="shared" si="556"/>
        <v>0.22922413630289784</v>
      </c>
      <c r="BL366" s="8">
        <f t="shared" si="557"/>
        <v>0.46857012930468717</v>
      </c>
      <c r="BM366" s="8">
        <f t="shared" si="558"/>
        <v>0.58199206348659749</v>
      </c>
      <c r="BN366" s="8">
        <f t="shared" si="559"/>
        <v>0.41492330814897488</v>
      </c>
    </row>
    <row r="367" spans="1:66" x14ac:dyDescent="0.25">
      <c r="A367" t="s">
        <v>69</v>
      </c>
      <c r="B367" t="s">
        <v>70</v>
      </c>
      <c r="C367" t="s">
        <v>258</v>
      </c>
      <c r="D367" t="s">
        <v>497</v>
      </c>
      <c r="E367">
        <f>VLOOKUP(A367,home!$A$2:$E$405,3,FALSE)</f>
        <v>1.3354838709677399</v>
      </c>
      <c r="F367">
        <f>VLOOKUP(B367,home!$B$2:$E$405,3,FALSE)</f>
        <v>0.85</v>
      </c>
      <c r="G367">
        <f>VLOOKUP(C367,away!$B$2:$E$405,4,FALSE)</f>
        <v>1.5</v>
      </c>
      <c r="H367">
        <f>VLOOKUP(A367,away!$A$2:$E$405,3,FALSE)</f>
        <v>1.3322580645161299</v>
      </c>
      <c r="I367">
        <f>VLOOKUP(C367,away!$B$2:$E$405,3,FALSE)</f>
        <v>0.35</v>
      </c>
      <c r="J367">
        <f>VLOOKUP(B367,home!$B$2:$E$405,4,FALSE)</f>
        <v>0.9</v>
      </c>
      <c r="K367" s="3">
        <f t="shared" si="504"/>
        <v>1.7027419354838684</v>
      </c>
      <c r="L367" s="3">
        <f t="shared" si="505"/>
        <v>0.41966129032258093</v>
      </c>
      <c r="M367" s="5">
        <f t="shared" si="506"/>
        <v>0.11974351174771684</v>
      </c>
      <c r="N367" s="5">
        <f t="shared" si="507"/>
        <v>0.20389229895494271</v>
      </c>
      <c r="O367" s="5">
        <f t="shared" si="508"/>
        <v>5.0251716647803979E-2</v>
      </c>
      <c r="P367" s="5">
        <f t="shared" si="509"/>
        <v>8.556570526626868E-2</v>
      </c>
      <c r="Q367" s="5">
        <f t="shared" si="510"/>
        <v>0.17358798387639737</v>
      </c>
      <c r="R367" s="5">
        <f t="shared" si="511"/>
        <v>1.0544350124671068E-2</v>
      </c>
      <c r="S367" s="5">
        <f t="shared" si="512"/>
        <v>1.5285775844663998E-2</v>
      </c>
      <c r="T367" s="5">
        <f t="shared" si="513"/>
        <v>7.2848157298064292E-2</v>
      </c>
      <c r="U367" s="5">
        <f t="shared" si="514"/>
        <v>1.7954307139701982E-2</v>
      </c>
      <c r="V367" s="5">
        <f t="shared" si="515"/>
        <v>1.2136479339147047E-3</v>
      </c>
      <c r="W367" s="5">
        <f t="shared" si="516"/>
        <v>9.8525179880813149E-2</v>
      </c>
      <c r="X367" s="5">
        <f t="shared" si="517"/>
        <v>4.1347204118046439E-2</v>
      </c>
      <c r="Y367" s="5">
        <f t="shared" si="518"/>
        <v>8.6759105157052478E-3</v>
      </c>
      <c r="Z367" s="5">
        <f t="shared" si="519"/>
        <v>1.475018526310843E-3</v>
      </c>
      <c r="AA367" s="5">
        <f t="shared" si="520"/>
        <v>2.5115759003650879E-3</v>
      </c>
      <c r="AB367" s="5">
        <f t="shared" si="521"/>
        <v>2.138282804851145E-3</v>
      </c>
      <c r="AC367" s="5">
        <f t="shared" si="522"/>
        <v>5.4202645249138897E-5</v>
      </c>
      <c r="AD367" s="5">
        <f t="shared" si="523"/>
        <v>4.1940738871038011E-2</v>
      </c>
      <c r="AE367" s="5">
        <f t="shared" si="524"/>
        <v>1.7600904591702236E-2</v>
      </c>
      <c r="AF367" s="5">
        <f t="shared" si="525"/>
        <v>3.6932091658991991E-3</v>
      </c>
      <c r="AG367" s="5">
        <f t="shared" si="526"/>
        <v>5.1663230799748043E-4</v>
      </c>
      <c r="AH367" s="5">
        <f t="shared" si="527"/>
        <v>1.5475204450032996E-4</v>
      </c>
      <c r="AI367" s="5">
        <f t="shared" si="528"/>
        <v>2.6350279577257759E-4</v>
      </c>
      <c r="AJ367" s="5">
        <f t="shared" si="529"/>
        <v>2.2433863023960465E-4</v>
      </c>
      <c r="AK367" s="5">
        <f t="shared" si="530"/>
        <v>1.2733026448599481E-4</v>
      </c>
      <c r="AL367" s="5">
        <f t="shared" si="531"/>
        <v>1.5492739440651536E-6</v>
      </c>
      <c r="AM367" s="5">
        <f t="shared" si="532"/>
        <v>1.4282850976178941E-2</v>
      </c>
      <c r="AN367" s="5">
        <f t="shared" si="533"/>
        <v>5.9939596701483891E-3</v>
      </c>
      <c r="AO367" s="5">
        <f t="shared" si="534"/>
        <v>1.257716424657992E-3</v>
      </c>
      <c r="AP367" s="5">
        <f t="shared" si="535"/>
        <v>1.7593829921062543E-4</v>
      </c>
      <c r="AQ367" s="5">
        <f t="shared" si="536"/>
        <v>1.8458623415972838E-5</v>
      </c>
      <c r="AR367" s="5">
        <f t="shared" si="537"/>
        <v>1.2988688535013188E-5</v>
      </c>
      <c r="AS367" s="5">
        <f t="shared" si="538"/>
        <v>2.2116384655505486E-5</v>
      </c>
      <c r="AT367" s="5">
        <f t="shared" si="539"/>
        <v>1.8829247807110575E-5</v>
      </c>
      <c r="AU367" s="5">
        <f t="shared" si="540"/>
        <v>1.0687116618261617E-5</v>
      </c>
      <c r="AV367" s="5">
        <f t="shared" si="541"/>
        <v>4.5493504088301487E-6</v>
      </c>
      <c r="AW367" s="5">
        <f t="shared" si="542"/>
        <v>3.0752006643138966E-8</v>
      </c>
      <c r="AX367" s="5">
        <f t="shared" si="543"/>
        <v>4.0533348859011038E-3</v>
      </c>
      <c r="AY367" s="5">
        <f t="shared" si="544"/>
        <v>1.7010277483267887E-3</v>
      </c>
      <c r="AZ367" s="5">
        <f t="shared" si="545"/>
        <v>3.5692774986866721E-4</v>
      </c>
      <c r="BA367" s="5">
        <f t="shared" si="546"/>
        <v>4.9929586687273452E-5</v>
      </c>
      <c r="BB367" s="5">
        <f t="shared" si="547"/>
        <v>5.2383786936135816E-6</v>
      </c>
      <c r="BC367" s="5">
        <f t="shared" si="548"/>
        <v>4.396689523520383E-7</v>
      </c>
      <c r="BD367" s="5">
        <f t="shared" si="549"/>
        <v>9.0847496503362487E-7</v>
      </c>
      <c r="BE367" s="5">
        <f t="shared" si="550"/>
        <v>1.546898420299994E-6</v>
      </c>
      <c r="BF367" s="5">
        <f t="shared" si="551"/>
        <v>1.3169844050892755E-6</v>
      </c>
      <c r="BG367" s="5">
        <f t="shared" si="552"/>
        <v>7.4749485830792805E-7</v>
      </c>
      <c r="BH367" s="5">
        <f t="shared" si="553"/>
        <v>3.181977104498703E-7</v>
      </c>
      <c r="BI367" s="5">
        <f t="shared" si="554"/>
        <v>1.0836171707158943E-7</v>
      </c>
      <c r="BJ367" s="8">
        <f t="shared" si="555"/>
        <v>0.6905240415926478</v>
      </c>
      <c r="BK367" s="8">
        <f t="shared" si="556"/>
        <v>0.22356542046008421</v>
      </c>
      <c r="BL367" s="8">
        <f t="shared" si="557"/>
        <v>8.4244273552492727E-2</v>
      </c>
      <c r="BM367" s="8">
        <f t="shared" si="558"/>
        <v>0.35452219051741479</v>
      </c>
      <c r="BN367" s="8">
        <f t="shared" si="559"/>
        <v>0.64358556661780064</v>
      </c>
    </row>
    <row r="368" spans="1:66" x14ac:dyDescent="0.25">
      <c r="A368" t="s">
        <v>80</v>
      </c>
      <c r="B368" t="s">
        <v>359</v>
      </c>
      <c r="C368" t="s">
        <v>94</v>
      </c>
      <c r="D368" t="s">
        <v>497</v>
      </c>
      <c r="E368">
        <f>VLOOKUP(A368,home!$A$2:$E$405,3,FALSE)</f>
        <v>1.2326530612244899</v>
      </c>
      <c r="F368">
        <f>VLOOKUP(B368,home!$B$2:$E$405,3,FALSE)</f>
        <v>1.49</v>
      </c>
      <c r="G368">
        <f>VLOOKUP(C368,away!$B$2:$E$405,4,FALSE)</f>
        <v>0.85</v>
      </c>
      <c r="H368">
        <f>VLOOKUP(A368,away!$A$2:$E$405,3,FALSE)</f>
        <v>1.02857142857143</v>
      </c>
      <c r="I368">
        <f>VLOOKUP(C368,away!$B$2:$E$405,3,FALSE)</f>
        <v>0.89</v>
      </c>
      <c r="J368">
        <f>VLOOKUP(B368,home!$B$2:$E$405,4,FALSE)</f>
        <v>0.97</v>
      </c>
      <c r="K368" s="3">
        <f t="shared" si="504"/>
        <v>1.5611551020408165</v>
      </c>
      <c r="L368" s="3">
        <f t="shared" si="505"/>
        <v>0.88796571428571547</v>
      </c>
      <c r="M368" s="5">
        <f t="shared" si="506"/>
        <v>8.636948777243672E-2</v>
      </c>
      <c r="N368" s="5">
        <f t="shared" si="507"/>
        <v>0.13483616649659153</v>
      </c>
      <c r="O368" s="5">
        <f t="shared" si="508"/>
        <v>7.6693143902343136E-2</v>
      </c>
      <c r="P368" s="5">
        <f t="shared" si="509"/>
        <v>0.11972989289469353</v>
      </c>
      <c r="Q368" s="5">
        <f t="shared" si="510"/>
        <v>0.10525008463288944</v>
      </c>
      <c r="R368" s="5">
        <f t="shared" si="511"/>
        <v>3.4050441153030638E-2</v>
      </c>
      <c r="S368" s="5">
        <f t="shared" si="512"/>
        <v>4.1493957016234685E-2</v>
      </c>
      <c r="T368" s="5">
        <f t="shared" si="513"/>
        <v>9.3458466579675673E-2</v>
      </c>
      <c r="U368" s="5">
        <f t="shared" si="514"/>
        <v>5.3158019932794363E-2</v>
      </c>
      <c r="V368" s="5">
        <f t="shared" si="515"/>
        <v>6.3912321577943307E-3</v>
      </c>
      <c r="W368" s="5">
        <f t="shared" si="516"/>
        <v>5.4770568871621031E-2</v>
      </c>
      <c r="X368" s="5">
        <f t="shared" si="517"/>
        <v>4.8634387309923942E-2</v>
      </c>
      <c r="Y368" s="5">
        <f t="shared" si="518"/>
        <v>2.1592834233252371E-2</v>
      </c>
      <c r="Z368" s="5">
        <f t="shared" si="519"/>
        <v>1.0078541433398192E-2</v>
      </c>
      <c r="AA368" s="5">
        <f t="shared" si="520"/>
        <v>1.5734166379879351E-2</v>
      </c>
      <c r="AB368" s="5">
        <f t="shared" si="521"/>
        <v>1.2281737060153871E-2</v>
      </c>
      <c r="AC368" s="5">
        <f t="shared" si="522"/>
        <v>5.5374122958070466E-4</v>
      </c>
      <c r="AD368" s="5">
        <f t="shared" si="523"/>
        <v>2.1376338258902269E-2</v>
      </c>
      <c r="AE368" s="5">
        <f t="shared" si="524"/>
        <v>1.8981455470879219E-2</v>
      </c>
      <c r="AF368" s="5">
        <f t="shared" si="525"/>
        <v>8.4274408326908828E-3</v>
      </c>
      <c r="AG368" s="5">
        <f t="shared" si="526"/>
        <v>2.4944261728669882E-3</v>
      </c>
      <c r="AH368" s="5">
        <f t="shared" si="527"/>
        <v>2.2373498107164007E-3</v>
      </c>
      <c r="AI368" s="5">
        <f t="shared" si="528"/>
        <v>3.4928500720499646E-3</v>
      </c>
      <c r="AJ368" s="5">
        <f t="shared" si="529"/>
        <v>2.7264403553222184E-3</v>
      </c>
      <c r="AK368" s="5">
        <f t="shared" si="530"/>
        <v>1.4187987570404193E-3</v>
      </c>
      <c r="AL368" s="5">
        <f t="shared" si="531"/>
        <v>3.0705000026748804E-5</v>
      </c>
      <c r="AM368" s="5">
        <f t="shared" si="532"/>
        <v>6.6743559071671217E-3</v>
      </c>
      <c r="AN368" s="5">
        <f t="shared" si="533"/>
        <v>5.9265992105047372E-3</v>
      </c>
      <c r="AO368" s="5">
        <f t="shared" si="534"/>
        <v>2.6313084506204977E-3</v>
      </c>
      <c r="AP368" s="5">
        <f t="shared" si="535"/>
        <v>7.7883722928708996E-4</v>
      </c>
      <c r="AQ368" s="5">
        <f t="shared" si="536"/>
        <v>1.7289518915405459E-4</v>
      </c>
      <c r="AR368" s="5">
        <f t="shared" si="537"/>
        <v>3.9733798455595992E-4</v>
      </c>
      <c r="AS368" s="5">
        <f t="shared" si="538"/>
        <v>6.2030622182415208E-4</v>
      </c>
      <c r="AT368" s="5">
        <f t="shared" si="539"/>
        <v>4.8419711151421882E-4</v>
      </c>
      <c r="AU368" s="5">
        <f t="shared" si="540"/>
        <v>2.5196893034461632E-4</v>
      </c>
      <c r="AV368" s="5">
        <f t="shared" si="541"/>
        <v>9.834064529081618E-5</v>
      </c>
      <c r="AW368" s="5">
        <f t="shared" si="542"/>
        <v>1.1823576111290842E-6</v>
      </c>
      <c r="AX368" s="5">
        <f t="shared" si="543"/>
        <v>1.736617462885035E-3</v>
      </c>
      <c r="AY368" s="5">
        <f t="shared" si="544"/>
        <v>1.5420567658717571E-3</v>
      </c>
      <c r="AZ368" s="5">
        <f t="shared" si="545"/>
        <v>6.8464676878821735E-4</v>
      </c>
      <c r="BA368" s="5">
        <f t="shared" si="546"/>
        <v>2.026476190268122E-4</v>
      </c>
      <c r="BB368" s="5">
        <f t="shared" si="547"/>
        <v>4.4986034444360707E-5</v>
      </c>
      <c r="BC368" s="5">
        <f t="shared" si="548"/>
        <v>7.9892112416537139E-6</v>
      </c>
      <c r="BD368" s="5">
        <f t="shared" si="549"/>
        <v>5.8803751211513235E-5</v>
      </c>
      <c r="BE368" s="5">
        <f t="shared" si="550"/>
        <v>9.180177622299274E-5</v>
      </c>
      <c r="BF368" s="5">
        <f t="shared" si="551"/>
        <v>7.1658405663467238E-5</v>
      </c>
      <c r="BG368" s="5">
        <f t="shared" si="552"/>
        <v>3.7289961868544139E-5</v>
      </c>
      <c r="BH368" s="5">
        <f t="shared" si="553"/>
        <v>1.455385355649629E-5</v>
      </c>
      <c r="BI368" s="5">
        <f t="shared" si="554"/>
        <v>4.5441645468158168E-6</v>
      </c>
      <c r="BJ368" s="8">
        <f t="shared" si="555"/>
        <v>0.53022510870828465</v>
      </c>
      <c r="BK368" s="8">
        <f t="shared" si="556"/>
        <v>0.25611107283663848</v>
      </c>
      <c r="BL368" s="8">
        <f t="shared" si="557"/>
        <v>0.20392375022993001</v>
      </c>
      <c r="BM368" s="8">
        <f t="shared" si="558"/>
        <v>0.44186838194800565</v>
      </c>
      <c r="BN368" s="8">
        <f t="shared" si="559"/>
        <v>0.55692921685198504</v>
      </c>
    </row>
    <row r="369" spans="1:66" x14ac:dyDescent="0.25">
      <c r="A369" t="s">
        <v>80</v>
      </c>
      <c r="B369" t="s">
        <v>86</v>
      </c>
      <c r="C369" t="s">
        <v>95</v>
      </c>
      <c r="D369" t="s">
        <v>497</v>
      </c>
      <c r="E369">
        <f>VLOOKUP(A369,home!$A$2:$E$405,3,FALSE)</f>
        <v>1.2326530612244899</v>
      </c>
      <c r="F369">
        <f>VLOOKUP(B369,home!$B$2:$E$405,3,FALSE)</f>
        <v>0.98</v>
      </c>
      <c r="G369">
        <f>VLOOKUP(C369,away!$B$2:$E$405,4,FALSE)</f>
        <v>0.61</v>
      </c>
      <c r="H369">
        <f>VLOOKUP(A369,away!$A$2:$E$405,3,FALSE)</f>
        <v>1.02857142857143</v>
      </c>
      <c r="I369">
        <f>VLOOKUP(C369,away!$B$2:$E$405,3,FALSE)</f>
        <v>0.73</v>
      </c>
      <c r="J369">
        <f>VLOOKUP(B369,home!$B$2:$E$405,4,FALSE)</f>
        <v>1.1299999999999999</v>
      </c>
      <c r="K369" s="3">
        <f t="shared" si="504"/>
        <v>0.73688000000000009</v>
      </c>
      <c r="L369" s="3">
        <f t="shared" si="505"/>
        <v>0.84846857142857246</v>
      </c>
      <c r="M369" s="5">
        <f t="shared" si="506"/>
        <v>0.20487636662110881</v>
      </c>
      <c r="N369" s="5">
        <f t="shared" si="507"/>
        <v>0.15096929703576267</v>
      </c>
      <c r="O369" s="5">
        <f t="shared" si="508"/>
        <v>0.17383115810648869</v>
      </c>
      <c r="P369" s="5">
        <f t="shared" si="509"/>
        <v>0.12809270378550938</v>
      </c>
      <c r="Q369" s="5">
        <f t="shared" si="510"/>
        <v>5.5623127799856405E-2</v>
      </c>
      <c r="R369" s="5">
        <f t="shared" si="511"/>
        <v>7.3745137194193358E-2</v>
      </c>
      <c r="S369" s="5">
        <f t="shared" si="512"/>
        <v>2.0021514723347945E-2</v>
      </c>
      <c r="T369" s="5">
        <f t="shared" si="513"/>
        <v>4.7194475782733086E-2</v>
      </c>
      <c r="U369" s="5">
        <f t="shared" si="514"/>
        <v>5.4341316695657213E-2</v>
      </c>
      <c r="V369" s="5">
        <f t="shared" si="515"/>
        <v>1.3908713159233265E-3</v>
      </c>
      <c r="W369" s="5">
        <f t="shared" si="516"/>
        <v>1.3662523471052731E-2</v>
      </c>
      <c r="X369" s="5">
        <f t="shared" si="517"/>
        <v>1.1592221771593454E-2</v>
      </c>
      <c r="Y369" s="5">
        <f t="shared" si="518"/>
        <v>4.9178179231135453E-3</v>
      </c>
      <c r="Z369" s="5">
        <f t="shared" si="519"/>
        <v>2.085681040165378E-2</v>
      </c>
      <c r="AA369" s="5">
        <f t="shared" si="520"/>
        <v>1.5368966448770638E-2</v>
      </c>
      <c r="AB369" s="5">
        <f t="shared" si="521"/>
        <v>5.6625419983850544E-3</v>
      </c>
      <c r="AC369" s="5">
        <f t="shared" si="522"/>
        <v>5.4349993612187825E-5</v>
      </c>
      <c r="AD369" s="5">
        <f t="shared" si="523"/>
        <v>2.5169100738373336E-3</v>
      </c>
      <c r="AE369" s="5">
        <f t="shared" si="524"/>
        <v>2.135519094762946E-3</v>
      </c>
      <c r="AF369" s="5">
        <f t="shared" si="525"/>
        <v>9.0596041779597721E-4</v>
      </c>
      <c r="AG369" s="5">
        <f t="shared" si="526"/>
        <v>2.5622631381939519E-4</v>
      </c>
      <c r="AH369" s="5">
        <f t="shared" si="527"/>
        <v>4.4240870315119425E-3</v>
      </c>
      <c r="AI369" s="5">
        <f t="shared" si="528"/>
        <v>3.2600212517805206E-3</v>
      </c>
      <c r="AJ369" s="5">
        <f t="shared" si="529"/>
        <v>1.2011222300060151E-3</v>
      </c>
      <c r="AK369" s="5">
        <f t="shared" si="530"/>
        <v>2.9502764961561088E-4</v>
      </c>
      <c r="AL369" s="5">
        <f t="shared" si="531"/>
        <v>1.3592270787162653E-6</v>
      </c>
      <c r="AM369" s="5">
        <f t="shared" si="532"/>
        <v>3.7093213904185109E-4</v>
      </c>
      <c r="AN369" s="5">
        <f t="shared" si="533"/>
        <v>3.1472426210978408E-4</v>
      </c>
      <c r="AO369" s="5">
        <f t="shared" si="534"/>
        <v>1.3351682253310001E-4</v>
      </c>
      <c r="AP369" s="5">
        <f t="shared" si="535"/>
        <v>3.7761609225447203E-5</v>
      </c>
      <c r="AQ369" s="5">
        <f t="shared" si="536"/>
        <v>8.0098846585897977E-6</v>
      </c>
      <c r="AR369" s="5">
        <f t="shared" si="537"/>
        <v>7.507397607005227E-4</v>
      </c>
      <c r="AS369" s="5">
        <f t="shared" si="538"/>
        <v>5.5320511486500116E-4</v>
      </c>
      <c r="AT369" s="5">
        <f t="shared" si="539"/>
        <v>2.0382289252086105E-4</v>
      </c>
      <c r="AU369" s="5">
        <f t="shared" si="540"/>
        <v>5.0064337680257373E-5</v>
      </c>
      <c r="AV369" s="5">
        <f t="shared" si="541"/>
        <v>9.222852287457012E-6</v>
      </c>
      <c r="AW369" s="5">
        <f t="shared" si="542"/>
        <v>2.360598063801966E-8</v>
      </c>
      <c r="AX369" s="5">
        <f t="shared" si="543"/>
        <v>4.5555412436193189E-5</v>
      </c>
      <c r="AY369" s="5">
        <f t="shared" si="544"/>
        <v>3.865233571057627E-5</v>
      </c>
      <c r="AZ369" s="5">
        <f t="shared" si="545"/>
        <v>1.6397646031365115E-5</v>
      </c>
      <c r="BA369" s="5">
        <f t="shared" si="546"/>
        <v>4.6376291010079213E-6</v>
      </c>
      <c r="BB369" s="5">
        <f t="shared" si="547"/>
        <v>9.8372063453694127E-7</v>
      </c>
      <c r="BC369" s="5">
        <f t="shared" si="548"/>
        <v>1.6693120829407355E-7</v>
      </c>
      <c r="BD369" s="5">
        <f t="shared" si="549"/>
        <v>1.0616318204603341E-4</v>
      </c>
      <c r="BE369" s="5">
        <f t="shared" si="550"/>
        <v>7.8229525586081099E-5</v>
      </c>
      <c r="BF369" s="5">
        <f t="shared" si="551"/>
        <v>2.8822886406935722E-5</v>
      </c>
      <c r="BG369" s="5">
        <f t="shared" si="552"/>
        <v>7.0796695118475998E-6</v>
      </c>
      <c r="BH369" s="5">
        <f t="shared" si="553"/>
        <v>1.3042167174725647E-6</v>
      </c>
      <c r="BI369" s="5">
        <f t="shared" si="554"/>
        <v>1.922102429542368E-7</v>
      </c>
      <c r="BJ369" s="8">
        <f t="shared" si="555"/>
        <v>0.29074541807701831</v>
      </c>
      <c r="BK369" s="8">
        <f t="shared" si="556"/>
        <v>0.35447581800229094</v>
      </c>
      <c r="BL369" s="8">
        <f t="shared" si="557"/>
        <v>0.33391822525497433</v>
      </c>
      <c r="BM369" s="8">
        <f t="shared" si="558"/>
        <v>0.2128198524632883</v>
      </c>
      <c r="BN369" s="8">
        <f t="shared" si="559"/>
        <v>0.78713779054291944</v>
      </c>
    </row>
    <row r="370" spans="1:66" x14ac:dyDescent="0.25">
      <c r="A370" t="s">
        <v>80</v>
      </c>
      <c r="B370" t="s">
        <v>81</v>
      </c>
      <c r="C370" t="s">
        <v>410</v>
      </c>
      <c r="D370" t="s">
        <v>497</v>
      </c>
      <c r="E370">
        <f>VLOOKUP(A370,home!$A$2:$E$405,3,FALSE)</f>
        <v>1.2326530612244899</v>
      </c>
      <c r="F370">
        <f>VLOOKUP(B370,home!$B$2:$E$405,3,FALSE)</f>
        <v>1.05</v>
      </c>
      <c r="G370">
        <f>VLOOKUP(C370,away!$B$2:$E$405,4,FALSE)</f>
        <v>1.1000000000000001</v>
      </c>
      <c r="H370">
        <f>VLOOKUP(A370,away!$A$2:$E$405,3,FALSE)</f>
        <v>1.02857142857143</v>
      </c>
      <c r="I370">
        <f>VLOOKUP(C370,away!$B$2:$E$405,3,FALSE)</f>
        <v>0.81</v>
      </c>
      <c r="J370">
        <f>VLOOKUP(B370,home!$B$2:$E$405,4,FALSE)</f>
        <v>0.92</v>
      </c>
      <c r="K370" s="3">
        <f t="shared" si="504"/>
        <v>1.4237142857142862</v>
      </c>
      <c r="L370" s="3">
        <f t="shared" si="505"/>
        <v>0.76649142857142971</v>
      </c>
      <c r="M370" s="5">
        <f t="shared" si="506"/>
        <v>0.11189372811123208</v>
      </c>
      <c r="N370" s="5">
        <f t="shared" si="507"/>
        <v>0.15930469919379131</v>
      </c>
      <c r="O370" s="5">
        <f t="shared" si="508"/>
        <v>8.5765583508161422E-2</v>
      </c>
      <c r="P370" s="5">
        <f t="shared" si="509"/>
        <v>0.12210568646319099</v>
      </c>
      <c r="Q370" s="5">
        <f t="shared" si="510"/>
        <v>0.11340218801180893</v>
      </c>
      <c r="R370" s="5">
        <f t="shared" si="511"/>
        <v>3.2869292312716444E-2</v>
      </c>
      <c r="S370" s="5">
        <f t="shared" si="512"/>
        <v>3.3312409279601156E-2</v>
      </c>
      <c r="T370" s="5">
        <f t="shared" si="513"/>
        <v>8.6921805092297286E-2</v>
      </c>
      <c r="U370" s="5">
        <f t="shared" si="514"/>
        <v>4.6796481026933172E-2</v>
      </c>
      <c r="V370" s="5">
        <f t="shared" si="515"/>
        <v>4.0391843934718865E-3</v>
      </c>
      <c r="W370" s="5">
        <f t="shared" si="516"/>
        <v>5.3817438367889936E-2</v>
      </c>
      <c r="X370" s="5">
        <f t="shared" si="517"/>
        <v>4.1250605216658832E-2</v>
      </c>
      <c r="Y370" s="5">
        <f t="shared" si="518"/>
        <v>1.5809117660976448E-2</v>
      </c>
      <c r="Z370" s="5">
        <f t="shared" si="519"/>
        <v>8.398010273635315E-3</v>
      </c>
      <c r="AA370" s="5">
        <f t="shared" si="520"/>
        <v>1.195636719814994E-2</v>
      </c>
      <c r="AB370" s="5">
        <f t="shared" si="521"/>
        <v>8.5112253926258822E-3</v>
      </c>
      <c r="AC370" s="5">
        <f t="shared" si="522"/>
        <v>2.7548873350725304E-4</v>
      </c>
      <c r="AD370" s="5">
        <f t="shared" si="523"/>
        <v>1.9155163956228238E-2</v>
      </c>
      <c r="AE370" s="5">
        <f t="shared" si="524"/>
        <v>1.4682268985329342E-2</v>
      </c>
      <c r="AF370" s="5">
        <f t="shared" si="525"/>
        <v>5.6269166646175416E-3</v>
      </c>
      <c r="AG370" s="5">
        <f t="shared" si="526"/>
        <v>1.4376611309050282E-3</v>
      </c>
      <c r="AH370" s="5">
        <f t="shared" si="527"/>
        <v>1.6092507229490691E-3</v>
      </c>
      <c r="AI370" s="5">
        <f t="shared" si="528"/>
        <v>2.2911132435586325E-3</v>
      </c>
      <c r="AJ370" s="5">
        <f t="shared" si="529"/>
        <v>1.6309453275218102E-3</v>
      </c>
      <c r="AK370" s="5">
        <f t="shared" si="530"/>
        <v>7.7400005400392248E-4</v>
      </c>
      <c r="AL370" s="5">
        <f t="shared" si="531"/>
        <v>1.2025246270939653E-5</v>
      </c>
      <c r="AM370" s="5">
        <f t="shared" si="532"/>
        <v>5.4542961139363057E-3</v>
      </c>
      <c r="AN370" s="5">
        <f t="shared" si="533"/>
        <v>4.1806712202226365E-3</v>
      </c>
      <c r="AO370" s="5">
        <f t="shared" si="534"/>
        <v>1.6022243279879551E-3</v>
      </c>
      <c r="AP370" s="5">
        <f t="shared" si="535"/>
        <v>4.0936373801712901E-4</v>
      </c>
      <c r="AQ370" s="5">
        <f t="shared" si="536"/>
        <v>7.8443449089522413E-5</v>
      </c>
      <c r="AR370" s="5">
        <f t="shared" si="537"/>
        <v>2.4669537711256764E-4</v>
      </c>
      <c r="AS370" s="5">
        <f t="shared" si="538"/>
        <v>3.5122373261483567E-4</v>
      </c>
      <c r="AT370" s="5">
        <f t="shared" si="539"/>
        <v>2.5002112280281816E-4</v>
      </c>
      <c r="AU370" s="5">
        <f t="shared" si="540"/>
        <v>1.1865288142156608E-4</v>
      </c>
      <c r="AV370" s="5">
        <f t="shared" si="541"/>
        <v>4.2231950580261663E-5</v>
      </c>
      <c r="AW370" s="5">
        <f t="shared" si="542"/>
        <v>3.6452022020948966E-7</v>
      </c>
      <c r="AX370" s="5">
        <f t="shared" si="543"/>
        <v>1.2942265493211733E-3</v>
      </c>
      <c r="AY370" s="5">
        <f t="shared" si="544"/>
        <v>9.9201355668425808E-4</v>
      </c>
      <c r="AZ370" s="5">
        <f t="shared" si="545"/>
        <v>3.8018494411257094E-4</v>
      </c>
      <c r="BA370" s="5">
        <f t="shared" si="546"/>
        <v>9.7136166978064581E-5</v>
      </c>
      <c r="BB370" s="5">
        <f t="shared" si="547"/>
        <v>1.8613509848242411E-5</v>
      </c>
      <c r="BC370" s="5">
        <f t="shared" si="548"/>
        <v>2.8534191508615408E-6</v>
      </c>
      <c r="BD370" s="5">
        <f t="shared" si="549"/>
        <v>3.1514982004163251E-5</v>
      </c>
      <c r="BE370" s="5">
        <f t="shared" si="550"/>
        <v>4.4868330093355866E-5</v>
      </c>
      <c r="BF370" s="5">
        <f t="shared" si="551"/>
        <v>3.1939841265027482E-5</v>
      </c>
      <c r="BG370" s="5">
        <f t="shared" si="552"/>
        <v>1.5157736097488768E-5</v>
      </c>
      <c r="BH370" s="5">
        <f t="shared" si="553"/>
        <v>5.3950713552704625E-6</v>
      </c>
      <c r="BI370" s="5">
        <f t="shared" si="554"/>
        <v>1.5362080321892984E-6</v>
      </c>
      <c r="BJ370" s="8">
        <f t="shared" si="555"/>
        <v>0.52591789127585142</v>
      </c>
      <c r="BK370" s="8">
        <f t="shared" si="556"/>
        <v>0.27263053578395857</v>
      </c>
      <c r="BL370" s="8">
        <f t="shared" si="557"/>
        <v>0.19334349601999981</v>
      </c>
      <c r="BM370" s="8">
        <f t="shared" si="558"/>
        <v>0.37395710671608012</v>
      </c>
      <c r="BN370" s="8">
        <f t="shared" si="559"/>
        <v>0.62534117760090113</v>
      </c>
    </row>
    <row r="371" spans="1:66" x14ac:dyDescent="0.25">
      <c r="A371" t="s">
        <v>80</v>
      </c>
      <c r="B371" t="s">
        <v>93</v>
      </c>
      <c r="C371" t="s">
        <v>96</v>
      </c>
      <c r="D371" t="s">
        <v>497</v>
      </c>
      <c r="E371">
        <f>VLOOKUP(A371,home!$A$2:$E$405,3,FALSE)</f>
        <v>1.2326530612244899</v>
      </c>
      <c r="F371">
        <f>VLOOKUP(B371,home!$B$2:$E$405,3,FALSE)</f>
        <v>0.77</v>
      </c>
      <c r="G371">
        <f>VLOOKUP(C371,away!$B$2:$E$405,4,FALSE)</f>
        <v>1.66</v>
      </c>
      <c r="H371">
        <f>VLOOKUP(A371,away!$A$2:$E$405,3,FALSE)</f>
        <v>1.02857142857143</v>
      </c>
      <c r="I371">
        <f>VLOOKUP(C371,away!$B$2:$E$405,3,FALSE)</f>
        <v>0.65</v>
      </c>
      <c r="J371">
        <f>VLOOKUP(B371,home!$B$2:$E$405,4,FALSE)</f>
        <v>0.92</v>
      </c>
      <c r="K371" s="3">
        <f t="shared" si="504"/>
        <v>1.575577142857143</v>
      </c>
      <c r="L371" s="3">
        <f t="shared" si="505"/>
        <v>0.61508571428571523</v>
      </c>
      <c r="M371" s="5">
        <f t="shared" si="506"/>
        <v>0.11184258838263843</v>
      </c>
      <c r="N371" s="5">
        <f t="shared" si="507"/>
        <v>0.17621662585366496</v>
      </c>
      <c r="O371" s="5">
        <f t="shared" si="508"/>
        <v>6.8792778362898391E-2</v>
      </c>
      <c r="P371" s="5">
        <f t="shared" si="509"/>
        <v>0.10838832918222015</v>
      </c>
      <c r="Q371" s="5">
        <f t="shared" si="510"/>
        <v>0.13882144394322182</v>
      </c>
      <c r="R371" s="5">
        <f t="shared" si="511"/>
        <v>2.1156727608521123E-2</v>
      </c>
      <c r="S371" s="5">
        <f t="shared" si="512"/>
        <v>2.6260188700928229E-2</v>
      </c>
      <c r="T371" s="5">
        <f t="shared" si="513"/>
        <v>8.5387087005990972E-2</v>
      </c>
      <c r="U371" s="5">
        <f t="shared" si="514"/>
        <v>3.333405643764055E-2</v>
      </c>
      <c r="V371" s="5">
        <f t="shared" si="515"/>
        <v>2.8276825079325951E-3</v>
      </c>
      <c r="W371" s="5">
        <f t="shared" si="516"/>
        <v>7.2907964671788172E-2</v>
      </c>
      <c r="X371" s="5">
        <f t="shared" si="517"/>
        <v>4.4844647527264518E-2</v>
      </c>
      <c r="Y371" s="5">
        <f t="shared" si="518"/>
        <v>1.3791651028099313E-2</v>
      </c>
      <c r="Z371" s="5">
        <f t="shared" si="519"/>
        <v>4.3377336376785097E-3</v>
      </c>
      <c r="AA371" s="5">
        <f t="shared" si="520"/>
        <v>6.8344339713288281E-3</v>
      </c>
      <c r="AB371" s="5">
        <f t="shared" si="521"/>
        <v>5.3840889747960368E-3</v>
      </c>
      <c r="AC371" s="5">
        <f t="shared" si="522"/>
        <v>1.7127184449856038E-4</v>
      </c>
      <c r="AD371" s="5">
        <f t="shared" si="523"/>
        <v>2.8718030667276385E-2</v>
      </c>
      <c r="AE371" s="5">
        <f t="shared" si="524"/>
        <v>1.7664050405860773E-2</v>
      </c>
      <c r="AF371" s="5">
        <f t="shared" si="525"/>
        <v>5.4324525305338737E-3</v>
      </c>
      <c r="AG371" s="5">
        <f t="shared" si="526"/>
        <v>1.1138079816888898E-3</v>
      </c>
      <c r="AH371" s="5">
        <f t="shared" si="527"/>
        <v>6.6701949822816481E-4</v>
      </c>
      <c r="AI371" s="5">
        <f t="shared" si="528"/>
        <v>1.0509406752483373E-3</v>
      </c>
      <c r="AJ371" s="5">
        <f t="shared" si="529"/>
        <v>8.27919053210066E-4</v>
      </c>
      <c r="AK371" s="5">
        <f t="shared" si="530"/>
        <v>4.3481677879123563E-4</v>
      </c>
      <c r="AL371" s="5">
        <f t="shared" si="531"/>
        <v>6.6392844906789354E-6</v>
      </c>
      <c r="AM371" s="5">
        <f t="shared" si="532"/>
        <v>9.0494945414462263E-3</v>
      </c>
      <c r="AN371" s="5">
        <f t="shared" si="533"/>
        <v>5.5662148139501337E-3</v>
      </c>
      <c r="AO371" s="5">
        <f t="shared" si="534"/>
        <v>1.7118496073531234E-3</v>
      </c>
      <c r="AP371" s="5">
        <f t="shared" si="535"/>
        <v>3.5097807949617239E-4</v>
      </c>
      <c r="AQ371" s="5">
        <f t="shared" si="536"/>
        <v>5.3970400681382923E-5</v>
      </c>
      <c r="AR371" s="5">
        <f t="shared" si="537"/>
        <v>8.2054832902034056E-5</v>
      </c>
      <c r="AS371" s="5">
        <f t="shared" si="538"/>
        <v>1.2928371918140711E-4</v>
      </c>
      <c r="AT371" s="5">
        <f t="shared" si="539"/>
        <v>1.0184823644289333E-4</v>
      </c>
      <c r="AU371" s="5">
        <f t="shared" si="540"/>
        <v>5.3489917793244218E-5</v>
      </c>
      <c r="AV371" s="5">
        <f t="shared" si="541"/>
        <v>2.1069372962085797E-5</v>
      </c>
      <c r="AW371" s="5">
        <f t="shared" si="542"/>
        <v>1.7872861495105507E-7</v>
      </c>
      <c r="AX371" s="5">
        <f t="shared" si="543"/>
        <v>2.3763627923188606E-3</v>
      </c>
      <c r="AY371" s="5">
        <f t="shared" si="544"/>
        <v>1.4616668055154431E-3</v>
      </c>
      <c r="AZ371" s="5">
        <f t="shared" si="545"/>
        <v>4.4952518555909287E-4</v>
      </c>
      <c r="BA371" s="5">
        <f t="shared" si="546"/>
        <v>9.2165506616344453E-5</v>
      </c>
      <c r="BB371" s="5">
        <f t="shared" si="547"/>
        <v>1.4172421617404759E-5</v>
      </c>
      <c r="BC371" s="5">
        <f t="shared" si="548"/>
        <v>1.7434508147399441E-6</v>
      </c>
      <c r="BD371" s="5">
        <f t="shared" si="549"/>
        <v>8.4117925843571013E-6</v>
      </c>
      <c r="BE371" s="5">
        <f t="shared" si="550"/>
        <v>1.3253428126368267E-5</v>
      </c>
      <c r="BF371" s="5">
        <f t="shared" si="551"/>
        <v>1.0440899210202907E-5</v>
      </c>
      <c r="BG371" s="5">
        <f t="shared" si="552"/>
        <v>5.4834807154903005E-6</v>
      </c>
      <c r="BH371" s="5">
        <f t="shared" si="553"/>
        <v>2.1599117196561127E-6</v>
      </c>
      <c r="BI371" s="5">
        <f t="shared" si="554"/>
        <v>6.8062150721588718E-7</v>
      </c>
      <c r="BJ371" s="8">
        <f t="shared" si="555"/>
        <v>0.6060259052207585</v>
      </c>
      <c r="BK371" s="8">
        <f t="shared" si="556"/>
        <v>0.25095836670822408</v>
      </c>
      <c r="BL371" s="8">
        <f t="shared" si="557"/>
        <v>0.13891095757380764</v>
      </c>
      <c r="BM371" s="8">
        <f t="shared" si="558"/>
        <v>0.37355298173040352</v>
      </c>
      <c r="BN371" s="8">
        <f t="shared" si="559"/>
        <v>0.62521849333316482</v>
      </c>
    </row>
    <row r="372" spans="1:66" x14ac:dyDescent="0.25">
      <c r="A372" t="s">
        <v>80</v>
      </c>
      <c r="B372" t="s">
        <v>416</v>
      </c>
      <c r="C372" t="s">
        <v>87</v>
      </c>
      <c r="D372" t="s">
        <v>497</v>
      </c>
      <c r="E372">
        <f>VLOOKUP(A372,home!$A$2:$E$405,3,FALSE)</f>
        <v>1.2326530612244899</v>
      </c>
      <c r="F372">
        <f>VLOOKUP(B372,home!$B$2:$E$405,3,FALSE)</f>
        <v>0.81</v>
      </c>
      <c r="G372">
        <f>VLOOKUP(C372,away!$B$2:$E$405,4,FALSE)</f>
        <v>1.26</v>
      </c>
      <c r="H372">
        <f>VLOOKUP(A372,away!$A$2:$E$405,3,FALSE)</f>
        <v>1.02857142857143</v>
      </c>
      <c r="I372">
        <f>VLOOKUP(C372,away!$B$2:$E$405,3,FALSE)</f>
        <v>1.01</v>
      </c>
      <c r="J372">
        <f>VLOOKUP(B372,home!$B$2:$E$405,4,FALSE)</f>
        <v>0.78</v>
      </c>
      <c r="K372" s="3">
        <f t="shared" si="504"/>
        <v>1.2580457142857144</v>
      </c>
      <c r="L372" s="3">
        <f t="shared" si="505"/>
        <v>0.8103085714285726</v>
      </c>
      <c r="M372" s="5">
        <f t="shared" si="506"/>
        <v>0.12639361842166308</v>
      </c>
      <c r="N372" s="5">
        <f t="shared" si="507"/>
        <v>0.15900894996843715</v>
      </c>
      <c r="O372" s="5">
        <f t="shared" si="508"/>
        <v>0.10241783238094593</v>
      </c>
      <c r="P372" s="5">
        <f t="shared" si="509"/>
        <v>0.1288463150932817</v>
      </c>
      <c r="Q372" s="5">
        <f t="shared" si="510"/>
        <v>0.100020264020432</v>
      </c>
      <c r="R372" s="5">
        <f t="shared" si="511"/>
        <v>4.149502372270765E-2</v>
      </c>
      <c r="S372" s="5">
        <f t="shared" si="512"/>
        <v>3.2836651724245325E-2</v>
      </c>
      <c r="T372" s="5">
        <f t="shared" si="513"/>
        <v>8.1047277252304914E-2</v>
      </c>
      <c r="U372" s="5">
        <f t="shared" si="514"/>
        <v>5.2202636758536411E-2</v>
      </c>
      <c r="V372" s="5">
        <f t="shared" si="515"/>
        <v>3.7193171507509518E-3</v>
      </c>
      <c r="W372" s="5">
        <f t="shared" si="516"/>
        <v>4.1943354830876724E-2</v>
      </c>
      <c r="X372" s="5">
        <f t="shared" si="517"/>
        <v>3.3987059933929441E-2</v>
      </c>
      <c r="Y372" s="5">
        <f t="shared" si="518"/>
        <v>1.3770002991059819E-2</v>
      </c>
      <c r="Z372" s="5">
        <f t="shared" si="519"/>
        <v>1.1207924464713991E-2</v>
      </c>
      <c r="AA372" s="5">
        <f t="shared" si="520"/>
        <v>1.4100081338871443E-2</v>
      </c>
      <c r="AB372" s="5">
        <f t="shared" si="521"/>
        <v>8.8692734497236025E-3</v>
      </c>
      <c r="AC372" s="5">
        <f t="shared" si="522"/>
        <v>2.3696820868102076E-4</v>
      </c>
      <c r="AD372" s="5">
        <f t="shared" si="523"/>
        <v>1.3191664446937363E-2</v>
      </c>
      <c r="AE372" s="5">
        <f t="shared" si="524"/>
        <v>1.0689318772762907E-2</v>
      </c>
      <c r="AF372" s="5">
        <f t="shared" si="525"/>
        <v>4.3308233121510673E-3</v>
      </c>
      <c r="AG372" s="5">
        <f t="shared" si="526"/>
        <v>1.1697677503928969E-3</v>
      </c>
      <c r="AH372" s="5">
        <f t="shared" si="527"/>
        <v>2.2704693154204348E-3</v>
      </c>
      <c r="AI372" s="5">
        <f t="shared" si="528"/>
        <v>2.856354191681898E-3</v>
      </c>
      <c r="AJ372" s="5">
        <f t="shared" si="529"/>
        <v>1.7967120746637244E-3</v>
      </c>
      <c r="AK372" s="5">
        <f t="shared" si="530"/>
        <v>7.5344864177869799E-4</v>
      </c>
      <c r="AL372" s="5">
        <f t="shared" si="531"/>
        <v>9.6626652086011476E-6</v>
      </c>
      <c r="AM372" s="5">
        <f t="shared" si="532"/>
        <v>3.3191433843529541E-3</v>
      </c>
      <c r="AN372" s="5">
        <f t="shared" si="533"/>
        <v>2.6895303341416404E-3</v>
      </c>
      <c r="AO372" s="5">
        <f t="shared" si="534"/>
        <v>1.089674741436062E-3</v>
      </c>
      <c r="AP372" s="5">
        <f t="shared" si="535"/>
        <v>2.9432426101828489E-4</v>
      </c>
      <c r="AQ372" s="5">
        <f t="shared" si="536"/>
        <v>5.9623367870624169E-5</v>
      </c>
      <c r="AR372" s="5">
        <f t="shared" si="537"/>
        <v>3.6795614949014846E-4</v>
      </c>
      <c r="AS372" s="5">
        <f t="shared" si="538"/>
        <v>4.6290565691115487E-4</v>
      </c>
      <c r="AT372" s="5">
        <f t="shared" si="539"/>
        <v>2.9117823889784591E-4</v>
      </c>
      <c r="AU372" s="5">
        <f t="shared" si="540"/>
        <v>1.2210517851289905E-4</v>
      </c>
      <c r="AV372" s="5">
        <f t="shared" si="541"/>
        <v>3.8403474130061172E-5</v>
      </c>
      <c r="AW372" s="5">
        <f t="shared" si="542"/>
        <v>2.7361587239556422E-7</v>
      </c>
      <c r="AX372" s="5">
        <f t="shared" si="543"/>
        <v>6.9593901829750296E-4</v>
      </c>
      <c r="AY372" s="5">
        <f t="shared" si="544"/>
        <v>5.6392535171805296E-4</v>
      </c>
      <c r="AZ372" s="5">
        <f t="shared" si="545"/>
        <v>2.2847677307150541E-4</v>
      </c>
      <c r="BA372" s="5">
        <f t="shared" si="546"/>
        <v>6.1712229197393914E-5</v>
      </c>
      <c r="BB372" s="5">
        <f t="shared" si="547"/>
        <v>1.2501487070153224E-5</v>
      </c>
      <c r="BC372" s="5">
        <f t="shared" si="548"/>
        <v>2.0260124257097262E-6</v>
      </c>
      <c r="BD372" s="5">
        <f t="shared" si="549"/>
        <v>4.9693003640286742E-5</v>
      </c>
      <c r="BE372" s="5">
        <f t="shared" si="550"/>
        <v>6.2516070259647136E-5</v>
      </c>
      <c r="BF372" s="5">
        <f t="shared" si="551"/>
        <v>3.9324037132066856E-5</v>
      </c>
      <c r="BG372" s="5">
        <f t="shared" si="552"/>
        <v>1.649047879413634E-5</v>
      </c>
      <c r="BH372" s="5">
        <f t="shared" si="553"/>
        <v>5.1864440433706682E-6</v>
      </c>
      <c r="BI372" s="5">
        <f t="shared" si="554"/>
        <v>1.3049567402290275E-6</v>
      </c>
      <c r="BJ372" s="8">
        <f t="shared" si="555"/>
        <v>0.46817536023988421</v>
      </c>
      <c r="BK372" s="8">
        <f t="shared" si="556"/>
        <v>0.29260645861554874</v>
      </c>
      <c r="BL372" s="8">
        <f t="shared" si="557"/>
        <v>0.22821889556288164</v>
      </c>
      <c r="BM372" s="8">
        <f t="shared" si="558"/>
        <v>0.34146298353971527</v>
      </c>
      <c r="BN372" s="8">
        <f t="shared" si="559"/>
        <v>0.65818200360746748</v>
      </c>
    </row>
    <row r="373" spans="1:66" x14ac:dyDescent="0.25">
      <c r="A373" t="s">
        <v>80</v>
      </c>
      <c r="B373" t="s">
        <v>84</v>
      </c>
      <c r="C373" t="s">
        <v>88</v>
      </c>
      <c r="D373" t="s">
        <v>497</v>
      </c>
      <c r="E373">
        <f>VLOOKUP(A373,home!$A$2:$E$405,3,FALSE)</f>
        <v>1.2326530612244899</v>
      </c>
      <c r="F373">
        <f>VLOOKUP(B373,home!$B$2:$E$405,3,FALSE)</f>
        <v>1.1000000000000001</v>
      </c>
      <c r="G373">
        <f>VLOOKUP(C373,away!$B$2:$E$405,4,FALSE)</f>
        <v>1.26</v>
      </c>
      <c r="H373">
        <f>VLOOKUP(A373,away!$A$2:$E$405,3,FALSE)</f>
        <v>1.02857142857143</v>
      </c>
      <c r="I373">
        <f>VLOOKUP(C373,away!$B$2:$E$405,3,FALSE)</f>
        <v>1.01</v>
      </c>
      <c r="J373">
        <f>VLOOKUP(B373,home!$B$2:$E$405,4,FALSE)</f>
        <v>1.1200000000000001</v>
      </c>
      <c r="K373" s="3">
        <f t="shared" si="504"/>
        <v>1.7084571428571431</v>
      </c>
      <c r="L373" s="3">
        <f t="shared" si="505"/>
        <v>1.1635200000000017</v>
      </c>
      <c r="M373" s="5">
        <f t="shared" si="506"/>
        <v>5.6586935449865129E-2</v>
      </c>
      <c r="N373" s="5">
        <f t="shared" si="507"/>
        <v>9.6676354061718164E-2</v>
      </c>
      <c r="O373" s="5">
        <f t="shared" si="508"/>
        <v>6.5840031134627178E-2</v>
      </c>
      <c r="P373" s="5">
        <f t="shared" si="509"/>
        <v>0.11248487147789049</v>
      </c>
      <c r="Q373" s="5">
        <f t="shared" si="510"/>
        <v>8.2583703821064308E-2</v>
      </c>
      <c r="R373" s="5">
        <f t="shared" si="511"/>
        <v>3.830309651288076E-2</v>
      </c>
      <c r="S373" s="5">
        <f t="shared" si="512"/>
        <v>5.5900033332816318E-2</v>
      </c>
      <c r="T373" s="5">
        <f t="shared" si="513"/>
        <v>9.6087791069884895E-2</v>
      </c>
      <c r="U373" s="5">
        <f t="shared" si="514"/>
        <v>6.5439198830977666E-2</v>
      </c>
      <c r="V373" s="5">
        <f t="shared" si="515"/>
        <v>1.2346603436254287E-2</v>
      </c>
      <c r="W373" s="5">
        <f t="shared" si="516"/>
        <v>4.7030239558898693E-2</v>
      </c>
      <c r="X373" s="5">
        <f t="shared" si="517"/>
        <v>5.4720624331569892E-2</v>
      </c>
      <c r="Y373" s="5">
        <f t="shared" si="518"/>
        <v>3.1834270411134145E-2</v>
      </c>
      <c r="Z373" s="5">
        <f t="shared" si="519"/>
        <v>1.4855472951555699E-2</v>
      </c>
      <c r="AA373" s="5">
        <f t="shared" si="520"/>
        <v>2.537993887460642E-2</v>
      </c>
      <c r="AB373" s="5">
        <f t="shared" si="521"/>
        <v>2.1680268927799513E-2</v>
      </c>
      <c r="AC373" s="5">
        <f t="shared" si="522"/>
        <v>1.5339297066480108E-3</v>
      </c>
      <c r="AD373" s="5">
        <f t="shared" si="523"/>
        <v>2.0087287176170757E-2</v>
      </c>
      <c r="AE373" s="5">
        <f t="shared" si="524"/>
        <v>2.3371960375218236E-2</v>
      </c>
      <c r="AF373" s="5">
        <f t="shared" si="525"/>
        <v>1.3596871667886982E-2</v>
      </c>
      <c r="AG373" s="5">
        <f t="shared" si="526"/>
        <v>5.2734107076732959E-3</v>
      </c>
      <c r="AH373" s="5">
        <f t="shared" si="527"/>
        <v>4.321159972148529E-3</v>
      </c>
      <c r="AI373" s="5">
        <f t="shared" si="528"/>
        <v>7.3825166198455278E-3</v>
      </c>
      <c r="AJ373" s="5">
        <f t="shared" si="529"/>
        <v>6.3063566257183339E-3</v>
      </c>
      <c r="AK373" s="5">
        <f t="shared" si="530"/>
        <v>3.5913800075376531E-3</v>
      </c>
      <c r="AL373" s="5">
        <f t="shared" si="531"/>
        <v>1.2196729477339506E-4</v>
      </c>
      <c r="AM373" s="5">
        <f t="shared" si="532"/>
        <v>6.8636538513503174E-3</v>
      </c>
      <c r="AN373" s="5">
        <f t="shared" si="533"/>
        <v>7.9859985291231336E-3</v>
      </c>
      <c r="AO373" s="5">
        <f t="shared" si="534"/>
        <v>4.6459345043026812E-3</v>
      </c>
      <c r="AP373" s="5">
        <f t="shared" si="535"/>
        <v>1.8018792381487548E-3</v>
      </c>
      <c r="AQ373" s="5">
        <f t="shared" si="536"/>
        <v>5.2413063279271063E-4</v>
      </c>
      <c r="AR373" s="5">
        <f t="shared" si="537"/>
        <v>1.0055512101588523E-3</v>
      </c>
      <c r="AS373" s="5">
        <f t="shared" si="538"/>
        <v>1.7179411475045352E-3</v>
      </c>
      <c r="AT373" s="5">
        <f t="shared" si="539"/>
        <v>1.4675144122311605E-3</v>
      </c>
      <c r="AU373" s="5">
        <f t="shared" si="540"/>
        <v>8.3572849327404281E-4</v>
      </c>
      <c r="AV373" s="5">
        <f t="shared" si="541"/>
        <v>3.5695157845581904E-4</v>
      </c>
      <c r="AW373" s="5">
        <f t="shared" si="542"/>
        <v>6.7347089571224186E-6</v>
      </c>
      <c r="AX373" s="5">
        <f t="shared" si="543"/>
        <v>1.9543764080730665E-3</v>
      </c>
      <c r="AY373" s="5">
        <f t="shared" si="544"/>
        <v>2.273956038321178E-3</v>
      </c>
      <c r="AZ373" s="5">
        <f t="shared" si="545"/>
        <v>1.3228966648537305E-3</v>
      </c>
      <c r="BA373" s="5">
        <f t="shared" si="546"/>
        <v>5.130722424968717E-4</v>
      </c>
      <c r="BB373" s="5">
        <f t="shared" si="547"/>
        <v>1.4924245389749029E-4</v>
      </c>
      <c r="BC373" s="5">
        <f t="shared" si="548"/>
        <v>3.4729315991761612E-5</v>
      </c>
      <c r="BD373" s="5">
        <f t="shared" si="549"/>
        <v>1.9499649067400483E-4</v>
      </c>
      <c r="BE373" s="5">
        <f t="shared" si="550"/>
        <v>3.3314314732407985E-4</v>
      </c>
      <c r="BF373" s="5">
        <f t="shared" si="551"/>
        <v>2.8458039481986695E-4</v>
      </c>
      <c r="BG373" s="5">
        <f t="shared" si="552"/>
        <v>1.6206446941570256E-4</v>
      </c>
      <c r="BH373" s="5">
        <f t="shared" si="553"/>
        <v>6.9220050094152504E-5</v>
      </c>
      <c r="BI373" s="5">
        <f t="shared" si="554"/>
        <v>2.3651897802456793E-5</v>
      </c>
      <c r="BJ373" s="8">
        <f t="shared" si="555"/>
        <v>0.49933238306057093</v>
      </c>
      <c r="BK373" s="8">
        <f t="shared" si="556"/>
        <v>0.24124829673656881</v>
      </c>
      <c r="BL373" s="8">
        <f t="shared" si="557"/>
        <v>0.24469529079789623</v>
      </c>
      <c r="BM373" s="8">
        <f t="shared" si="558"/>
        <v>0.5453892297591818</v>
      </c>
      <c r="BN373" s="8">
        <f t="shared" si="559"/>
        <v>0.45247499245804601</v>
      </c>
    </row>
    <row r="374" spans="1:66" x14ac:dyDescent="0.25">
      <c r="A374" t="s">
        <v>80</v>
      </c>
      <c r="B374" t="s">
        <v>98</v>
      </c>
      <c r="C374" t="s">
        <v>435</v>
      </c>
      <c r="D374" t="s">
        <v>497</v>
      </c>
      <c r="E374">
        <f>VLOOKUP(A374,home!$A$2:$E$405,3,FALSE)</f>
        <v>1.2326530612244899</v>
      </c>
      <c r="F374">
        <f>VLOOKUP(B374,home!$B$2:$E$405,3,FALSE)</f>
        <v>0.93</v>
      </c>
      <c r="G374">
        <f>VLOOKUP(C374,away!$B$2:$E$405,4,FALSE)</f>
        <v>1.5</v>
      </c>
      <c r="H374">
        <f>VLOOKUP(A374,away!$A$2:$E$405,3,FALSE)</f>
        <v>1.02857142857143</v>
      </c>
      <c r="I374">
        <f>VLOOKUP(C374,away!$B$2:$E$405,3,FALSE)</f>
        <v>0.65</v>
      </c>
      <c r="J374">
        <f>VLOOKUP(B374,home!$B$2:$E$405,4,FALSE)</f>
        <v>0.57999999999999996</v>
      </c>
      <c r="K374" s="3">
        <f t="shared" si="504"/>
        <v>1.7195510204081634</v>
      </c>
      <c r="L374" s="3">
        <f t="shared" si="505"/>
        <v>0.38777142857142916</v>
      </c>
      <c r="M374" s="5">
        <f t="shared" si="506"/>
        <v>0.12156302225669187</v>
      </c>
      <c r="N374" s="5">
        <f t="shared" si="507"/>
        <v>0.20903381896539472</v>
      </c>
      <c r="O374" s="5">
        <f t="shared" si="508"/>
        <v>4.7138666801937852E-2</v>
      </c>
      <c r="P374" s="5">
        <f t="shared" si="509"/>
        <v>8.1057342599952634E-2</v>
      </c>
      <c r="Q374" s="5">
        <f t="shared" si="510"/>
        <v>0.17972215835087996</v>
      </c>
      <c r="R374" s="5">
        <f t="shared" si="511"/>
        <v>9.1395140833700206E-3</v>
      </c>
      <c r="S374" s="5">
        <f t="shared" si="512"/>
        <v>1.3512112210184073E-2</v>
      </c>
      <c r="T374" s="5">
        <f t="shared" si="513"/>
        <v>6.9691118089661344E-2</v>
      </c>
      <c r="U374" s="5">
        <f t="shared" si="514"/>
        <v>1.5715860768093694E-2</v>
      </c>
      <c r="V374" s="5">
        <f t="shared" si="515"/>
        <v>1.0010865039728179E-3</v>
      </c>
      <c r="W374" s="5">
        <f t="shared" si="516"/>
        <v>0.1030138069274044</v>
      </c>
      <c r="X374" s="5">
        <f t="shared" si="517"/>
        <v>3.9945811074820994E-2</v>
      </c>
      <c r="Y374" s="5">
        <f t="shared" si="518"/>
        <v>7.7449221129638765E-3</v>
      </c>
      <c r="Z374" s="5">
        <f t="shared" si="519"/>
        <v>1.1813474775190297E-3</v>
      </c>
      <c r="AA374" s="5">
        <f t="shared" si="520"/>
        <v>2.0313872604244567E-3</v>
      </c>
      <c r="AB374" s="5">
        <f t="shared" si="521"/>
        <v>1.7465370182535099E-3</v>
      </c>
      <c r="AC374" s="5">
        <f t="shared" si="522"/>
        <v>4.1719826791451897E-5</v>
      </c>
      <c r="AD374" s="5">
        <f t="shared" si="523"/>
        <v>4.4284374204536937E-2</v>
      </c>
      <c r="AE374" s="5">
        <f t="shared" si="524"/>
        <v>1.7172215048685036E-2</v>
      </c>
      <c r="AF374" s="5">
        <f t="shared" si="525"/>
        <v>3.3294471805821952E-3</v>
      </c>
      <c r="AG374" s="5">
        <f t="shared" si="526"/>
        <v>4.3035482985582499E-4</v>
      </c>
      <c r="AH374" s="5">
        <f t="shared" si="527"/>
        <v>1.145231997492021E-4</v>
      </c>
      <c r="AI374" s="5">
        <f t="shared" si="528"/>
        <v>1.9692848498914834E-4</v>
      </c>
      <c r="AJ374" s="5">
        <f t="shared" si="529"/>
        <v>1.6931428865526194E-4</v>
      </c>
      <c r="AK374" s="5">
        <f t="shared" si="530"/>
        <v>9.7048185942279325E-5</v>
      </c>
      <c r="AL374" s="5">
        <f t="shared" si="531"/>
        <v>1.1127391309191447E-6</v>
      </c>
      <c r="AM374" s="5">
        <f t="shared" si="532"/>
        <v>1.5229848170309679E-2</v>
      </c>
      <c r="AN374" s="5">
        <f t="shared" si="533"/>
        <v>5.9056999819269516E-3</v>
      </c>
      <c r="AO374" s="5">
        <f t="shared" si="534"/>
        <v>1.1450308593530386E-3</v>
      </c>
      <c r="AP374" s="5">
        <f t="shared" si="535"/>
        <v>1.4800341736323299E-4</v>
      </c>
      <c r="AQ374" s="5">
        <f t="shared" si="536"/>
        <v>1.434787414609858E-5</v>
      </c>
      <c r="AR374" s="5">
        <f t="shared" si="537"/>
        <v>8.8817649542638524E-6</v>
      </c>
      <c r="AS374" s="5">
        <f t="shared" si="538"/>
        <v>1.5272647990129869E-5</v>
      </c>
      <c r="AT374" s="5">
        <f t="shared" si="539"/>
        <v>1.3131048717881256E-5</v>
      </c>
      <c r="AU374" s="5">
        <f t="shared" si="540"/>
        <v>7.5265027406206736E-6</v>
      </c>
      <c r="AV374" s="5">
        <f t="shared" si="541"/>
        <v>3.2355513669347787E-6</v>
      </c>
      <c r="AW374" s="5">
        <f t="shared" si="542"/>
        <v>2.0610177540673747E-8</v>
      </c>
      <c r="AX374" s="5">
        <f t="shared" si="543"/>
        <v>4.3647501603195672E-3</v>
      </c>
      <c r="AY374" s="5">
        <f t="shared" si="544"/>
        <v>1.6925254050244934E-3</v>
      </c>
      <c r="AZ374" s="5">
        <f t="shared" si="545"/>
        <v>3.2815649709989225E-4</v>
      </c>
      <c r="BA374" s="5">
        <f t="shared" si="546"/>
        <v>4.2416571225140426E-5</v>
      </c>
      <c r="BB374" s="5">
        <f t="shared" si="547"/>
        <v>4.1119836047686189E-6</v>
      </c>
      <c r="BC374" s="5">
        <f t="shared" si="548"/>
        <v>3.189019513366847E-7</v>
      </c>
      <c r="BD374" s="5">
        <f t="shared" si="549"/>
        <v>5.7401578075842408E-7</v>
      </c>
      <c r="BE374" s="5">
        <f t="shared" si="550"/>
        <v>9.8704942153353658E-7</v>
      </c>
      <c r="BF374" s="5">
        <f t="shared" si="551"/>
        <v>8.4864091999564044E-7</v>
      </c>
      <c r="BG374" s="5">
        <f t="shared" si="552"/>
        <v>4.8642711997954207E-7</v>
      </c>
      <c r="BH374" s="5">
        <f t="shared" si="553"/>
        <v>2.0910906262875638E-7</v>
      </c>
      <c r="BI374" s="5">
        <f t="shared" si="554"/>
        <v>7.1914740403974486E-8</v>
      </c>
      <c r="BJ374" s="8">
        <f t="shared" si="555"/>
        <v>0.7032432366071093</v>
      </c>
      <c r="BK374" s="8">
        <f t="shared" si="556"/>
        <v>0.21886892154174828</v>
      </c>
      <c r="BL374" s="8">
        <f t="shared" si="557"/>
        <v>7.6401004764230548E-2</v>
      </c>
      <c r="BM374" s="8">
        <f t="shared" si="558"/>
        <v>0.35034748253753334</v>
      </c>
      <c r="BN374" s="8">
        <f t="shared" si="559"/>
        <v>0.64765452305822702</v>
      </c>
    </row>
    <row r="375" spans="1:66" x14ac:dyDescent="0.25">
      <c r="A375" t="s">
        <v>80</v>
      </c>
      <c r="B375" t="s">
        <v>90</v>
      </c>
      <c r="C375" t="s">
        <v>85</v>
      </c>
      <c r="D375" t="s">
        <v>497</v>
      </c>
      <c r="E375">
        <f>VLOOKUP(A375,home!$A$2:$E$405,3,FALSE)</f>
        <v>1.2326530612244899</v>
      </c>
      <c r="F375">
        <f>VLOOKUP(B375,home!$B$2:$E$405,3,FALSE)</f>
        <v>1.38</v>
      </c>
      <c r="G375">
        <f>VLOOKUP(C375,away!$B$2:$E$405,4,FALSE)</f>
        <v>0.77</v>
      </c>
      <c r="H375">
        <f>VLOOKUP(A375,away!$A$2:$E$405,3,FALSE)</f>
        <v>1.02857142857143</v>
      </c>
      <c r="I375">
        <f>VLOOKUP(C375,away!$B$2:$E$405,3,FALSE)</f>
        <v>1.05</v>
      </c>
      <c r="J375">
        <f>VLOOKUP(B375,home!$B$2:$E$405,4,FALSE)</f>
        <v>0.49</v>
      </c>
      <c r="K375" s="3">
        <f t="shared" si="504"/>
        <v>1.309817142857143</v>
      </c>
      <c r="L375" s="3">
        <f t="shared" si="505"/>
        <v>0.52920000000000078</v>
      </c>
      <c r="M375" s="5">
        <f t="shared" si="506"/>
        <v>0.15897359768318262</v>
      </c>
      <c r="N375" s="5">
        <f t="shared" si="507"/>
        <v>0.2082263435071072</v>
      </c>
      <c r="O375" s="5">
        <f t="shared" si="508"/>
        <v>8.4128827893940356E-2</v>
      </c>
      <c r="P375" s="5">
        <f t="shared" si="509"/>
        <v>0.11019338098396128</v>
      </c>
      <c r="Q375" s="5">
        <f t="shared" si="510"/>
        <v>0.13636921716003458</v>
      </c>
      <c r="R375" s="5">
        <f t="shared" si="511"/>
        <v>2.2260487860736648E-2</v>
      </c>
      <c r="S375" s="5">
        <f t="shared" si="512"/>
        <v>1.9095279640200545E-2</v>
      </c>
      <c r="T375" s="5">
        <f t="shared" si="513"/>
        <v>7.2166589721090399E-2</v>
      </c>
      <c r="U375" s="5">
        <f t="shared" si="514"/>
        <v>2.9157168608356192E-2</v>
      </c>
      <c r="V375" s="5">
        <f t="shared" si="515"/>
        <v>1.4706658876786792E-3</v>
      </c>
      <c r="W375" s="5">
        <f t="shared" si="516"/>
        <v>5.9539579464740609E-2</v>
      </c>
      <c r="X375" s="5">
        <f t="shared" si="517"/>
        <v>3.1508345452740776E-2</v>
      </c>
      <c r="Y375" s="5">
        <f t="shared" si="518"/>
        <v>8.3371082067952192E-3</v>
      </c>
      <c r="Z375" s="5">
        <f t="shared" si="519"/>
        <v>3.9267500586339507E-3</v>
      </c>
      <c r="AA375" s="5">
        <f t="shared" si="520"/>
        <v>5.143324542514041E-3</v>
      </c>
      <c r="AB375" s="5">
        <f t="shared" si="521"/>
        <v>3.3684073285313817E-3</v>
      </c>
      <c r="AC375" s="5">
        <f t="shared" si="522"/>
        <v>6.3712484660525149E-5</v>
      </c>
      <c r="AD375" s="5">
        <f t="shared" si="523"/>
        <v>1.9496490465355596E-2</v>
      </c>
      <c r="AE375" s="5">
        <f t="shared" si="524"/>
        <v>1.0317542754266197E-2</v>
      </c>
      <c r="AF375" s="5">
        <f t="shared" si="525"/>
        <v>2.730021812778839E-3</v>
      </c>
      <c r="AG375" s="5">
        <f t="shared" si="526"/>
        <v>4.8157584777418802E-4</v>
      </c>
      <c r="AH375" s="5">
        <f t="shared" si="527"/>
        <v>5.1950903275727229E-4</v>
      </c>
      <c r="AI375" s="5">
        <f t="shared" si="528"/>
        <v>6.8046183697460837E-4</v>
      </c>
      <c r="AJ375" s="5">
        <f t="shared" si="529"/>
        <v>4.4564028956470237E-4</v>
      </c>
      <c r="AK375" s="5">
        <f t="shared" si="530"/>
        <v>1.9456909693988948E-4</v>
      </c>
      <c r="AL375" s="5">
        <f t="shared" si="531"/>
        <v>1.7665056834465133E-6</v>
      </c>
      <c r="AM375" s="5">
        <f t="shared" si="532"/>
        <v>5.1073674874147195E-3</v>
      </c>
      <c r="AN375" s="5">
        <f t="shared" si="533"/>
        <v>2.7028188743398731E-3</v>
      </c>
      <c r="AO375" s="5">
        <f t="shared" si="534"/>
        <v>7.1516587415033136E-4</v>
      </c>
      <c r="AP375" s="5">
        <f t="shared" si="535"/>
        <v>1.2615526020011867E-4</v>
      </c>
      <c r="AQ375" s="5">
        <f t="shared" si="536"/>
        <v>1.6690340924475717E-5</v>
      </c>
      <c r="AR375" s="5">
        <f t="shared" si="537"/>
        <v>5.4984836027029805E-5</v>
      </c>
      <c r="AS375" s="5">
        <f t="shared" si="538"/>
        <v>7.2020080825392689E-5</v>
      </c>
      <c r="AT375" s="5">
        <f t="shared" si="539"/>
        <v>4.7166568247528183E-5</v>
      </c>
      <c r="AU375" s="5">
        <f t="shared" si="540"/>
        <v>2.0593193220117939E-5</v>
      </c>
      <c r="AV375" s="5">
        <f t="shared" si="541"/>
        <v>6.7433293764699942E-6</v>
      </c>
      <c r="AW375" s="5">
        <f t="shared" si="542"/>
        <v>3.4012851578852433E-8</v>
      </c>
      <c r="AX375" s="5">
        <f t="shared" si="543"/>
        <v>1.1149529149811687E-3</v>
      </c>
      <c r="AY375" s="5">
        <f t="shared" si="544"/>
        <v>5.9003308260803522E-4</v>
      </c>
      <c r="AZ375" s="5">
        <f t="shared" si="545"/>
        <v>1.5612275365808634E-4</v>
      </c>
      <c r="BA375" s="5">
        <f t="shared" si="546"/>
        <v>2.7540053745286474E-5</v>
      </c>
      <c r="BB375" s="5">
        <f t="shared" si="547"/>
        <v>3.643549110501405E-6</v>
      </c>
      <c r="BC375" s="5">
        <f t="shared" si="548"/>
        <v>3.8563323785546938E-7</v>
      </c>
      <c r="BD375" s="5">
        <f t="shared" si="549"/>
        <v>4.8496625375840337E-6</v>
      </c>
      <c r="BE375" s="5">
        <f t="shared" si="550"/>
        <v>6.3521711287996408E-6</v>
      </c>
      <c r="BF375" s="5">
        <f t="shared" si="551"/>
        <v>4.1600913194319899E-6</v>
      </c>
      <c r="BG375" s="5">
        <f t="shared" si="552"/>
        <v>1.816319642014404E-6</v>
      </c>
      <c r="BH375" s="5">
        <f t="shared" si="553"/>
        <v>5.9476165100465404E-7</v>
      </c>
      <c r="BI375" s="5">
        <f t="shared" si="554"/>
        <v>1.5580580127998262E-7</v>
      </c>
      <c r="BJ375" s="8">
        <f t="shared" si="555"/>
        <v>0.5597336902170541</v>
      </c>
      <c r="BK375" s="8">
        <f t="shared" si="556"/>
        <v>0.29038843626797511</v>
      </c>
      <c r="BL375" s="8">
        <f t="shared" si="557"/>
        <v>0.14611783331009173</v>
      </c>
      <c r="BM375" s="8">
        <f t="shared" si="558"/>
        <v>0.27942485569503561</v>
      </c>
      <c r="BN375" s="8">
        <f t="shared" si="559"/>
        <v>0.72015185508896262</v>
      </c>
    </row>
    <row r="376" spans="1:66" x14ac:dyDescent="0.25">
      <c r="A376" t="s">
        <v>99</v>
      </c>
      <c r="B376" t="s">
        <v>111</v>
      </c>
      <c r="C376" t="s">
        <v>101</v>
      </c>
      <c r="D376" t="s">
        <v>497</v>
      </c>
      <c r="E376">
        <f>VLOOKUP(A376,home!$A$2:$E$405,3,FALSE)</f>
        <v>1.32780082987552</v>
      </c>
      <c r="F376">
        <f>VLOOKUP(B376,home!$B$2:$E$405,3,FALSE)</f>
        <v>1.03</v>
      </c>
      <c r="G376">
        <f>VLOOKUP(C376,away!$B$2:$E$405,4,FALSE)</f>
        <v>0.49</v>
      </c>
      <c r="H376">
        <f>VLOOKUP(A376,away!$A$2:$E$405,3,FALSE)</f>
        <v>1.2572614107883799</v>
      </c>
      <c r="I376">
        <f>VLOOKUP(C376,away!$B$2:$E$405,3,FALSE)</f>
        <v>1.24</v>
      </c>
      <c r="J376">
        <f>VLOOKUP(B376,home!$B$2:$E$405,4,FALSE)</f>
        <v>0.71</v>
      </c>
      <c r="K376" s="3">
        <f t="shared" si="504"/>
        <v>0.67014107883817498</v>
      </c>
      <c r="L376" s="3">
        <f t="shared" si="505"/>
        <v>1.1068929460580896</v>
      </c>
      <c r="M376" s="5">
        <f t="shared" si="506"/>
        <v>0.16913906630441317</v>
      </c>
      <c r="N376" s="5">
        <f t="shared" si="507"/>
        <v>0.11334703636692103</v>
      </c>
      <c r="O376" s="5">
        <f t="shared" si="508"/>
        <v>0.18721883939520645</v>
      </c>
      <c r="P376" s="5">
        <f t="shared" si="509"/>
        <v>0.12546303501113465</v>
      </c>
      <c r="Q376" s="5">
        <f t="shared" si="510"/>
        <v>3.7979252617019156E-2</v>
      </c>
      <c r="R376" s="5">
        <f t="shared" si="511"/>
        <v>0.10361560634786821</v>
      </c>
      <c r="S376" s="5">
        <f t="shared" si="512"/>
        <v>2.326631791539352E-2</v>
      </c>
      <c r="T376" s="5">
        <f t="shared" si="513"/>
        <v>4.2038966818336743E-2</v>
      </c>
      <c r="U376" s="5">
        <f t="shared" si="514"/>
        <v>6.9437074222432046E-2</v>
      </c>
      <c r="V376" s="5">
        <f t="shared" si="515"/>
        <v>1.9175955311533967E-3</v>
      </c>
      <c r="W376" s="5">
        <f t="shared" si="516"/>
        <v>8.4838191074122667E-3</v>
      </c>
      <c r="X376" s="5">
        <f t="shared" si="517"/>
        <v>9.3906795256274763E-3</v>
      </c>
      <c r="Y376" s="5">
        <f t="shared" si="518"/>
        <v>5.1972384628045914E-3</v>
      </c>
      <c r="Z376" s="5">
        <f t="shared" si="519"/>
        <v>3.8230461255995704E-2</v>
      </c>
      <c r="AA376" s="5">
        <f t="shared" si="520"/>
        <v>2.5619802550574011E-2</v>
      </c>
      <c r="AB376" s="5">
        <f t="shared" si="521"/>
        <v>8.5844410604313456E-3</v>
      </c>
      <c r="AC376" s="5">
        <f t="shared" si="522"/>
        <v>8.8901458618853934E-5</v>
      </c>
      <c r="AD376" s="5">
        <f t="shared" si="523"/>
        <v>1.4213389223272947E-3</v>
      </c>
      <c r="AE376" s="5">
        <f t="shared" si="524"/>
        <v>1.5732700270818893E-3</v>
      </c>
      <c r="AF376" s="5">
        <f t="shared" si="525"/>
        <v>8.7072074761078162E-4</v>
      </c>
      <c r="AG376" s="5">
        <f t="shared" si="526"/>
        <v>3.2126488450560009E-4</v>
      </c>
      <c r="AH376" s="5">
        <f t="shared" si="527"/>
        <v>1.0579256972202191E-2</v>
      </c>
      <c r="AI376" s="5">
        <f t="shared" si="528"/>
        <v>7.0895946806578602E-3</v>
      </c>
      <c r="AJ376" s="5">
        <f t="shared" si="529"/>
        <v>2.3755143139107221E-3</v>
      </c>
      <c r="AK376" s="5">
        <f t="shared" si="530"/>
        <v>5.3064324170655291E-4</v>
      </c>
      <c r="AL376" s="5">
        <f t="shared" si="531"/>
        <v>2.6377931625006667E-6</v>
      </c>
      <c r="AM376" s="5">
        <f t="shared" si="532"/>
        <v>1.9049951976062051E-4</v>
      </c>
      <c r="AN376" s="5">
        <f t="shared" si="533"/>
        <v>2.1086257465048451E-4</v>
      </c>
      <c r="AO376" s="5">
        <f t="shared" si="534"/>
        <v>1.1670114823413434E-4</v>
      </c>
      <c r="AP376" s="5">
        <f t="shared" si="535"/>
        <v>4.305855925908092E-5</v>
      </c>
      <c r="AQ376" s="5">
        <f t="shared" si="536"/>
        <v>1.1915303877825235E-5</v>
      </c>
      <c r="AR376" s="5">
        <f t="shared" si="537"/>
        <v>2.3420209834132898E-3</v>
      </c>
      <c r="AS376" s="5">
        <f t="shared" si="538"/>
        <v>1.5694844684862256E-3</v>
      </c>
      <c r="AT376" s="5">
        <f t="shared" si="539"/>
        <v>5.2588800746555938E-4</v>
      </c>
      <c r="AU376" s="5">
        <f t="shared" si="540"/>
        <v>1.1747305222367607E-4</v>
      </c>
      <c r="AV376" s="5">
        <f t="shared" si="541"/>
        <v>1.9680879487896886E-5</v>
      </c>
      <c r="AW376" s="5">
        <f t="shared" si="542"/>
        <v>5.4351320210101147E-8</v>
      </c>
      <c r="AX376" s="5">
        <f t="shared" si="543"/>
        <v>2.1276925615089398E-5</v>
      </c>
      <c r="AY376" s="5">
        <f t="shared" si="544"/>
        <v>2.3551278877145134E-5</v>
      </c>
      <c r="AZ376" s="5">
        <f t="shared" si="545"/>
        <v>1.3034372229879419E-5</v>
      </c>
      <c r="BA376" s="5">
        <f t="shared" si="546"/>
        <v>4.8092182258496604E-6</v>
      </c>
      <c r="BB376" s="5">
        <f t="shared" si="547"/>
        <v>1.3308224325617479E-6</v>
      </c>
      <c r="BC376" s="5">
        <f t="shared" si="548"/>
        <v>2.9461559261169286E-7</v>
      </c>
      <c r="BD376" s="5">
        <f t="shared" si="549"/>
        <v>4.3206108434336711E-4</v>
      </c>
      <c r="BE376" s="5">
        <f t="shared" si="550"/>
        <v>2.8954188118585571E-4</v>
      </c>
      <c r="BF376" s="5">
        <f t="shared" si="551"/>
        <v>9.7016954313362011E-5</v>
      </c>
      <c r="BG376" s="5">
        <f t="shared" si="552"/>
        <v>2.1671682143050121E-5</v>
      </c>
      <c r="BH376" s="5">
        <f t="shared" si="553"/>
        <v>3.6307711128954043E-6</v>
      </c>
      <c r="BI376" s="5">
        <f t="shared" si="554"/>
        <v>4.866257741220417E-7</v>
      </c>
      <c r="BJ376" s="8">
        <f t="shared" si="555"/>
        <v>0.2212609218184021</v>
      </c>
      <c r="BK376" s="8">
        <f t="shared" si="556"/>
        <v>0.31990110529275323</v>
      </c>
      <c r="BL376" s="8">
        <f t="shared" si="557"/>
        <v>0.42046972917493852</v>
      </c>
      <c r="BM376" s="8">
        <f t="shared" si="558"/>
        <v>0.26307588457197006</v>
      </c>
      <c r="BN376" s="8">
        <f t="shared" si="559"/>
        <v>0.73676283604256265</v>
      </c>
    </row>
    <row r="377" spans="1:66" x14ac:dyDescent="0.25">
      <c r="A377" t="s">
        <v>99</v>
      </c>
      <c r="B377" t="s">
        <v>104</v>
      </c>
      <c r="C377" t="s">
        <v>395</v>
      </c>
      <c r="D377" t="s">
        <v>497</v>
      </c>
      <c r="E377">
        <f>VLOOKUP(A377,home!$A$2:$E$405,3,FALSE)</f>
        <v>1.32780082987552</v>
      </c>
      <c r="F377">
        <f>VLOOKUP(B377,home!$B$2:$E$405,3,FALSE)</f>
        <v>0.87</v>
      </c>
      <c r="G377">
        <f>VLOOKUP(C377,away!$B$2:$E$405,4,FALSE)</f>
        <v>0.59</v>
      </c>
      <c r="H377">
        <f>VLOOKUP(A377,away!$A$2:$E$405,3,FALSE)</f>
        <v>1.2572614107883799</v>
      </c>
      <c r="I377">
        <f>VLOOKUP(C377,away!$B$2:$E$405,3,FALSE)</f>
        <v>1.1299999999999999</v>
      </c>
      <c r="J377">
        <f>VLOOKUP(B377,home!$B$2:$E$405,4,FALSE)</f>
        <v>1.1100000000000001</v>
      </c>
      <c r="K377" s="3">
        <f t="shared" si="504"/>
        <v>0.68156016597510427</v>
      </c>
      <c r="L377" s="3">
        <f t="shared" si="505"/>
        <v>1.5769829875518648</v>
      </c>
      <c r="M377" s="5">
        <f t="shared" si="506"/>
        <v>0.10450261818105447</v>
      </c>
      <c r="N377" s="5">
        <f t="shared" si="507"/>
        <v>7.1224821792312418E-2</v>
      </c>
      <c r="O377" s="5">
        <f t="shared" si="508"/>
        <v>0.16479885102615108</v>
      </c>
      <c r="P377" s="5">
        <f t="shared" si="509"/>
        <v>0.11232033225789</v>
      </c>
      <c r="Q377" s="5">
        <f t="shared" si="510"/>
        <v>2.427200068115784E-2</v>
      </c>
      <c r="R377" s="5">
        <f t="shared" si="511"/>
        <v>0.12994249221816725</v>
      </c>
      <c r="S377" s="5">
        <f t="shared" si="512"/>
        <v>3.0180720009965196E-2</v>
      </c>
      <c r="T377" s="5">
        <f t="shared" si="513"/>
        <v>3.8276532148033185E-2</v>
      </c>
      <c r="U377" s="5">
        <f t="shared" si="514"/>
        <v>8.8563626563432765E-2</v>
      </c>
      <c r="V377" s="5">
        <f t="shared" si="515"/>
        <v>3.6042781174136129E-3</v>
      </c>
      <c r="W377" s="5">
        <f t="shared" si="516"/>
        <v>5.5142762709325952E-3</v>
      </c>
      <c r="X377" s="5">
        <f t="shared" si="517"/>
        <v>8.6959198679216389E-3</v>
      </c>
      <c r="Y377" s="5">
        <f t="shared" si="518"/>
        <v>6.8566588464133455E-3</v>
      </c>
      <c r="Z377" s="5">
        <f t="shared" si="519"/>
        <v>6.8305699862713454E-2</v>
      </c>
      <c r="AA377" s="5">
        <f t="shared" si="520"/>
        <v>4.655444413547663E-2</v>
      </c>
      <c r="AB377" s="5">
        <f t="shared" si="521"/>
        <v>1.5864827335927086E-2</v>
      </c>
      <c r="AC377" s="5">
        <f t="shared" si="522"/>
        <v>2.4211936190222437E-4</v>
      </c>
      <c r="AD377" s="5">
        <f t="shared" si="523"/>
        <v>9.3957776261234939E-4</v>
      </c>
      <c r="AE377" s="5">
        <f t="shared" si="524"/>
        <v>1.4816981471217194E-3</v>
      </c>
      <c r="AF377" s="5">
        <f t="shared" si="525"/>
        <v>1.1683063853490361E-3</v>
      </c>
      <c r="AG377" s="5">
        <f t="shared" si="526"/>
        <v>6.1413309798121439E-4</v>
      </c>
      <c r="AH377" s="5">
        <f t="shared" si="527"/>
        <v>2.6929231659080708E-2</v>
      </c>
      <c r="AI377" s="5">
        <f t="shared" si="528"/>
        <v>1.8353891599145078E-2</v>
      </c>
      <c r="AJ377" s="5">
        <f t="shared" si="529"/>
        <v>6.254640702301196E-3</v>
      </c>
      <c r="AK377" s="5">
        <f t="shared" si="530"/>
        <v>1.4209713183916824E-3</v>
      </c>
      <c r="AL377" s="5">
        <f t="shared" si="531"/>
        <v>1.0409280704454689E-5</v>
      </c>
      <c r="AM377" s="5">
        <f t="shared" si="532"/>
        <v>1.2807575516651803E-4</v>
      </c>
      <c r="AN377" s="5">
        <f t="shared" si="533"/>
        <v>2.0197328701545677E-4</v>
      </c>
      <c r="AO377" s="5">
        <f t="shared" si="534"/>
        <v>1.5925421878165271E-4</v>
      </c>
      <c r="AP377" s="5">
        <f t="shared" si="535"/>
        <v>8.3713731238176323E-5</v>
      </c>
      <c r="AQ377" s="5">
        <f t="shared" si="536"/>
        <v>3.3003782496773285E-5</v>
      </c>
      <c r="AR377" s="5">
        <f t="shared" si="537"/>
        <v>8.4933880388426662E-3</v>
      </c>
      <c r="AS377" s="5">
        <f t="shared" si="538"/>
        <v>5.7887549614445716E-3</v>
      </c>
      <c r="AT377" s="5">
        <f t="shared" si="539"/>
        <v>1.9726923961556854E-3</v>
      </c>
      <c r="AU377" s="5">
        <f t="shared" si="540"/>
        <v>4.4816951898056517E-4</v>
      </c>
      <c r="AV377" s="5">
        <f t="shared" si="541"/>
        <v>7.6363622935344137E-5</v>
      </c>
      <c r="AW377" s="5">
        <f t="shared" si="542"/>
        <v>3.1077739902074841E-7</v>
      </c>
      <c r="AX377" s="5">
        <f t="shared" si="543"/>
        <v>1.4548555491446473E-5</v>
      </c>
      <c r="AY377" s="5">
        <f t="shared" si="544"/>
        <v>2.2942824503465348E-5</v>
      </c>
      <c r="AZ377" s="5">
        <f t="shared" si="545"/>
        <v>1.8090221964176465E-5</v>
      </c>
      <c r="BA377" s="5">
        <f t="shared" si="546"/>
        <v>9.5093240928477871E-6</v>
      </c>
      <c r="BB377" s="5">
        <f t="shared" si="547"/>
        <v>3.7490105793845068E-6</v>
      </c>
      <c r="BC377" s="5">
        <f t="shared" si="548"/>
        <v>1.1824251807682646E-6</v>
      </c>
      <c r="BD377" s="5">
        <f t="shared" si="549"/>
        <v>2.2323214073218952E-3</v>
      </c>
      <c r="BE377" s="5">
        <f t="shared" si="550"/>
        <v>1.5214613488840891E-3</v>
      </c>
      <c r="BF377" s="5">
        <f t="shared" si="551"/>
        <v>5.1848372473507287E-4</v>
      </c>
      <c r="BG377" s="5">
        <f t="shared" si="552"/>
        <v>1.177926178286089E-4</v>
      </c>
      <c r="BH377" s="5">
        <f t="shared" si="553"/>
        <v>2.0070689039477171E-5</v>
      </c>
      <c r="BI377" s="5">
        <f t="shared" si="554"/>
        <v>2.7358764305961538E-6</v>
      </c>
      <c r="BJ377" s="8">
        <f t="shared" si="555"/>
        <v>0.15971996813634601</v>
      </c>
      <c r="BK377" s="8">
        <f t="shared" si="556"/>
        <v>0.25088342003343339</v>
      </c>
      <c r="BL377" s="8">
        <f t="shared" si="557"/>
        <v>0.51987521076067222</v>
      </c>
      <c r="BM377" s="8">
        <f t="shared" si="558"/>
        <v>0.3917005505893274</v>
      </c>
      <c r="BN377" s="8">
        <f t="shared" si="559"/>
        <v>0.60706111615673297</v>
      </c>
    </row>
    <row r="378" spans="1:66" x14ac:dyDescent="0.25">
      <c r="A378" t="s">
        <v>99</v>
      </c>
      <c r="B378" t="s">
        <v>106</v>
      </c>
      <c r="C378" t="s">
        <v>116</v>
      </c>
      <c r="D378" t="s">
        <v>497</v>
      </c>
      <c r="E378">
        <f>VLOOKUP(A378,home!$A$2:$E$405,3,FALSE)</f>
        <v>1.32780082987552</v>
      </c>
      <c r="F378">
        <f>VLOOKUP(B378,home!$B$2:$E$405,3,FALSE)</f>
        <v>0.99</v>
      </c>
      <c r="G378">
        <f>VLOOKUP(C378,away!$B$2:$E$405,4,FALSE)</f>
        <v>1.36</v>
      </c>
      <c r="H378">
        <f>VLOOKUP(A378,away!$A$2:$E$405,3,FALSE)</f>
        <v>1.2572614107883799</v>
      </c>
      <c r="I378">
        <f>VLOOKUP(C378,away!$B$2:$E$405,3,FALSE)</f>
        <v>0.75</v>
      </c>
      <c r="J378">
        <f>VLOOKUP(B378,home!$B$2:$E$405,4,FALSE)</f>
        <v>1.55</v>
      </c>
      <c r="K378" s="3">
        <f t="shared" si="504"/>
        <v>1.7877510373444003</v>
      </c>
      <c r="L378" s="3">
        <f t="shared" si="505"/>
        <v>1.4615663900414917</v>
      </c>
      <c r="M378" s="5">
        <f t="shared" si="506"/>
        <v>3.8800683078733036E-2</v>
      </c>
      <c r="N378" s="5">
        <f t="shared" si="507"/>
        <v>6.936596142367632E-2</v>
      </c>
      <c r="O378" s="5">
        <f t="shared" si="508"/>
        <v>5.6709774298527846E-2</v>
      </c>
      <c r="P378" s="5">
        <f t="shared" si="509"/>
        <v>0.10138295782975998</v>
      </c>
      <c r="Q378" s="5">
        <f t="shared" si="510"/>
        <v>6.2004534745784497E-2</v>
      </c>
      <c r="R378" s="5">
        <f t="shared" si="511"/>
        <v>4.144255005078356E-2</v>
      </c>
      <c r="S378" s="5">
        <f t="shared" si="512"/>
        <v>6.6226309195730484E-2</v>
      </c>
      <c r="T378" s="5">
        <f t="shared" si="513"/>
        <v>9.0623744014598495E-2</v>
      </c>
      <c r="U378" s="5">
        <f t="shared" si="514"/>
        <v>7.408896184348554E-2</v>
      </c>
      <c r="V378" s="5">
        <f t="shared" si="515"/>
        <v>1.9227093098069446E-2</v>
      </c>
      <c r="W378" s="5">
        <f t="shared" si="516"/>
        <v>3.6949557103944382E-2</v>
      </c>
      <c r="X378" s="5">
        <f t="shared" si="517"/>
        <v>5.4004230790043954E-2</v>
      </c>
      <c r="Y378" s="5">
        <f t="shared" si="518"/>
        <v>3.9465384321386063E-2</v>
      </c>
      <c r="Z378" s="5">
        <f t="shared" si="519"/>
        <v>2.0190346090612529E-2</v>
      </c>
      <c r="AA378" s="5">
        <f t="shared" si="520"/>
        <v>3.6095312167835014E-2</v>
      </c>
      <c r="AB378" s="5">
        <f t="shared" si="521"/>
        <v>3.2264715885658497E-2</v>
      </c>
      <c r="AC378" s="5">
        <f t="shared" si="522"/>
        <v>3.1399246966783223E-3</v>
      </c>
      <c r="AD378" s="5">
        <f t="shared" si="523"/>
        <v>1.6514152260498183E-2</v>
      </c>
      <c r="AE378" s="5">
        <f t="shared" si="524"/>
        <v>2.413652990397187E-2</v>
      </c>
      <c r="AF378" s="5">
        <f t="shared" si="525"/>
        <v>1.7638570439938342E-2</v>
      </c>
      <c r="AG378" s="5">
        <f t="shared" si="526"/>
        <v>8.5933139077977519E-3</v>
      </c>
      <c r="AH378" s="5">
        <f t="shared" si="527"/>
        <v>7.3773828123362166E-3</v>
      </c>
      <c r="AI378" s="5">
        <f t="shared" si="528"/>
        <v>1.3188923775640822E-2</v>
      </c>
      <c r="AJ378" s="5">
        <f t="shared" si="529"/>
        <v>1.1789256080679052E-2</v>
      </c>
      <c r="AK378" s="5">
        <f t="shared" si="530"/>
        <v>7.0254182625842524E-3</v>
      </c>
      <c r="AL378" s="5">
        <f t="shared" si="531"/>
        <v>3.2817448338835227E-4</v>
      </c>
      <c r="AM378" s="5">
        <f t="shared" si="532"/>
        <v>5.9046385669137939E-3</v>
      </c>
      <c r="AN378" s="5">
        <f t="shared" si="533"/>
        <v>8.6300212747439618E-3</v>
      </c>
      <c r="AO378" s="5">
        <f t="shared" si="534"/>
        <v>6.3066745202544029E-3</v>
      </c>
      <c r="AP378" s="5">
        <f t="shared" si="535"/>
        <v>3.0725411705782961E-3</v>
      </c>
      <c r="AQ378" s="5">
        <f t="shared" si="536"/>
        <v>1.1226807267339935E-3</v>
      </c>
      <c r="AR378" s="5">
        <f t="shared" si="537"/>
        <v>2.1565069529960782E-3</v>
      </c>
      <c r="AS378" s="5">
        <f t="shared" si="538"/>
        <v>3.8552975422591514E-3</v>
      </c>
      <c r="AT378" s="5">
        <f t="shared" si="539"/>
        <v>3.4461560902225574E-3</v>
      </c>
      <c r="AU378" s="5">
        <f t="shared" si="540"/>
        <v>2.0536230417153665E-3</v>
      </c>
      <c r="AV378" s="5">
        <f t="shared" si="541"/>
        <v>9.1784168078525225E-4</v>
      </c>
      <c r="AW378" s="5">
        <f t="shared" si="542"/>
        <v>2.3819239744548117E-5</v>
      </c>
      <c r="AX378" s="5">
        <f t="shared" si="543"/>
        <v>1.7593372871906497E-3</v>
      </c>
      <c r="AY378" s="5">
        <f t="shared" si="544"/>
        <v>2.5713882477046293E-3</v>
      </c>
      <c r="AZ378" s="5">
        <f t="shared" si="545"/>
        <v>1.8791273192963862E-3</v>
      </c>
      <c r="BA378" s="5">
        <f t="shared" si="546"/>
        <v>9.1548977749745521E-4</v>
      </c>
      <c r="BB378" s="5">
        <f t="shared" si="547"/>
        <v>3.3451227230421062E-4</v>
      </c>
      <c r="BC378" s="5">
        <f t="shared" si="548"/>
        <v>9.7782378851248312E-5</v>
      </c>
      <c r="BD378" s="5">
        <f t="shared" si="549"/>
        <v>5.2531301373164323E-4</v>
      </c>
      <c r="BE378" s="5">
        <f t="shared" si="550"/>
        <v>9.391288852292584E-4</v>
      </c>
      <c r="BF378" s="5">
        <f t="shared" si="551"/>
        <v>8.3946431938434856E-4</v>
      </c>
      <c r="BG378" s="5">
        <f t="shared" si="552"/>
        <v>5.0025106926432676E-4</v>
      </c>
      <c r="BH378" s="5">
        <f t="shared" si="553"/>
        <v>2.2358109200248637E-4</v>
      </c>
      <c r="BI378" s="5">
        <f t="shared" si="554"/>
        <v>7.9941465831607689E-5</v>
      </c>
      <c r="BJ378" s="8">
        <f t="shared" si="555"/>
        <v>0.45189017245370894</v>
      </c>
      <c r="BK378" s="8">
        <f t="shared" si="556"/>
        <v>0.23167653063006421</v>
      </c>
      <c r="BL378" s="8">
        <f t="shared" si="557"/>
        <v>0.29551940033095286</v>
      </c>
      <c r="BM378" s="8">
        <f t="shared" si="558"/>
        <v>0.62702241907011347</v>
      </c>
      <c r="BN378" s="8">
        <f t="shared" si="559"/>
        <v>0.36970646142726526</v>
      </c>
    </row>
    <row r="379" spans="1:66" x14ac:dyDescent="0.25">
      <c r="A379" t="s">
        <v>99</v>
      </c>
      <c r="B379" t="s">
        <v>105</v>
      </c>
      <c r="C379" t="s">
        <v>107</v>
      </c>
      <c r="D379" t="s">
        <v>497</v>
      </c>
      <c r="E379">
        <f>VLOOKUP(A379,home!$A$2:$E$405,3,FALSE)</f>
        <v>1.32780082987552</v>
      </c>
      <c r="F379">
        <f>VLOOKUP(B379,home!$B$2:$E$405,3,FALSE)</f>
        <v>1.26</v>
      </c>
      <c r="G379">
        <f>VLOOKUP(C379,away!$B$2:$E$405,4,FALSE)</f>
        <v>0.95</v>
      </c>
      <c r="H379">
        <f>VLOOKUP(A379,away!$A$2:$E$405,3,FALSE)</f>
        <v>1.2572614107883799</v>
      </c>
      <c r="I379">
        <f>VLOOKUP(C379,away!$B$2:$E$405,3,FALSE)</f>
        <v>0.75</v>
      </c>
      <c r="J379">
        <f>VLOOKUP(B379,home!$B$2:$E$405,4,FALSE)</f>
        <v>1.46</v>
      </c>
      <c r="K379" s="3">
        <f t="shared" si="504"/>
        <v>1.5893775933609973</v>
      </c>
      <c r="L379" s="3">
        <f t="shared" si="505"/>
        <v>1.376701244813276</v>
      </c>
      <c r="M379" s="5">
        <f t="shared" si="506"/>
        <v>5.1504873837225539E-2</v>
      </c>
      <c r="N379" s="5">
        <f t="shared" si="507"/>
        <v>8.186069242577132E-2</v>
      </c>
      <c r="O379" s="5">
        <f t="shared" si="508"/>
        <v>7.090682392565914E-2</v>
      </c>
      <c r="P379" s="5">
        <f t="shared" si="509"/>
        <v>0.1126977171638361</v>
      </c>
      <c r="Q379" s="5">
        <f t="shared" si="510"/>
        <v>6.5053775159268634E-2</v>
      </c>
      <c r="R379" s="5">
        <f t="shared" si="511"/>
        <v>4.880875638210537E-2</v>
      </c>
      <c r="S379" s="5">
        <f t="shared" si="512"/>
        <v>6.1648415517331197E-2</v>
      </c>
      <c r="T379" s="5">
        <f t="shared" si="513"/>
        <v>8.9559613241568109E-2</v>
      </c>
      <c r="U379" s="5">
        <f t="shared" si="514"/>
        <v>7.7575543753533843E-2</v>
      </c>
      <c r="V379" s="5">
        <f t="shared" si="515"/>
        <v>1.4988086839505137E-2</v>
      </c>
      <c r="W379" s="5">
        <f t="shared" si="516"/>
        <v>3.4465004200561922E-2</v>
      </c>
      <c r="X379" s="5">
        <f t="shared" si="517"/>
        <v>4.7448014185408394E-2</v>
      </c>
      <c r="Y379" s="5">
        <f t="shared" si="518"/>
        <v>3.2660870096484863E-2</v>
      </c>
      <c r="Z379" s="5">
        <f t="shared" si="519"/>
        <v>2.2398358556344131E-2</v>
      </c>
      <c r="AA379" s="5">
        <f t="shared" si="520"/>
        <v>3.5599449217518932E-2</v>
      </c>
      <c r="AB379" s="5">
        <f t="shared" si="521"/>
        <v>2.8290483461158648E-2</v>
      </c>
      <c r="AC379" s="5">
        <f t="shared" si="522"/>
        <v>2.049712781556144E-3</v>
      </c>
      <c r="AD379" s="5">
        <f t="shared" si="523"/>
        <v>1.3694476357866449E-2</v>
      </c>
      <c r="AE379" s="5">
        <f t="shared" si="524"/>
        <v>1.885320264894072E-2</v>
      </c>
      <c r="AF379" s="5">
        <f t="shared" si="525"/>
        <v>1.2977613777756823E-2</v>
      </c>
      <c r="AG379" s="5">
        <f t="shared" si="526"/>
        <v>5.9554323475145797E-3</v>
      </c>
      <c r="AH379" s="5">
        <f t="shared" si="527"/>
        <v>7.7089620265732668E-3</v>
      </c>
      <c r="AI379" s="5">
        <f t="shared" si="528"/>
        <v>1.2252451513106334E-2</v>
      </c>
      <c r="AJ379" s="5">
        <f t="shared" si="529"/>
        <v>9.7368859493366291E-3</v>
      </c>
      <c r="AK379" s="5">
        <f t="shared" si="530"/>
        <v>5.1585294523290521E-3</v>
      </c>
      <c r="AL379" s="5">
        <f t="shared" si="531"/>
        <v>1.793989066378089E-4</v>
      </c>
      <c r="AM379" s="5">
        <f t="shared" si="532"/>
        <v>4.3531387752009662E-3</v>
      </c>
      <c r="AN379" s="5">
        <f t="shared" si="533"/>
        <v>5.9929715706641103E-3</v>
      </c>
      <c r="AO379" s="5">
        <f t="shared" si="534"/>
        <v>4.1252657107319285E-3</v>
      </c>
      <c r="AP379" s="5">
        <f t="shared" si="535"/>
        <v>1.8930861463833898E-3</v>
      </c>
      <c r="AQ379" s="5">
        <f t="shared" si="536"/>
        <v>6.5155351356619524E-4</v>
      </c>
      <c r="AR379" s="5">
        <f t="shared" si="537"/>
        <v>2.1225875236403377E-3</v>
      </c>
      <c r="AS379" s="5">
        <f t="shared" si="538"/>
        <v>3.3735930500215588E-3</v>
      </c>
      <c r="AT379" s="5">
        <f t="shared" si="539"/>
        <v>2.6809566014113265E-3</v>
      </c>
      <c r="AU379" s="5">
        <f t="shared" si="540"/>
        <v>1.4203507836854702E-3</v>
      </c>
      <c r="AV379" s="5">
        <f t="shared" si="541"/>
        <v>5.6436842757560501E-4</v>
      </c>
      <c r="AW379" s="5">
        <f t="shared" si="542"/>
        <v>1.090395579933372E-5</v>
      </c>
      <c r="AX379" s="5">
        <f t="shared" si="543"/>
        <v>1.1531302050158921E-3</v>
      </c>
      <c r="AY379" s="5">
        <f t="shared" si="544"/>
        <v>1.587515788677167E-3</v>
      </c>
      <c r="AZ379" s="5">
        <f t="shared" si="545"/>
        <v>1.0927674812162929E-3</v>
      </c>
      <c r="BA379" s="5">
        <f t="shared" si="546"/>
        <v>5.0147145056064627E-4</v>
      </c>
      <c r="BB379" s="5">
        <f t="shared" si="547"/>
        <v>1.7259409255629028E-4</v>
      </c>
      <c r="BC379" s="5">
        <f t="shared" si="548"/>
        <v>4.7522100413932503E-5</v>
      </c>
      <c r="BD379" s="5">
        <f t="shared" si="549"/>
        <v>4.8702814767012979E-4</v>
      </c>
      <c r="BE379" s="5">
        <f t="shared" si="550"/>
        <v>7.7407162524301522E-4</v>
      </c>
      <c r="BF379" s="5">
        <f t="shared" si="551"/>
        <v>6.1514604840888986E-4</v>
      </c>
      <c r="BG379" s="5">
        <f t="shared" si="552"/>
        <v>3.2589978199521619E-4</v>
      </c>
      <c r="BH379" s="5">
        <f t="shared" si="553"/>
        <v>1.2949445279610762E-4</v>
      </c>
      <c r="BI379" s="5">
        <f t="shared" si="554"/>
        <v>4.1163116347735325E-5</v>
      </c>
      <c r="BJ379" s="8">
        <f t="shared" si="555"/>
        <v>0.42409971127612855</v>
      </c>
      <c r="BK379" s="8">
        <f t="shared" si="556"/>
        <v>0.24465572083476908</v>
      </c>
      <c r="BL379" s="8">
        <f t="shared" si="557"/>
        <v>0.30857254524011662</v>
      </c>
      <c r="BM379" s="8">
        <f t="shared" si="558"/>
        <v>0.56731708518061452</v>
      </c>
      <c r="BN379" s="8">
        <f t="shared" si="559"/>
        <v>0.43083263889386608</v>
      </c>
    </row>
    <row r="380" spans="1:66" x14ac:dyDescent="0.25">
      <c r="A380" t="s">
        <v>99</v>
      </c>
      <c r="B380" t="s">
        <v>110</v>
      </c>
      <c r="C380" t="s">
        <v>108</v>
      </c>
      <c r="D380" t="s">
        <v>497</v>
      </c>
      <c r="E380">
        <f>VLOOKUP(A380,home!$A$2:$E$405,3,FALSE)</f>
        <v>1.32780082987552</v>
      </c>
      <c r="F380">
        <f>VLOOKUP(B380,home!$B$2:$E$405,3,FALSE)</f>
        <v>0.94</v>
      </c>
      <c r="G380">
        <f>VLOOKUP(C380,away!$B$2:$E$405,4,FALSE)</f>
        <v>0.75</v>
      </c>
      <c r="H380">
        <f>VLOOKUP(A380,away!$A$2:$E$405,3,FALSE)</f>
        <v>1.2572614107883799</v>
      </c>
      <c r="I380">
        <f>VLOOKUP(C380,away!$B$2:$E$405,3,FALSE)</f>
        <v>0.71</v>
      </c>
      <c r="J380">
        <f>VLOOKUP(B380,home!$B$2:$E$405,4,FALSE)</f>
        <v>0.4</v>
      </c>
      <c r="K380" s="3">
        <f t="shared" si="504"/>
        <v>0.93609958506224156</v>
      </c>
      <c r="L380" s="3">
        <f t="shared" si="505"/>
        <v>0.35706224066389991</v>
      </c>
      <c r="M380" s="5">
        <f t="shared" si="506"/>
        <v>0.27440179935763004</v>
      </c>
      <c r="N380" s="5">
        <f t="shared" si="507"/>
        <v>0.25686741051900991</v>
      </c>
      <c r="O380" s="5">
        <f t="shared" si="508"/>
        <v>9.7978521320841255E-2</v>
      </c>
      <c r="P380" s="5">
        <f t="shared" si="509"/>
        <v>9.171765315345147E-2</v>
      </c>
      <c r="Q380" s="5">
        <f t="shared" si="510"/>
        <v>0.12022673820142882</v>
      </c>
      <c r="R380" s="5">
        <f t="shared" si="511"/>
        <v>1.7492215179877632E-2</v>
      </c>
      <c r="S380" s="5">
        <f t="shared" si="512"/>
        <v>7.6640604395356348E-3</v>
      </c>
      <c r="T380" s="5">
        <f t="shared" si="513"/>
        <v>4.2928428529914263E-2</v>
      </c>
      <c r="U380" s="5">
        <f t="shared" si="514"/>
        <v>1.637445537170289E-2</v>
      </c>
      <c r="V380" s="5">
        <f t="shared" si="515"/>
        <v>2.8463112559188951E-4</v>
      </c>
      <c r="W380" s="5">
        <f t="shared" si="516"/>
        <v>3.751473324791476E-2</v>
      </c>
      <c r="X380" s="5">
        <f t="shared" si="517"/>
        <v>1.3395094711408945E-2</v>
      </c>
      <c r="Y380" s="5">
        <f t="shared" si="518"/>
        <v>2.3914412657804166E-3</v>
      </c>
      <c r="Z380" s="5">
        <f t="shared" si="519"/>
        <v>2.0819365154340634E-3</v>
      </c>
      <c r="AA380" s="5">
        <f t="shared" si="520"/>
        <v>1.9488999082237556E-3</v>
      </c>
      <c r="AB380" s="5">
        <f t="shared" si="521"/>
        <v>9.1218219770804914E-4</v>
      </c>
      <c r="AC380" s="5">
        <f t="shared" si="522"/>
        <v>5.9460476650541296E-6</v>
      </c>
      <c r="AD380" s="5">
        <f t="shared" si="523"/>
        <v>8.7793815567734183E-3</v>
      </c>
      <c r="AE380" s="5">
        <f t="shared" si="524"/>
        <v>3.134785650304834E-3</v>
      </c>
      <c r="AF380" s="5">
        <f t="shared" si="525"/>
        <v>5.5965679414944223E-4</v>
      </c>
      <c r="AG380" s="5">
        <f t="shared" si="526"/>
        <v>6.6610769640591615E-5</v>
      </c>
      <c r="AH380" s="5">
        <f t="shared" si="527"/>
        <v>1.8584522928021967E-4</v>
      </c>
      <c r="AI380" s="5">
        <f t="shared" si="528"/>
        <v>1.7396964201501074E-4</v>
      </c>
      <c r="AJ380" s="5">
        <f t="shared" si="529"/>
        <v>8.1426454851839139E-5</v>
      </c>
      <c r="AK380" s="5">
        <f t="shared" si="530"/>
        <v>2.5407756866631989E-5</v>
      </c>
      <c r="AL380" s="5">
        <f t="shared" si="531"/>
        <v>7.9497661991138255E-8</v>
      </c>
      <c r="AM380" s="5">
        <f t="shared" si="532"/>
        <v>1.6436750864797394E-3</v>
      </c>
      <c r="AN380" s="5">
        <f t="shared" si="533"/>
        <v>5.8689430930188512E-4</v>
      </c>
      <c r="AO380" s="5">
        <f t="shared" si="534"/>
        <v>1.0477889855611149E-4</v>
      </c>
      <c r="AP380" s="5">
        <f t="shared" si="535"/>
        <v>1.247086276424688E-5</v>
      </c>
      <c r="AQ380" s="5">
        <f t="shared" si="536"/>
        <v>1.1132185504034968E-6</v>
      </c>
      <c r="AR380" s="5">
        <f t="shared" si="537"/>
        <v>1.3271662796698294E-5</v>
      </c>
      <c r="AS380" s="5">
        <f t="shared" si="538"/>
        <v>1.2423598037075259E-5</v>
      </c>
      <c r="AT380" s="5">
        <f t="shared" si="539"/>
        <v>5.8148624837431151E-6</v>
      </c>
      <c r="AU380" s="5">
        <f t="shared" si="540"/>
        <v>1.814430119408642E-6</v>
      </c>
      <c r="AV380" s="5">
        <f t="shared" si="541"/>
        <v>4.2462182047571566E-7</v>
      </c>
      <c r="AW380" s="5">
        <f t="shared" si="542"/>
        <v>7.3810446802244372E-10</v>
      </c>
      <c r="AX380" s="5">
        <f t="shared" si="543"/>
        <v>2.5644059440513788E-4</v>
      </c>
      <c r="AY380" s="5">
        <f t="shared" si="544"/>
        <v>9.1565253235480879E-5</v>
      </c>
      <c r="AZ380" s="5">
        <f t="shared" si="545"/>
        <v>1.6347247243609102E-5</v>
      </c>
      <c r="BA380" s="5">
        <f t="shared" si="546"/>
        <v>1.9456615764966093E-6</v>
      </c>
      <c r="BB380" s="5">
        <f t="shared" si="547"/>
        <v>1.736805705193838E-7</v>
      </c>
      <c r="BC380" s="5">
        <f t="shared" si="548"/>
        <v>1.2402954733887135E-8</v>
      </c>
      <c r="BD380" s="5">
        <f t="shared" si="549"/>
        <v>7.8980160925413514E-7</v>
      </c>
      <c r="BE380" s="5">
        <f t="shared" si="550"/>
        <v>7.3933295870428638E-7</v>
      </c>
      <c r="BF380" s="5">
        <f t="shared" si="551"/>
        <v>3.4604463793296098E-7</v>
      </c>
      <c r="BG380" s="5">
        <f t="shared" si="552"/>
        <v>1.0797741399401947E-7</v>
      </c>
      <c r="BH380" s="5">
        <f t="shared" si="553"/>
        <v>2.5269403108973868E-8</v>
      </c>
      <c r="BI380" s="5">
        <f t="shared" si="554"/>
        <v>4.730935553016193E-9</v>
      </c>
      <c r="BJ380" s="8">
        <f t="shared" si="555"/>
        <v>0.4885796984619637</v>
      </c>
      <c r="BK380" s="8">
        <f t="shared" si="556"/>
        <v>0.37416573487477167</v>
      </c>
      <c r="BL380" s="8">
        <f t="shared" si="557"/>
        <v>0.13520868539358324</v>
      </c>
      <c r="BM380" s="8">
        <f t="shared" si="558"/>
        <v>0.14126015299838246</v>
      </c>
      <c r="BN380" s="8">
        <f t="shared" si="559"/>
        <v>0.85868433773223918</v>
      </c>
    </row>
    <row r="381" spans="1:66" x14ac:dyDescent="0.25">
      <c r="A381" t="s">
        <v>99</v>
      </c>
      <c r="B381" t="s">
        <v>115</v>
      </c>
      <c r="C381" t="s">
        <v>109</v>
      </c>
      <c r="D381" t="s">
        <v>497</v>
      </c>
      <c r="E381">
        <f>VLOOKUP(A381,home!$A$2:$E$405,3,FALSE)</f>
        <v>1.32780082987552</v>
      </c>
      <c r="F381">
        <f>VLOOKUP(B381,home!$B$2:$E$405,3,FALSE)</f>
        <v>1.1299999999999999</v>
      </c>
      <c r="G381">
        <f>VLOOKUP(C381,away!$B$2:$E$405,4,FALSE)</f>
        <v>0.75</v>
      </c>
      <c r="H381">
        <f>VLOOKUP(A381,away!$A$2:$E$405,3,FALSE)</f>
        <v>1.2572614107883799</v>
      </c>
      <c r="I381">
        <f>VLOOKUP(C381,away!$B$2:$E$405,3,FALSE)</f>
        <v>1.1499999999999999</v>
      </c>
      <c r="J381">
        <f>VLOOKUP(B381,home!$B$2:$E$405,4,FALSE)</f>
        <v>0.99</v>
      </c>
      <c r="K381" s="3">
        <f t="shared" si="504"/>
        <v>1.125311203319503</v>
      </c>
      <c r="L381" s="3">
        <f t="shared" si="505"/>
        <v>1.4313921161825705</v>
      </c>
      <c r="M381" s="5">
        <f t="shared" si="506"/>
        <v>7.7560010013431949E-2</v>
      </c>
      <c r="N381" s="5">
        <f t="shared" si="507"/>
        <v>8.7279148197687811E-2</v>
      </c>
      <c r="O381" s="5">
        <f t="shared" si="508"/>
        <v>0.11101878686426772</v>
      </c>
      <c r="P381" s="5">
        <f t="shared" si="509"/>
        <v>0.12493068463730055</v>
      </c>
      <c r="Q381" s="5">
        <f t="shared" si="510"/>
        <v>4.9108101641520671E-2</v>
      </c>
      <c r="R381" s="5">
        <f t="shared" si="511"/>
        <v>7.9455708132832967E-2</v>
      </c>
      <c r="S381" s="5">
        <f t="shared" si="512"/>
        <v>5.030838689049192E-2</v>
      </c>
      <c r="T381" s="5">
        <f t="shared" si="513"/>
        <v>7.0292949530365037E-2</v>
      </c>
      <c r="U381" s="5">
        <f t="shared" si="514"/>
        <v>8.9412398529561496E-2</v>
      </c>
      <c r="V381" s="5">
        <f t="shared" si="515"/>
        <v>9.0038685545108087E-3</v>
      </c>
      <c r="W381" s="5">
        <f t="shared" si="516"/>
        <v>1.8420632316985357E-2</v>
      </c>
      <c r="X381" s="5">
        <f t="shared" si="517"/>
        <v>2.6367147873630717E-2</v>
      </c>
      <c r="Y381" s="5">
        <f t="shared" si="518"/>
        <v>1.8870863796267519E-2</v>
      </c>
      <c r="Z381" s="5">
        <f t="shared" si="519"/>
        <v>3.7910758069013492E-2</v>
      </c>
      <c r="AA381" s="5">
        <f t="shared" si="520"/>
        <v>4.266140078139613E-2</v>
      </c>
      <c r="AB381" s="5">
        <f t="shared" si="521"/>
        <v>2.4003676124304242E-2</v>
      </c>
      <c r="AC381" s="5">
        <f t="shared" si="522"/>
        <v>9.0644284882158727E-4</v>
      </c>
      <c r="AD381" s="5">
        <f t="shared" si="523"/>
        <v>5.1822359796332308E-3</v>
      </c>
      <c r="AE381" s="5">
        <f t="shared" si="524"/>
        <v>7.4178117254446669E-3</v>
      </c>
      <c r="AF381" s="5">
        <f t="shared" si="525"/>
        <v>5.3088986115640635E-3</v>
      </c>
      <c r="AG381" s="5">
        <f t="shared" si="526"/>
        <v>2.5330385394017984E-3</v>
      </c>
      <c r="AH381" s="5">
        <f t="shared" si="527"/>
        <v>1.3566290054622676E-2</v>
      </c>
      <c r="AI381" s="5">
        <f t="shared" si="528"/>
        <v>1.5266298185948849E-2</v>
      </c>
      <c r="AJ381" s="5">
        <f t="shared" si="529"/>
        <v>8.5896681909322248E-3</v>
      </c>
      <c r="AK381" s="5">
        <f t="shared" si="530"/>
        <v>3.2220166160177332E-3</v>
      </c>
      <c r="AL381" s="5">
        <f t="shared" si="531"/>
        <v>5.8402532783713822E-5</v>
      </c>
      <c r="AM381" s="5">
        <f t="shared" si="532"/>
        <v>1.1663256412253375E-3</v>
      </c>
      <c r="AN381" s="5">
        <f t="shared" si="533"/>
        <v>1.6694693277515295E-3</v>
      </c>
      <c r="AO381" s="5">
        <f t="shared" si="534"/>
        <v>1.1948326169760777E-3</v>
      </c>
      <c r="AP381" s="5">
        <f t="shared" si="535"/>
        <v>5.7009132936578226E-4</v>
      </c>
      <c r="AQ381" s="5">
        <f t="shared" si="536"/>
        <v>2.0400605858955553E-4</v>
      </c>
      <c r="AR381" s="5">
        <f t="shared" si="537"/>
        <v>3.8837361260065793E-3</v>
      </c>
      <c r="AS381" s="5">
        <f t="shared" si="538"/>
        <v>4.3704117733318884E-3</v>
      </c>
      <c r="AT381" s="5">
        <f t="shared" si="539"/>
        <v>2.459036665824916E-3</v>
      </c>
      <c r="AU381" s="5">
        <f t="shared" si="540"/>
        <v>9.2239383647540476E-4</v>
      </c>
      <c r="AV381" s="5">
        <f t="shared" si="541"/>
        <v>2.5949502951465775E-4</v>
      </c>
      <c r="AW381" s="5">
        <f t="shared" si="542"/>
        <v>2.6131265626728474E-6</v>
      </c>
      <c r="AX381" s="5">
        <f t="shared" si="543"/>
        <v>2.187465517982791E-4</v>
      </c>
      <c r="AY381" s="5">
        <f t="shared" si="544"/>
        <v>3.13112089686179E-4</v>
      </c>
      <c r="AZ381" s="5">
        <f t="shared" si="545"/>
        <v>2.2409308832912331E-4</v>
      </c>
      <c r="BA381" s="5">
        <f t="shared" si="546"/>
        <v>1.0692169330843718E-4</v>
      </c>
      <c r="BB381" s="5">
        <f t="shared" si="547"/>
        <v>3.8261717212646937E-5</v>
      </c>
      <c r="BC381" s="5">
        <f t="shared" si="548"/>
        <v>1.0953504073957947E-5</v>
      </c>
      <c r="BD381" s="5">
        <f t="shared" si="549"/>
        <v>9.2652487868321004E-4</v>
      </c>
      <c r="BE381" s="5">
        <f t="shared" si="550"/>
        <v>1.0426288261364597E-3</v>
      </c>
      <c r="BF381" s="5">
        <f t="shared" si="551"/>
        <v>5.8664094947761028E-4</v>
      </c>
      <c r="BG381" s="5">
        <f t="shared" si="552"/>
        <v>2.2005121092438177E-4</v>
      </c>
      <c r="BH381" s="5">
        <f t="shared" si="553"/>
        <v>6.1906523239307472E-5</v>
      </c>
      <c r="BI381" s="5">
        <f t="shared" si="554"/>
        <v>1.3932820831950358E-5</v>
      </c>
      <c r="BJ381" s="8">
        <f t="shared" si="555"/>
        <v>0.29649764183081773</v>
      </c>
      <c r="BK381" s="8">
        <f t="shared" si="556"/>
        <v>0.26308090756702668</v>
      </c>
      <c r="BL381" s="8">
        <f t="shared" si="557"/>
        <v>0.40194300212033041</v>
      </c>
      <c r="BM381" s="8">
        <f t="shared" si="558"/>
        <v>0.46976937113702322</v>
      </c>
      <c r="BN381" s="8">
        <f t="shared" si="559"/>
        <v>0.52935243948704169</v>
      </c>
    </row>
    <row r="382" spans="1:66" x14ac:dyDescent="0.25">
      <c r="A382" t="s">
        <v>99</v>
      </c>
      <c r="B382" t="s">
        <v>118</v>
      </c>
      <c r="C382" t="s">
        <v>102</v>
      </c>
      <c r="D382" t="s">
        <v>497</v>
      </c>
      <c r="E382">
        <f>VLOOKUP(A382,home!$A$2:$E$405,3,FALSE)</f>
        <v>1.32780082987552</v>
      </c>
      <c r="F382">
        <f>VLOOKUP(B382,home!$B$2:$E$405,3,FALSE)</f>
        <v>0.83</v>
      </c>
      <c r="G382">
        <f>VLOOKUP(C382,away!$B$2:$E$405,4,FALSE)</f>
        <v>1.36</v>
      </c>
      <c r="H382">
        <f>VLOOKUP(A382,away!$A$2:$E$405,3,FALSE)</f>
        <v>1.2572614107883799</v>
      </c>
      <c r="I382">
        <f>VLOOKUP(C382,away!$B$2:$E$405,3,FALSE)</f>
        <v>1.02</v>
      </c>
      <c r="J382">
        <f>VLOOKUP(B382,home!$B$2:$E$405,4,FALSE)</f>
        <v>1.55</v>
      </c>
      <c r="K382" s="3">
        <f t="shared" si="504"/>
        <v>1.4988215767634869</v>
      </c>
      <c r="L382" s="3">
        <f t="shared" si="505"/>
        <v>1.9877302904564287</v>
      </c>
      <c r="M382" s="5">
        <f t="shared" si="506"/>
        <v>3.0606224758844159E-2</v>
      </c>
      <c r="N382" s="5">
        <f t="shared" si="507"/>
        <v>4.5873270051828473E-2</v>
      </c>
      <c r="O382" s="5">
        <f t="shared" si="508"/>
        <v>6.0836920029672038E-2</v>
      </c>
      <c r="P382" s="5">
        <f t="shared" si="509"/>
        <v>9.1183688404307198E-2</v>
      </c>
      <c r="Q382" s="5">
        <f t="shared" si="510"/>
        <v>3.4377923475189406E-2</v>
      </c>
      <c r="R382" s="5">
        <f t="shared" si="511"/>
        <v>6.046369436052728E-2</v>
      </c>
      <c r="S382" s="5">
        <f t="shared" si="512"/>
        <v>6.791482040439499E-2</v>
      </c>
      <c r="T382" s="5">
        <f t="shared" si="513"/>
        <v>6.8334039814627129E-2</v>
      </c>
      <c r="U382" s="5">
        <f t="shared" si="514"/>
        <v>9.0624289718391052E-2</v>
      </c>
      <c r="V382" s="5">
        <f t="shared" si="515"/>
        <v>2.2481715078053587E-2</v>
      </c>
      <c r="W382" s="5">
        <f t="shared" si="516"/>
        <v>1.7175457822979284E-2</v>
      </c>
      <c r="X382" s="5">
        <f t="shared" si="517"/>
        <v>3.4140177767192754E-2</v>
      </c>
      <c r="Y382" s="5">
        <f t="shared" si="518"/>
        <v>3.3930732734708091E-2</v>
      </c>
      <c r="Z382" s="5">
        <f t="shared" si="519"/>
        <v>4.00618389177732E-2</v>
      </c>
      <c r="AA382" s="5">
        <f t="shared" si="520"/>
        <v>6.0045548574781657E-2</v>
      </c>
      <c r="AB382" s="5">
        <f t="shared" si="521"/>
        <v>4.4998781896241409E-2</v>
      </c>
      <c r="AC382" s="5">
        <f t="shared" si="522"/>
        <v>4.1861698858319737E-3</v>
      </c>
      <c r="AD382" s="5">
        <f t="shared" si="523"/>
        <v>6.435736693968146E-3</v>
      </c>
      <c r="AE382" s="5">
        <f t="shared" si="524"/>
        <v>1.2792508768002399E-2</v>
      </c>
      <c r="AF382" s="5">
        <f t="shared" si="525"/>
        <v>1.2714028584543912E-2</v>
      </c>
      <c r="AG382" s="5">
        <f t="shared" si="526"/>
        <v>8.4240199104089353E-3</v>
      </c>
      <c r="AH382" s="5">
        <f t="shared" si="527"/>
        <v>1.9908032677061E-2</v>
      </c>
      <c r="AI382" s="5">
        <f t="shared" si="528"/>
        <v>2.983858892729159E-2</v>
      </c>
      <c r="AJ382" s="5">
        <f t="shared" si="529"/>
        <v>2.2361360452200357E-2</v>
      </c>
      <c r="AK382" s="5">
        <f t="shared" si="530"/>
        <v>1.1171896510514534E-2</v>
      </c>
      <c r="AL382" s="5">
        <f t="shared" si="531"/>
        <v>4.9886637569293221E-4</v>
      </c>
      <c r="AM382" s="5">
        <f t="shared" si="532"/>
        <v>1.9292042038575941E-3</v>
      </c>
      <c r="AN382" s="5">
        <f t="shared" si="533"/>
        <v>3.8347376324836193E-3</v>
      </c>
      <c r="AO382" s="5">
        <f t="shared" si="534"/>
        <v>3.8112120740204317E-3</v>
      </c>
      <c r="AP382" s="5">
        <f t="shared" si="535"/>
        <v>2.525220560961227E-3</v>
      </c>
      <c r="AQ382" s="5">
        <f t="shared" si="536"/>
        <v>1.2548643497765014E-3</v>
      </c>
      <c r="AR382" s="5">
        <f t="shared" si="537"/>
        <v>7.9143599151181021E-3</v>
      </c>
      <c r="AS382" s="5">
        <f t="shared" si="538"/>
        <v>1.1862213407051049E-2</v>
      </c>
      <c r="AT382" s="5">
        <f t="shared" si="539"/>
        <v>8.8896707013306174E-3</v>
      </c>
      <c r="AU382" s="5">
        <f t="shared" si="540"/>
        <v>4.44134341915884E-3</v>
      </c>
      <c r="AV382" s="5">
        <f t="shared" si="541"/>
        <v>1.6641953366129476E-3</v>
      </c>
      <c r="AW382" s="5">
        <f t="shared" si="542"/>
        <v>4.1284699177471304E-5</v>
      </c>
      <c r="AX382" s="5">
        <f t="shared" si="543"/>
        <v>4.819221477874307E-4</v>
      </c>
      <c r="AY382" s="5">
        <f t="shared" si="544"/>
        <v>9.5793125079889562E-4</v>
      </c>
      <c r="AZ382" s="5">
        <f t="shared" si="545"/>
        <v>9.5205448169388967E-4</v>
      </c>
      <c r="BA382" s="5">
        <f t="shared" si="546"/>
        <v>6.3080917714257998E-4</v>
      </c>
      <c r="BB382" s="5">
        <f t="shared" si="547"/>
        <v>3.1346962722605032E-4</v>
      </c>
      <c r="BC382" s="5">
        <f t="shared" si="548"/>
        <v>1.2461861463506101E-4</v>
      </c>
      <c r="BD382" s="5">
        <f t="shared" si="549"/>
        <v>2.6219354888090724E-3</v>
      </c>
      <c r="BE382" s="5">
        <f t="shared" si="550"/>
        <v>3.9298134835089576E-3</v>
      </c>
      <c r="BF382" s="5">
        <f t="shared" si="551"/>
        <v>2.9450446208696547E-3</v>
      </c>
      <c r="BG382" s="5">
        <f t="shared" si="552"/>
        <v>1.4713654740968931E-3</v>
      </c>
      <c r="BH382" s="5">
        <f t="shared" si="553"/>
        <v>5.5132857997031528E-4</v>
      </c>
      <c r="BI382" s="5">
        <f t="shared" si="554"/>
        <v>1.6526863430917649E-4</v>
      </c>
      <c r="BJ382" s="8">
        <f t="shared" si="555"/>
        <v>0.29101393974383177</v>
      </c>
      <c r="BK382" s="8">
        <f t="shared" si="556"/>
        <v>0.21782941615792376</v>
      </c>
      <c r="BL382" s="8">
        <f t="shared" si="557"/>
        <v>0.44670565220751651</v>
      </c>
      <c r="BM382" s="8">
        <f t="shared" si="558"/>
        <v>0.6713524793950556</v>
      </c>
      <c r="BN382" s="8">
        <f t="shared" si="559"/>
        <v>0.32334172108036857</v>
      </c>
    </row>
    <row r="383" spans="1:66" x14ac:dyDescent="0.25">
      <c r="A383" t="s">
        <v>99</v>
      </c>
      <c r="B383" t="s">
        <v>417</v>
      </c>
      <c r="C383" t="s">
        <v>121</v>
      </c>
      <c r="D383" t="s">
        <v>497</v>
      </c>
      <c r="E383">
        <f>VLOOKUP(A383,home!$A$2:$E$405,3,FALSE)</f>
        <v>1.32780082987552</v>
      </c>
      <c r="F383">
        <f>VLOOKUP(B383,home!$B$2:$E$405,3,FALSE)</f>
        <v>1.05</v>
      </c>
      <c r="G383">
        <f>VLOOKUP(C383,away!$B$2:$E$405,4,FALSE)</f>
        <v>1.17</v>
      </c>
      <c r="H383">
        <f>VLOOKUP(A383,away!$A$2:$E$405,3,FALSE)</f>
        <v>1.2572614107883799</v>
      </c>
      <c r="I383">
        <f>VLOOKUP(C383,away!$B$2:$E$405,3,FALSE)</f>
        <v>0.92</v>
      </c>
      <c r="J383">
        <f>VLOOKUP(B383,home!$B$2:$E$405,4,FALSE)</f>
        <v>1.02</v>
      </c>
      <c r="K383" s="3">
        <f t="shared" si="504"/>
        <v>1.6312033195020763</v>
      </c>
      <c r="L383" s="3">
        <f t="shared" si="505"/>
        <v>1.1798141078838158</v>
      </c>
      <c r="M383" s="5">
        <f t="shared" si="506"/>
        <v>6.0143769334635215E-2</v>
      </c>
      <c r="N383" s="5">
        <f t="shared" si="507"/>
        <v>9.8106716186024137E-2</v>
      </c>
      <c r="O383" s="5">
        <f t="shared" si="508"/>
        <v>7.0958467562312624E-2</v>
      </c>
      <c r="P383" s="5">
        <f t="shared" si="509"/>
        <v>0.11574768783442477</v>
      </c>
      <c r="Q383" s="5">
        <f t="shared" si="510"/>
        <v>8.0016000554045341E-2</v>
      </c>
      <c r="R383" s="5">
        <f t="shared" si="511"/>
        <v>4.1858900551916295E-2</v>
      </c>
      <c r="S383" s="5">
        <f t="shared" si="512"/>
        <v>5.568958924270552E-2</v>
      </c>
      <c r="T383" s="5">
        <f t="shared" si="513"/>
        <v>9.4404006310101901E-2</v>
      </c>
      <c r="U383" s="5">
        <f t="shared" si="514"/>
        <v>6.8280377530993155E-2</v>
      </c>
      <c r="V383" s="5">
        <f t="shared" si="515"/>
        <v>1.190839376787922E-2</v>
      </c>
      <c r="W383" s="5">
        <f t="shared" si="516"/>
        <v>4.3507455239012921E-2</v>
      </c>
      <c r="X383" s="5">
        <f t="shared" si="517"/>
        <v>5.1330709489111066E-2</v>
      </c>
      <c r="Y383" s="5">
        <f t="shared" si="518"/>
        <v>3.0280347611469461E-2</v>
      </c>
      <c r="Z383" s="5">
        <f t="shared" si="519"/>
        <v>1.6461907137218824E-2</v>
      </c>
      <c r="AA383" s="5">
        <f t="shared" si="520"/>
        <v>2.6852717567566266E-2</v>
      </c>
      <c r="AB383" s="5">
        <f t="shared" si="521"/>
        <v>2.1901121016932909E-2</v>
      </c>
      <c r="AC383" s="5">
        <f t="shared" si="522"/>
        <v>1.4323689092222878E-3</v>
      </c>
      <c r="AD383" s="5">
        <f t="shared" si="523"/>
        <v>1.7742376352241466E-2</v>
      </c>
      <c r="AE383" s="5">
        <f t="shared" si="524"/>
        <v>2.0932705927758671E-2</v>
      </c>
      <c r="AF383" s="5">
        <f t="shared" si="525"/>
        <v>1.2348350884876437E-2</v>
      </c>
      <c r="AG383" s="5">
        <f t="shared" si="526"/>
        <v>4.8562528610256043E-3</v>
      </c>
      <c r="AH383" s="5">
        <f t="shared" si="527"/>
        <v>4.8554975707910111E-3</v>
      </c>
      <c r="AI383" s="5">
        <f t="shared" si="528"/>
        <v>7.9203037553085658E-3</v>
      </c>
      <c r="AJ383" s="5">
        <f t="shared" si="529"/>
        <v>6.4598128885620474E-3</v>
      </c>
      <c r="AK383" s="5">
        <f t="shared" si="530"/>
        <v>3.5124227423949032E-3</v>
      </c>
      <c r="AL383" s="5">
        <f t="shared" si="531"/>
        <v>1.1026471483417371E-4</v>
      </c>
      <c r="AM383" s="5">
        <f t="shared" si="532"/>
        <v>5.7882846403262819E-3</v>
      </c>
      <c r="AN383" s="5">
        <f t="shared" si="533"/>
        <v>6.8290998791041444E-3</v>
      </c>
      <c r="AO383" s="5">
        <f t="shared" si="534"/>
        <v>4.0285341907573668E-3</v>
      </c>
      <c r="AP383" s="5">
        <f t="shared" si="535"/>
        <v>1.5843071574492835E-3</v>
      </c>
      <c r="AQ383" s="5">
        <f t="shared" si="536"/>
        <v>4.6729698389499263E-4</v>
      </c>
      <c r="AR383" s="5">
        <f t="shared" si="537"/>
        <v>1.1457169069629663E-3</v>
      </c>
      <c r="AS383" s="5">
        <f t="shared" si="538"/>
        <v>1.868897221847642E-3</v>
      </c>
      <c r="AT383" s="5">
        <f t="shared" si="539"/>
        <v>1.5242756760430413E-3</v>
      </c>
      <c r="AU383" s="5">
        <f t="shared" si="540"/>
        <v>8.2880118086589355E-4</v>
      </c>
      <c r="AV383" s="5">
        <f t="shared" si="541"/>
        <v>3.3798580935892153E-4</v>
      </c>
      <c r="AW383" s="5">
        <f t="shared" si="542"/>
        <v>5.894618997931674E-6</v>
      </c>
      <c r="AX383" s="5">
        <f t="shared" si="543"/>
        <v>1.573644853253852E-3</v>
      </c>
      <c r="AY383" s="5">
        <f t="shared" si="544"/>
        <v>1.8566083986676512E-3</v>
      </c>
      <c r="AZ383" s="5">
        <f t="shared" si="545"/>
        <v>1.095226390781838E-3</v>
      </c>
      <c r="BA383" s="5">
        <f t="shared" si="546"/>
        <v>4.3072118239036167E-4</v>
      </c>
      <c r="BB383" s="5">
        <f t="shared" si="547"/>
        <v>1.2704273188713671E-4</v>
      </c>
      <c r="BC383" s="5">
        <f t="shared" si="548"/>
        <v>2.9977361476908994E-5</v>
      </c>
      <c r="BD383" s="5">
        <f t="shared" si="549"/>
        <v>2.2528882841265277E-4</v>
      </c>
      <c r="BE383" s="5">
        <f t="shared" si="550"/>
        <v>3.6749188475345286E-4</v>
      </c>
      <c r="BF383" s="5">
        <f t="shared" si="551"/>
        <v>2.9972699114995345E-4</v>
      </c>
      <c r="BG383" s="5">
        <f t="shared" si="552"/>
        <v>1.6297188763605785E-4</v>
      </c>
      <c r="BH383" s="5">
        <f t="shared" si="553"/>
        <v>6.646007102436423E-5</v>
      </c>
      <c r="BI383" s="5">
        <f t="shared" si="554"/>
        <v>2.1681977693857329E-5</v>
      </c>
      <c r="BJ383" s="8">
        <f t="shared" si="555"/>
        <v>0.47733566518565668</v>
      </c>
      <c r="BK383" s="8">
        <f t="shared" si="556"/>
        <v>0.24688868220236887</v>
      </c>
      <c r="BL383" s="8">
        <f t="shared" si="557"/>
        <v>0.25944891962252642</v>
      </c>
      <c r="BM383" s="8">
        <f t="shared" si="558"/>
        <v>0.53145291834474329</v>
      </c>
      <c r="BN383" s="8">
        <f t="shared" si="559"/>
        <v>0.46683154202335841</v>
      </c>
    </row>
    <row r="384" spans="1:66" x14ac:dyDescent="0.25">
      <c r="A384" t="s">
        <v>99</v>
      </c>
      <c r="B384" t="s">
        <v>119</v>
      </c>
      <c r="C384" t="s">
        <v>117</v>
      </c>
      <c r="D384" t="s">
        <v>497</v>
      </c>
      <c r="E384">
        <f>VLOOKUP(A384,home!$A$2:$E$405,3,FALSE)</f>
        <v>1.32780082987552</v>
      </c>
      <c r="F384">
        <f>VLOOKUP(B384,home!$B$2:$E$405,3,FALSE)</f>
        <v>0.75</v>
      </c>
      <c r="G384">
        <f>VLOOKUP(C384,away!$B$2:$E$405,4,FALSE)</f>
        <v>1.07</v>
      </c>
      <c r="H384">
        <f>VLOOKUP(A384,away!$A$2:$E$405,3,FALSE)</f>
        <v>1.2572614107883799</v>
      </c>
      <c r="I384">
        <f>VLOOKUP(C384,away!$B$2:$E$405,3,FALSE)</f>
        <v>0.75</v>
      </c>
      <c r="J384">
        <f>VLOOKUP(B384,home!$B$2:$E$405,4,FALSE)</f>
        <v>1.47</v>
      </c>
      <c r="K384" s="3">
        <f t="shared" si="504"/>
        <v>1.0655601659751048</v>
      </c>
      <c r="L384" s="3">
        <f t="shared" si="505"/>
        <v>1.3861307053941889</v>
      </c>
      <c r="M384" s="5">
        <f t="shared" si="506"/>
        <v>8.6147798433772654E-2</v>
      </c>
      <c r="N384" s="5">
        <f t="shared" si="507"/>
        <v>9.1795662397480673E-2</v>
      </c>
      <c r="O384" s="5">
        <f t="shared" si="508"/>
        <v>0.11941210861116171</v>
      </c>
      <c r="P384" s="5">
        <f t="shared" si="509"/>
        <v>0.12724078627114671</v>
      </c>
      <c r="Q384" s="5">
        <f t="shared" si="510"/>
        <v>4.8906900630027089E-2</v>
      </c>
      <c r="R384" s="5">
        <f t="shared" si="511"/>
        <v>8.276039517089856E-2</v>
      </c>
      <c r="S384" s="5">
        <f t="shared" si="512"/>
        <v>4.6983840519575493E-2</v>
      </c>
      <c r="T384" s="5">
        <f t="shared" si="513"/>
        <v>6.7791356668942954E-2</v>
      </c>
      <c r="U384" s="5">
        <f t="shared" si="514"/>
        <v>8.8186180414467949E-2</v>
      </c>
      <c r="V384" s="5">
        <f t="shared" si="515"/>
        <v>7.7105998430577281E-3</v>
      </c>
      <c r="W384" s="5">
        <f t="shared" si="516"/>
        <v>1.7371081717553211E-2</v>
      </c>
      <c r="X384" s="5">
        <f t="shared" si="517"/>
        <v>2.4078589754612131E-2</v>
      </c>
      <c r="Y384" s="5">
        <f t="shared" si="518"/>
        <v>1.6688036300728907E-2</v>
      </c>
      <c r="Z384" s="5">
        <f t="shared" si="519"/>
        <v>3.8238908312313136E-2</v>
      </c>
      <c r="AA384" s="5">
        <f t="shared" si="520"/>
        <v>4.0745857487975205E-2</v>
      </c>
      <c r="AB384" s="5">
        <f t="shared" si="521"/>
        <v>2.170858133384241E-2</v>
      </c>
      <c r="AC384" s="5">
        <f t="shared" si="522"/>
        <v>7.117874778070233E-4</v>
      </c>
      <c r="AD384" s="5">
        <f t="shared" si="523"/>
        <v>4.6274831795307756E-3</v>
      </c>
      <c r="AE384" s="5">
        <f t="shared" si="524"/>
        <v>6.414296523842739E-3</v>
      </c>
      <c r="AF384" s="5">
        <f t="shared" si="525"/>
        <v>4.4455266826008161E-3</v>
      </c>
      <c r="AG384" s="5">
        <f t="shared" si="526"/>
        <v>2.0540270121340519E-3</v>
      </c>
      <c r="AH384" s="5">
        <f t="shared" si="527"/>
        <v>1.3251031238112587E-2</v>
      </c>
      <c r="AI384" s="5">
        <f t="shared" si="528"/>
        <v>1.4119771045424549E-2</v>
      </c>
      <c r="AJ384" s="5">
        <f t="shared" si="529"/>
        <v>7.5227327893465298E-3</v>
      </c>
      <c r="AK384" s="5">
        <f t="shared" si="530"/>
        <v>2.671974799867484E-3</v>
      </c>
      <c r="AL384" s="5">
        <f t="shared" si="531"/>
        <v>4.2052565465731629E-5</v>
      </c>
      <c r="AM384" s="5">
        <f t="shared" si="532"/>
        <v>9.8617234896556413E-4</v>
      </c>
      <c r="AN384" s="5">
        <f t="shared" si="533"/>
        <v>1.3669637737118818E-3</v>
      </c>
      <c r="AO384" s="5">
        <f t="shared" si="534"/>
        <v>9.4739522995177699E-4</v>
      </c>
      <c r="AP384" s="5">
        <f t="shared" si="535"/>
        <v>4.37737872793382E-4</v>
      </c>
      <c r="AQ384" s="5">
        <f t="shared" si="536"/>
        <v>1.5169047659821066E-4</v>
      </c>
      <c r="AR384" s="5">
        <f t="shared" si="537"/>
        <v>3.6735322554570815E-3</v>
      </c>
      <c r="AS384" s="5">
        <f t="shared" si="538"/>
        <v>3.9143696398397498E-3</v>
      </c>
      <c r="AT384" s="5">
        <f t="shared" si="539"/>
        <v>2.0854981815577769E-3</v>
      </c>
      <c r="AU384" s="5">
        <f t="shared" si="540"/>
        <v>7.4074126282716146E-4</v>
      </c>
      <c r="AV384" s="5">
        <f t="shared" si="541"/>
        <v>1.9732609574067968E-4</v>
      </c>
      <c r="AW384" s="5">
        <f t="shared" si="542"/>
        <v>1.7253299277713822E-6</v>
      </c>
      <c r="AX384" s="5">
        <f t="shared" si="543"/>
        <v>1.7513766197396754E-4</v>
      </c>
      <c r="AY384" s="5">
        <f t="shared" si="544"/>
        <v>2.4276369093306467E-4</v>
      </c>
      <c r="AZ384" s="5">
        <f t="shared" si="545"/>
        <v>1.6825110307857295E-4</v>
      </c>
      <c r="BA384" s="5">
        <f t="shared" si="546"/>
        <v>7.7739340064550882E-5</v>
      </c>
      <c r="BB384" s="5">
        <f t="shared" si="547"/>
        <v>2.6939221570138675E-5</v>
      </c>
      <c r="BC384" s="5">
        <f t="shared" si="548"/>
        <v>7.4682564395573242E-6</v>
      </c>
      <c r="BD384" s="5">
        <f t="shared" si="549"/>
        <v>8.4866597609083887E-4</v>
      </c>
      <c r="BE384" s="5">
        <f t="shared" si="550"/>
        <v>9.0430465834077879E-4</v>
      </c>
      <c r="BF384" s="5">
        <f t="shared" si="551"/>
        <v>4.8179551091683025E-4</v>
      </c>
      <c r="BG384" s="5">
        <f t="shared" si="552"/>
        <v>1.7112736819286604E-4</v>
      </c>
      <c r="BH384" s="5">
        <f t="shared" si="553"/>
        <v>4.5586626713618298E-5</v>
      </c>
      <c r="BI384" s="5">
        <f t="shared" si="554"/>
        <v>9.715058705441654E-6</v>
      </c>
      <c r="BJ384" s="8">
        <f t="shared" si="555"/>
        <v>0.28876121984353403</v>
      </c>
      <c r="BK384" s="8">
        <f t="shared" si="556"/>
        <v>0.26907962880175845</v>
      </c>
      <c r="BL384" s="8">
        <f t="shared" si="557"/>
        <v>0.40345129552547981</v>
      </c>
      <c r="BM384" s="8">
        <f t="shared" si="558"/>
        <v>0.44302636260759265</v>
      </c>
      <c r="BN384" s="8">
        <f t="shared" si="559"/>
        <v>0.55626365151448742</v>
      </c>
    </row>
    <row r="385" spans="1:66" x14ac:dyDescent="0.25">
      <c r="A385" t="s">
        <v>99</v>
      </c>
      <c r="B385" t="s">
        <v>100</v>
      </c>
      <c r="C385" t="s">
        <v>120</v>
      </c>
      <c r="D385" t="s">
        <v>497</v>
      </c>
      <c r="E385">
        <f>VLOOKUP(A385,home!$A$2:$E$405,3,FALSE)</f>
        <v>1.32780082987552</v>
      </c>
      <c r="F385">
        <f>VLOOKUP(B385,home!$B$2:$E$405,3,FALSE)</f>
        <v>0.87</v>
      </c>
      <c r="G385">
        <f>VLOOKUP(C385,away!$B$2:$E$405,4,FALSE)</f>
        <v>1.47</v>
      </c>
      <c r="H385">
        <f>VLOOKUP(A385,away!$A$2:$E$405,3,FALSE)</f>
        <v>1.2572614107883799</v>
      </c>
      <c r="I385">
        <f>VLOOKUP(C385,away!$B$2:$E$405,3,FALSE)</f>
        <v>0.94</v>
      </c>
      <c r="J385">
        <f>VLOOKUP(B385,home!$B$2:$E$405,4,FALSE)</f>
        <v>1.3</v>
      </c>
      <c r="K385" s="3">
        <f t="shared" si="504"/>
        <v>1.6981244813278022</v>
      </c>
      <c r="L385" s="3">
        <f t="shared" si="505"/>
        <v>1.5363734439834005</v>
      </c>
      <c r="M385" s="5">
        <f t="shared" si="506"/>
        <v>3.9379971664523214E-2</v>
      </c>
      <c r="N385" s="5">
        <f t="shared" si="507"/>
        <v>6.6872093957522027E-2</v>
      </c>
      <c r="O385" s="5">
        <f t="shared" si="508"/>
        <v>6.0502342690192251E-2</v>
      </c>
      <c r="P385" s="5">
        <f t="shared" si="509"/>
        <v>0.10274050929989967</v>
      </c>
      <c r="Q385" s="5">
        <f t="shared" si="510"/>
        <v>5.6778569933460588E-2</v>
      </c>
      <c r="R385" s="5">
        <f t="shared" si="511"/>
        <v>4.6477096303997309E-2</v>
      </c>
      <c r="S385" s="5">
        <f t="shared" si="512"/>
        <v>6.7011299177191619E-2</v>
      </c>
      <c r="T385" s="5">
        <f t="shared" si="513"/>
        <v>8.7233087033123199E-2</v>
      </c>
      <c r="U385" s="5">
        <f t="shared" si="514"/>
        <v>7.8923895054847745E-2</v>
      </c>
      <c r="V385" s="5">
        <f t="shared" si="515"/>
        <v>1.9425483776834594E-2</v>
      </c>
      <c r="W385" s="5">
        <f t="shared" si="516"/>
        <v>3.2139026539597375E-2</v>
      </c>
      <c r="X385" s="5">
        <f t="shared" si="517"/>
        <v>4.9377546890915128E-2</v>
      </c>
      <c r="Y385" s="5">
        <f t="shared" si="518"/>
        <v>3.7931175886123575E-2</v>
      </c>
      <c r="Z385" s="5">
        <f t="shared" si="519"/>
        <v>2.3802058838306838E-2</v>
      </c>
      <c r="AA385" s="5">
        <f t="shared" si="520"/>
        <v>4.0418858819333631E-2</v>
      </c>
      <c r="AB385" s="5">
        <f t="shared" si="521"/>
        <v>3.4318126834221301E-2</v>
      </c>
      <c r="AC385" s="5">
        <f t="shared" si="522"/>
        <v>3.1675113202704738E-3</v>
      </c>
      <c r="AD385" s="5">
        <f t="shared" si="523"/>
        <v>1.3644016943233564E-2</v>
      </c>
      <c r="AE385" s="5">
        <f t="shared" si="524"/>
        <v>2.0962305300843621E-2</v>
      </c>
      <c r="AF385" s="5">
        <f t="shared" si="525"/>
        <v>1.6102964594444307E-2</v>
      </c>
      <c r="AG385" s="5">
        <f t="shared" si="526"/>
        <v>8.2467223907697201E-3</v>
      </c>
      <c r="AH385" s="5">
        <f t="shared" si="527"/>
        <v>9.1422127778262516E-3</v>
      </c>
      <c r="AI385" s="5">
        <f t="shared" si="528"/>
        <v>1.5524615331534611E-2</v>
      </c>
      <c r="AJ385" s="5">
        <f t="shared" si="529"/>
        <v>1.3181364678837931E-2</v>
      </c>
      <c r="AK385" s="5">
        <f t="shared" si="530"/>
        <v>7.4611993528147591E-3</v>
      </c>
      <c r="AL385" s="5">
        <f t="shared" si="531"/>
        <v>3.3055557178164494E-4</v>
      </c>
      <c r="AM385" s="5">
        <f t="shared" si="532"/>
        <v>4.6338478389912497E-3</v>
      </c>
      <c r="AN385" s="5">
        <f t="shared" si="533"/>
        <v>7.119320763286024E-3</v>
      </c>
      <c r="AO385" s="5">
        <f t="shared" si="534"/>
        <v>5.4689676799561417E-3</v>
      </c>
      <c r="AP385" s="5">
        <f t="shared" si="535"/>
        <v>2.8007922364960414E-3</v>
      </c>
      <c r="AQ385" s="5">
        <f t="shared" si="536"/>
        <v>1.0757657035668482E-3</v>
      </c>
      <c r="AR385" s="5">
        <f t="shared" si="537"/>
        <v>2.8091705862195939E-3</v>
      </c>
      <c r="AS385" s="5">
        <f t="shared" si="538"/>
        <v>4.770321344685466E-3</v>
      </c>
      <c r="AT385" s="5">
        <f t="shared" si="539"/>
        <v>4.0502997296054761E-3</v>
      </c>
      <c r="AU385" s="5">
        <f t="shared" si="540"/>
        <v>2.2926377091861462E-3</v>
      </c>
      <c r="AV385" s="5">
        <f t="shared" si="541"/>
        <v>9.7329605519607125E-4</v>
      </c>
      <c r="AW385" s="5">
        <f t="shared" si="542"/>
        <v>2.395566858063614E-5</v>
      </c>
      <c r="AX385" s="5">
        <f t="shared" si="543"/>
        <v>1.3114750763564946E-3</v>
      </c>
      <c r="AY385" s="5">
        <f t="shared" si="544"/>
        <v>2.0149154797602206E-3</v>
      </c>
      <c r="AZ385" s="5">
        <f t="shared" si="545"/>
        <v>1.5478313174873382E-3</v>
      </c>
      <c r="BA385" s="5">
        <f t="shared" si="546"/>
        <v>7.9268231065112869E-4</v>
      </c>
      <c r="BB385" s="5">
        <f t="shared" si="547"/>
        <v>3.0446401289994853E-4</v>
      </c>
      <c r="BC385" s="5">
        <f t="shared" si="548"/>
        <v>9.3554084813620081E-5</v>
      </c>
      <c r="BD385" s="5">
        <f t="shared" si="549"/>
        <v>7.1932251471451189E-4</v>
      </c>
      <c r="BE385" s="5">
        <f t="shared" si="550"/>
        <v>1.2214991722069909E-3</v>
      </c>
      <c r="BF385" s="5">
        <f t="shared" si="551"/>
        <v>1.0371288241231684E-3</v>
      </c>
      <c r="BG385" s="5">
        <f t="shared" si="552"/>
        <v>5.8705794884475633E-4</v>
      </c>
      <c r="BH385" s="5">
        <f t="shared" si="553"/>
        <v>2.4922436872284131E-4</v>
      </c>
      <c r="BI385" s="5">
        <f t="shared" si="554"/>
        <v>8.4642800374344783E-5</v>
      </c>
      <c r="BJ385" s="8">
        <f t="shared" si="555"/>
        <v>0.41645112597429812</v>
      </c>
      <c r="BK385" s="8">
        <f t="shared" si="556"/>
        <v>0.23407024629026138</v>
      </c>
      <c r="BL385" s="8">
        <f t="shared" si="557"/>
        <v>0.32474431289748512</v>
      </c>
      <c r="BM385" s="8">
        <f t="shared" si="558"/>
        <v>0.62432620033957698</v>
      </c>
      <c r="BN385" s="8">
        <f t="shared" si="559"/>
        <v>0.37275058384959509</v>
      </c>
    </row>
    <row r="386" spans="1:66" x14ac:dyDescent="0.25">
      <c r="A386" t="s">
        <v>99</v>
      </c>
      <c r="B386" t="s">
        <v>113</v>
      </c>
      <c r="C386" t="s">
        <v>103</v>
      </c>
      <c r="D386" t="s">
        <v>497</v>
      </c>
      <c r="E386">
        <f>VLOOKUP(A386,home!$A$2:$E$405,3,FALSE)</f>
        <v>1.32780082987552</v>
      </c>
      <c r="F386">
        <f>VLOOKUP(B386,home!$B$2:$E$405,3,FALSE)</f>
        <v>1.0900000000000001</v>
      </c>
      <c r="G386">
        <f>VLOOKUP(C386,away!$B$2:$E$405,4,FALSE)</f>
        <v>0.98</v>
      </c>
      <c r="H386">
        <f>VLOOKUP(A386,away!$A$2:$E$405,3,FALSE)</f>
        <v>1.2572614107883799</v>
      </c>
      <c r="I386">
        <f>VLOOKUP(C386,away!$B$2:$E$405,3,FALSE)</f>
        <v>1.05</v>
      </c>
      <c r="J386">
        <f>VLOOKUP(B386,home!$B$2:$E$405,4,FALSE)</f>
        <v>0.72</v>
      </c>
      <c r="K386" s="3">
        <f t="shared" si="504"/>
        <v>1.4183568464730305</v>
      </c>
      <c r="L386" s="3">
        <f t="shared" si="505"/>
        <v>0.95048962655601521</v>
      </c>
      <c r="M386" s="5">
        <f t="shared" si="506"/>
        <v>9.3588621034876668E-2</v>
      </c>
      <c r="N386" s="5">
        <f t="shared" si="507"/>
        <v>0.13274206139678718</v>
      </c>
      <c r="O386" s="5">
        <f t="shared" si="508"/>
        <v>8.8955013457332352E-2</v>
      </c>
      <c r="P386" s="5">
        <f t="shared" si="509"/>
        <v>0.1261699523653079</v>
      </c>
      <c r="Q386" s="5">
        <f t="shared" si="510"/>
        <v>9.4137805798538268E-2</v>
      </c>
      <c r="R386" s="5">
        <f t="shared" si="511"/>
        <v>4.227540876067256E-2</v>
      </c>
      <c r="S386" s="5">
        <f t="shared" si="512"/>
        <v>4.2523483901776259E-2</v>
      </c>
      <c r="T386" s="5">
        <f t="shared" si="513"/>
        <v>8.9477007878255313E-2</v>
      </c>
      <c r="U386" s="5">
        <f t="shared" si="514"/>
        <v>5.9961615453145857E-2</v>
      </c>
      <c r="V386" s="5">
        <f t="shared" si="515"/>
        <v>6.3697035422651104E-3</v>
      </c>
      <c r="W386" s="5">
        <f t="shared" si="516"/>
        <v>4.450700045543509E-2</v>
      </c>
      <c r="X386" s="5">
        <f t="shared" si="517"/>
        <v>4.2303442242014898E-2</v>
      </c>
      <c r="Y386" s="5">
        <f t="shared" si="518"/>
        <v>2.0104491509323346E-2</v>
      </c>
      <c r="Z386" s="5">
        <f t="shared" si="519"/>
        <v>1.3394112495144855E-2</v>
      </c>
      <c r="AA386" s="5">
        <f t="shared" si="520"/>
        <v>1.899763115991867E-2</v>
      </c>
      <c r="AB386" s="5">
        <f t="shared" si="521"/>
        <v>1.3472710111220018E-2</v>
      </c>
      <c r="AC386" s="5">
        <f t="shared" si="522"/>
        <v>5.3670065843877321E-4</v>
      </c>
      <c r="AD386" s="5">
        <f t="shared" si="523"/>
        <v>1.5781702202986168E-2</v>
      </c>
      <c r="AE386" s="5">
        <f t="shared" si="524"/>
        <v>1.5000344233334564E-2</v>
      </c>
      <c r="AF386" s="5">
        <f t="shared" si="525"/>
        <v>7.128835794276922E-3</v>
      </c>
      <c r="AG386" s="5">
        <f t="shared" si="526"/>
        <v>2.258628157293809E-3</v>
      </c>
      <c r="AH386" s="5">
        <f t="shared" si="527"/>
        <v>3.1827412458898716E-3</v>
      </c>
      <c r="AI386" s="5">
        <f t="shared" si="528"/>
        <v>4.5142628366600024E-3</v>
      </c>
      <c r="AJ386" s="5">
        <f t="shared" si="529"/>
        <v>3.2014178005777402E-3</v>
      </c>
      <c r="AK386" s="5">
        <f t="shared" si="530"/>
        <v>1.5135842852900226E-3</v>
      </c>
      <c r="AL386" s="5">
        <f t="shared" si="531"/>
        <v>2.8941764826052777E-5</v>
      </c>
      <c r="AM386" s="5">
        <f t="shared" si="532"/>
        <v>4.4768170737207865E-3</v>
      </c>
      <c r="AN386" s="5">
        <f t="shared" si="533"/>
        <v>4.2551681885604634E-3</v>
      </c>
      <c r="AO386" s="5">
        <f t="shared" si="534"/>
        <v>2.022246611238935E-3</v>
      </c>
      <c r="AP386" s="5">
        <f t="shared" si="535"/>
        <v>6.407081421068877E-4</v>
      </c>
      <c r="AQ386" s="5">
        <f t="shared" si="536"/>
        <v>1.5224661068064346E-4</v>
      </c>
      <c r="AR386" s="5">
        <f t="shared" si="537"/>
        <v>6.0503250764605836E-4</v>
      </c>
      <c r="AS386" s="5">
        <f t="shared" si="538"/>
        <v>8.5815199955853298E-4</v>
      </c>
      <c r="AT386" s="5">
        <f t="shared" si="539"/>
        <v>6.0858288194418336E-4</v>
      </c>
      <c r="AU386" s="5">
        <f t="shared" si="540"/>
        <v>2.8772923241727344E-4</v>
      </c>
      <c r="AV386" s="5">
        <f t="shared" si="541"/>
        <v>1.0202568168236743E-4</v>
      </c>
      <c r="AW386" s="5">
        <f t="shared" si="542"/>
        <v>1.0838156062056062E-6</v>
      </c>
      <c r="AX386" s="5">
        <f t="shared" si="543"/>
        <v>1.0582873578198714E-3</v>
      </c>
      <c r="AY386" s="5">
        <f t="shared" si="544"/>
        <v>1.0058911555231617E-3</v>
      </c>
      <c r="AZ386" s="5">
        <f t="shared" si="545"/>
        <v>4.780445543846042E-4</v>
      </c>
      <c r="BA386" s="5">
        <f t="shared" si="546"/>
        <v>1.514587966580531E-4</v>
      </c>
      <c r="BB386" s="5">
        <f t="shared" si="547"/>
        <v>3.5990003768534075E-5</v>
      </c>
      <c r="BC386" s="5">
        <f t="shared" si="548"/>
        <v>6.8416250483407081E-6</v>
      </c>
      <c r="BD386" s="5">
        <f t="shared" si="549"/>
        <v>9.5846187041125213E-5</v>
      </c>
      <c r="BE386" s="5">
        <f t="shared" si="550"/>
        <v>1.3594409559811459E-4</v>
      </c>
      <c r="BF386" s="5">
        <f t="shared" si="551"/>
        <v>9.640861936458504E-5</v>
      </c>
      <c r="BG386" s="5">
        <f t="shared" si="552"/>
        <v>4.5580608444923846E-5</v>
      </c>
      <c r="BH386" s="5">
        <f t="shared" si="553"/>
        <v>1.6162392013566047E-5</v>
      </c>
      <c r="BI386" s="5">
        <f t="shared" si="554"/>
        <v>4.5848078735644854E-6</v>
      </c>
      <c r="BJ386" s="8">
        <f t="shared" si="555"/>
        <v>0.47772501978775589</v>
      </c>
      <c r="BK386" s="8">
        <f t="shared" si="556"/>
        <v>0.2702232944230139</v>
      </c>
      <c r="BL386" s="8">
        <f t="shared" si="557"/>
        <v>0.23893043412429138</v>
      </c>
      <c r="BM386" s="8">
        <f t="shared" si="558"/>
        <v>0.42139919067677423</v>
      </c>
      <c r="BN386" s="8">
        <f t="shared" si="559"/>
        <v>0.57786886281351491</v>
      </c>
    </row>
    <row r="387" spans="1:66" x14ac:dyDescent="0.25">
      <c r="A387" t="s">
        <v>122</v>
      </c>
      <c r="B387" t="s">
        <v>362</v>
      </c>
      <c r="C387" t="s">
        <v>132</v>
      </c>
      <c r="D387" t="s">
        <v>497</v>
      </c>
      <c r="E387">
        <f>VLOOKUP(A387,home!$A$2:$E$405,3,FALSE)</f>
        <v>1.26488706365503</v>
      </c>
      <c r="F387">
        <f>VLOOKUP(B387,home!$B$2:$E$405,3,FALSE)</f>
        <v>1.46</v>
      </c>
      <c r="G387">
        <f>VLOOKUP(C387,away!$B$2:$E$405,4,FALSE)</f>
        <v>1.23</v>
      </c>
      <c r="H387">
        <f>VLOOKUP(A387,away!$A$2:$E$405,3,FALSE)</f>
        <v>1.0965092402464101</v>
      </c>
      <c r="I387">
        <f>VLOOKUP(C387,away!$B$2:$E$405,3,FALSE)</f>
        <v>1.1100000000000001</v>
      </c>
      <c r="J387">
        <f>VLOOKUP(B387,home!$B$2:$E$405,4,FALSE)</f>
        <v>1.0900000000000001</v>
      </c>
      <c r="K387" s="3">
        <f t="shared" si="504"/>
        <v>2.2714841889117028</v>
      </c>
      <c r="L387" s="3">
        <f t="shared" si="505"/>
        <v>1.3266665297741318</v>
      </c>
      <c r="M387" s="5">
        <f t="shared" si="506"/>
        <v>2.7374298446859759E-2</v>
      </c>
      <c r="N387" s="5">
        <f t="shared" si="507"/>
        <v>6.2180286104592128E-2</v>
      </c>
      <c r="O387" s="5">
        <f t="shared" si="508"/>
        <v>3.6316565525496843E-2</v>
      </c>
      <c r="P387" s="5">
        <f t="shared" si="509"/>
        <v>8.2492504386741911E-2</v>
      </c>
      <c r="Q387" s="5">
        <f t="shared" si="510"/>
        <v>7.0620768374293555E-2</v>
      </c>
      <c r="R387" s="5">
        <f t="shared" si="511"/>
        <v>2.4089985979512892E-2</v>
      </c>
      <c r="S387" s="5">
        <f t="shared" si="512"/>
        <v>6.2147832694295704E-2</v>
      </c>
      <c r="T387" s="5">
        <f t="shared" si="513"/>
        <v>9.3690209709106798E-2</v>
      </c>
      <c r="U387" s="5">
        <f t="shared" si="514"/>
        <v>5.4720022263568133E-2</v>
      </c>
      <c r="V387" s="5">
        <f t="shared" si="515"/>
        <v>2.0809180111097163E-2</v>
      </c>
      <c r="W387" s="5">
        <f t="shared" si="516"/>
        <v>5.3471319590334458E-2</v>
      </c>
      <c r="X387" s="5">
        <f t="shared" si="517"/>
        <v>7.0938610003352567E-2</v>
      </c>
      <c r="Y387" s="5">
        <f t="shared" si="518"/>
        <v>4.7055939780074149E-2</v>
      </c>
      <c r="Z387" s="5">
        <f t="shared" si="519"/>
        <v>1.0653126033915952E-2</v>
      </c>
      <c r="AA387" s="5">
        <f t="shared" si="520"/>
        <v>2.4198407348523722E-2</v>
      </c>
      <c r="AB387" s="5">
        <f t="shared" si="521"/>
        <v>2.7483149844508205E-2</v>
      </c>
      <c r="AC387" s="5">
        <f t="shared" si="522"/>
        <v>3.9192816779659466E-3</v>
      </c>
      <c r="AD387" s="5">
        <f t="shared" si="523"/>
        <v>3.036481425242232E-2</v>
      </c>
      <c r="AE387" s="5">
        <f t="shared" si="524"/>
        <v>4.0283982751497222E-2</v>
      </c>
      <c r="AF387" s="5">
        <f t="shared" si="525"/>
        <v>2.6721705801204906E-2</v>
      </c>
      <c r="AG387" s="5">
        <f t="shared" si="526"/>
        <v>1.1816930901643267E-2</v>
      </c>
      <c r="AH387" s="5">
        <f t="shared" si="527"/>
        <v>3.5332864366654365E-3</v>
      </c>
      <c r="AI387" s="5">
        <f t="shared" si="528"/>
        <v>8.0258042757817092E-3</v>
      </c>
      <c r="AJ387" s="5">
        <f t="shared" si="529"/>
        <v>9.1152437578690491E-3</v>
      </c>
      <c r="AK387" s="5">
        <f t="shared" si="530"/>
        <v>6.9017106913585435E-3</v>
      </c>
      <c r="AL387" s="5">
        <f t="shared" si="531"/>
        <v>4.7243053426937606E-4</v>
      </c>
      <c r="AM387" s="5">
        <f t="shared" si="532"/>
        <v>1.3794639094723612E-2</v>
      </c>
      <c r="AN387" s="5">
        <f t="shared" si="533"/>
        <v>1.8300885977283545E-2</v>
      </c>
      <c r="AO387" s="5">
        <f t="shared" si="534"/>
        <v>1.2139586445637418E-2</v>
      </c>
      <c r="AP387" s="5">
        <f t="shared" si="535"/>
        <v>5.3683943409089602E-3</v>
      </c>
      <c r="AQ387" s="5">
        <f t="shared" si="536"/>
        <v>1.7805172726781957E-3</v>
      </c>
      <c r="AR387" s="5">
        <f t="shared" si="537"/>
        <v>9.3749857112578722E-4</v>
      </c>
      <c r="AS387" s="5">
        <f t="shared" si="538"/>
        <v>2.1295131814395392E-3</v>
      </c>
      <c r="AT387" s="5">
        <f t="shared" si="539"/>
        <v>2.4185777608594864E-3</v>
      </c>
      <c r="AU387" s="5">
        <f t="shared" si="540"/>
        <v>1.8312537144819304E-3</v>
      </c>
      <c r="AV387" s="5">
        <f t="shared" si="541"/>
        <v>1.0399159645828823E-3</v>
      </c>
      <c r="AW387" s="5">
        <f t="shared" si="542"/>
        <v>3.9546399493733562E-5</v>
      </c>
      <c r="AX387" s="5">
        <f t="shared" si="543"/>
        <v>5.2223840992346596E-3</v>
      </c>
      <c r="AY387" s="5">
        <f t="shared" si="544"/>
        <v>6.9283621900792514E-3</v>
      </c>
      <c r="AZ387" s="5">
        <f t="shared" si="545"/>
        <v>4.5958131118653735E-3</v>
      </c>
      <c r="BA387" s="5">
        <f t="shared" si="546"/>
        <v>2.032370477536296E-3</v>
      </c>
      <c r="BB387" s="5">
        <f t="shared" si="547"/>
        <v>6.7406947216211866E-4</v>
      </c>
      <c r="BC387" s="5">
        <f t="shared" si="548"/>
        <v>1.7885308149199954E-4</v>
      </c>
      <c r="BD387" s="5">
        <f t="shared" si="549"/>
        <v>2.0729132933727616E-4</v>
      </c>
      <c r="BE387" s="5">
        <f t="shared" si="550"/>
        <v>4.7085897708811143E-4</v>
      </c>
      <c r="BF387" s="5">
        <f t="shared" si="551"/>
        <v>5.3477436083139158E-4</v>
      </c>
      <c r="BG387" s="5">
        <f t="shared" si="552"/>
        <v>4.0491050175462247E-4</v>
      </c>
      <c r="BH387" s="5">
        <f t="shared" si="553"/>
        <v>2.2993695066498226E-4</v>
      </c>
      <c r="BI387" s="5">
        <f t="shared" si="554"/>
        <v>1.0445962957641552E-4</v>
      </c>
      <c r="BJ387" s="8">
        <f t="shared" si="555"/>
        <v>0.57816044283212287</v>
      </c>
      <c r="BK387" s="8">
        <f t="shared" si="556"/>
        <v>0.20414389004130912</v>
      </c>
      <c r="BL387" s="8">
        <f t="shared" si="557"/>
        <v>0.20469316706502694</v>
      </c>
      <c r="BM387" s="8">
        <f t="shared" si="558"/>
        <v>0.68768740136429241</v>
      </c>
      <c r="BN387" s="8">
        <f t="shared" si="559"/>
        <v>0.30307440881749709</v>
      </c>
    </row>
    <row r="388" spans="1:66" x14ac:dyDescent="0.25">
      <c r="A388" t="s">
        <v>122</v>
      </c>
      <c r="B388" t="s">
        <v>136</v>
      </c>
      <c r="C388" t="s">
        <v>134</v>
      </c>
      <c r="D388" t="s">
        <v>497</v>
      </c>
      <c r="E388">
        <f>VLOOKUP(A388,home!$A$2:$E$405,3,FALSE)</f>
        <v>1.26488706365503</v>
      </c>
      <c r="F388">
        <f>VLOOKUP(B388,home!$B$2:$E$405,3,FALSE)</f>
        <v>1.41</v>
      </c>
      <c r="G388">
        <f>VLOOKUP(C388,away!$B$2:$E$405,4,FALSE)</f>
        <v>1.03</v>
      </c>
      <c r="H388">
        <f>VLOOKUP(A388,away!$A$2:$E$405,3,FALSE)</f>
        <v>1.0965092402464101</v>
      </c>
      <c r="I388">
        <f>VLOOKUP(C388,away!$B$2:$E$405,3,FALSE)</f>
        <v>0.43</v>
      </c>
      <c r="J388">
        <f>VLOOKUP(B388,home!$B$2:$E$405,4,FALSE)</f>
        <v>0.82</v>
      </c>
      <c r="K388" s="3">
        <f t="shared" si="504"/>
        <v>1.8369954825462</v>
      </c>
      <c r="L388" s="3">
        <f t="shared" si="505"/>
        <v>0.38662915811088416</v>
      </c>
      <c r="M388" s="5">
        <f t="shared" si="506"/>
        <v>0.10821615242647289</v>
      </c>
      <c r="N388" s="5">
        <f t="shared" si="507"/>
        <v>0.19879258314596171</v>
      </c>
      <c r="O388" s="5">
        <f t="shared" si="508"/>
        <v>4.1839519906646326E-2</v>
      </c>
      <c r="P388" s="5">
        <f t="shared" si="509"/>
        <v>7.6859009060411113E-2</v>
      </c>
      <c r="Q388" s="5">
        <f t="shared" si="510"/>
        <v>0.18259053860141078</v>
      </c>
      <c r="R388" s="5">
        <f t="shared" si="511"/>
        <v>8.0881891786351232E-3</v>
      </c>
      <c r="S388" s="5">
        <f t="shared" si="512"/>
        <v>1.3647009113916836E-2</v>
      </c>
      <c r="T388" s="5">
        <f t="shared" si="513"/>
        <v>7.0594826218476334E-2</v>
      </c>
      <c r="U388" s="5">
        <f t="shared" si="514"/>
        <v>1.4857966983131781E-2</v>
      </c>
      <c r="V388" s="5">
        <f t="shared" si="515"/>
        <v>1.0769552661401612E-3</v>
      </c>
      <c r="W388" s="5">
        <f t="shared" si="516"/>
        <v>0.11180599818882306</v>
      </c>
      <c r="X388" s="5">
        <f t="shared" si="517"/>
        <v>4.3227458951491694E-2</v>
      </c>
      <c r="Y388" s="5">
        <f t="shared" si="518"/>
        <v>8.356498030844017E-3</v>
      </c>
      <c r="Z388" s="5">
        <f t="shared" si="519"/>
        <v>1.0423765909257537E-3</v>
      </c>
      <c r="AA388" s="5">
        <f t="shared" si="520"/>
        <v>1.914841088642518E-3</v>
      </c>
      <c r="AB388" s="5">
        <f t="shared" si="521"/>
        <v>1.7587772148150767E-3</v>
      </c>
      <c r="AC388" s="5">
        <f t="shared" si="522"/>
        <v>4.7805776160682472E-5</v>
      </c>
      <c r="AD388" s="5">
        <f t="shared" si="523"/>
        <v>5.1346778398609162E-2</v>
      </c>
      <c r="AE388" s="5">
        <f t="shared" si="524"/>
        <v>1.985216170396039E-2</v>
      </c>
      <c r="AF388" s="5">
        <f t="shared" si="525"/>
        <v>3.8377122831416699E-3</v>
      </c>
      <c r="AG388" s="5">
        <f t="shared" si="526"/>
        <v>4.9459048970095431E-4</v>
      </c>
      <c r="AH388" s="5">
        <f t="shared" si="527"/>
        <v>1.0075329594602942E-4</v>
      </c>
      <c r="AI388" s="5">
        <f t="shared" si="528"/>
        <v>1.8508334950449642E-4</v>
      </c>
      <c r="AJ388" s="5">
        <f t="shared" si="529"/>
        <v>1.6999863846713968E-4</v>
      </c>
      <c r="AK388" s="5">
        <f t="shared" si="530"/>
        <v>1.0409557696771343E-4</v>
      </c>
      <c r="AL388" s="5">
        <f t="shared" si="531"/>
        <v>1.3581353617503168E-6</v>
      </c>
      <c r="AM388" s="5">
        <f t="shared" si="532"/>
        <v>1.8864759992309157E-2</v>
      </c>
      <c r="AN388" s="5">
        <f t="shared" si="533"/>
        <v>7.2936662737903783E-3</v>
      </c>
      <c r="AO388" s="5">
        <f t="shared" si="534"/>
        <v>1.4099720254886615E-3</v>
      </c>
      <c r="AP388" s="5">
        <f t="shared" si="535"/>
        <v>1.8171209905819312E-4</v>
      </c>
      <c r="AQ388" s="5">
        <f t="shared" si="536"/>
        <v>1.7563798969357695E-5</v>
      </c>
      <c r="AR388" s="5">
        <f t="shared" si="537"/>
        <v>7.7908323977020257E-6</v>
      </c>
      <c r="AS388" s="5">
        <f t="shared" si="538"/>
        <v>1.4311723919853202E-5</v>
      </c>
      <c r="AT388" s="5">
        <f t="shared" si="539"/>
        <v>1.3145286094109363E-5</v>
      </c>
      <c r="AU388" s="5">
        <f t="shared" si="540"/>
        <v>8.0492770572187609E-6</v>
      </c>
      <c r="AV388" s="5">
        <f t="shared" si="541"/>
        <v>3.6966213979684097E-6</v>
      </c>
      <c r="AW388" s="5">
        <f t="shared" si="542"/>
        <v>2.6794351380563765E-8</v>
      </c>
      <c r="AX388" s="5">
        <f t="shared" si="543"/>
        <v>5.7757464808650344E-3</v>
      </c>
      <c r="AY388" s="5">
        <f t="shared" si="544"/>
        <v>2.2330719993587499E-3</v>
      </c>
      <c r="AZ388" s="5">
        <f t="shared" si="545"/>
        <v>4.316853735565311E-4</v>
      </c>
      <c r="BA388" s="5">
        <f t="shared" si="546"/>
        <v>5.5634050848981387E-5</v>
      </c>
      <c r="BB388" s="5">
        <f t="shared" si="547"/>
        <v>5.3774365605099486E-6</v>
      </c>
      <c r="BC388" s="5">
        <f t="shared" si="548"/>
        <v>4.1581475403693016E-7</v>
      </c>
      <c r="BD388" s="5">
        <f t="shared" si="549"/>
        <v>5.0202716181775555E-7</v>
      </c>
      <c r="BE388" s="5">
        <f t="shared" si="550"/>
        <v>9.2222162837470709E-7</v>
      </c>
      <c r="BF388" s="5">
        <f t="shared" si="551"/>
        <v>8.4705848261536876E-7</v>
      </c>
      <c r="BG388" s="5">
        <f t="shared" si="552"/>
        <v>5.1868086867229043E-7</v>
      </c>
      <c r="BH388" s="5">
        <f t="shared" si="553"/>
        <v>2.3820360315853418E-7</v>
      </c>
      <c r="BI388" s="5">
        <f t="shared" si="554"/>
        <v>8.7515788585690963E-8</v>
      </c>
      <c r="BJ388" s="8">
        <f t="shared" si="555"/>
        <v>0.7271687513579792</v>
      </c>
      <c r="BK388" s="8">
        <f t="shared" si="556"/>
        <v>0.20208136177782218</v>
      </c>
      <c r="BL388" s="8">
        <f t="shared" si="557"/>
        <v>6.9069334681156294E-2</v>
      </c>
      <c r="BM388" s="8">
        <f t="shared" si="558"/>
        <v>0.38074278688333835</v>
      </c>
      <c r="BN388" s="8">
        <f t="shared" si="559"/>
        <v>0.61638599231953783</v>
      </c>
    </row>
    <row r="389" spans="1:66" x14ac:dyDescent="0.25">
      <c r="A389" t="s">
        <v>122</v>
      </c>
      <c r="B389" t="s">
        <v>131</v>
      </c>
      <c r="C389" t="s">
        <v>124</v>
      </c>
      <c r="D389" t="s">
        <v>497</v>
      </c>
      <c r="E389">
        <f>VLOOKUP(A389,home!$A$2:$E$405,3,FALSE)</f>
        <v>1.26488706365503</v>
      </c>
      <c r="F389">
        <f>VLOOKUP(B389,home!$B$2:$E$405,3,FALSE)</f>
        <v>1.08</v>
      </c>
      <c r="G389">
        <f>VLOOKUP(C389,away!$B$2:$E$405,4,FALSE)</f>
        <v>1.08</v>
      </c>
      <c r="H389">
        <f>VLOOKUP(A389,away!$A$2:$E$405,3,FALSE)</f>
        <v>1.0965092402464101</v>
      </c>
      <c r="I389">
        <f>VLOOKUP(C389,away!$B$2:$E$405,3,FALSE)</f>
        <v>0.71</v>
      </c>
      <c r="J389">
        <f>VLOOKUP(B389,home!$B$2:$E$405,4,FALSE)</f>
        <v>1.06</v>
      </c>
      <c r="K389" s="3">
        <f t="shared" si="504"/>
        <v>1.4753642710472272</v>
      </c>
      <c r="L389" s="3">
        <f t="shared" si="505"/>
        <v>0.82523285420944825</v>
      </c>
      <c r="M389" s="5">
        <f t="shared" si="506"/>
        <v>0.1001989945055297</v>
      </c>
      <c r="N389" s="5">
        <f t="shared" si="507"/>
        <v>0.14783001648831595</v>
      </c>
      <c r="O389" s="5">
        <f t="shared" si="508"/>
        <v>8.268750222471509E-2</v>
      </c>
      <c r="P389" s="5">
        <f t="shared" si="509"/>
        <v>0.12199418644448277</v>
      </c>
      <c r="Q389" s="5">
        <f t="shared" si="510"/>
        <v>0.10905156225759194</v>
      </c>
      <c r="R389" s="5">
        <f t="shared" si="511"/>
        <v>3.411822173417587E-2</v>
      </c>
      <c r="S389" s="5">
        <f t="shared" si="512"/>
        <v>3.713256205737149E-2</v>
      </c>
      <c r="T389" s="5">
        <f t="shared" si="513"/>
        <v>8.9992931977831939E-2</v>
      </c>
      <c r="U389" s="5">
        <f t="shared" si="514"/>
        <v>5.0336805338270042E-2</v>
      </c>
      <c r="V389" s="5">
        <f t="shared" si="515"/>
        <v>5.0232891514676043E-3</v>
      </c>
      <c r="W389" s="5">
        <f t="shared" si="516"/>
        <v>5.36302595522445E-2</v>
      </c>
      <c r="X389" s="5">
        <f t="shared" si="517"/>
        <v>4.4257452162292259E-2</v>
      </c>
      <c r="Y389" s="5">
        <f t="shared" si="518"/>
        <v>1.8261351783963275E-2</v>
      </c>
      <c r="Z389" s="5">
        <f t="shared" si="519"/>
        <v>9.3851591674149262E-3</v>
      </c>
      <c r="AA389" s="5">
        <f t="shared" si="520"/>
        <v>1.3846528513695326E-2</v>
      </c>
      <c r="AB389" s="5">
        <f t="shared" si="521"/>
        <v>1.0214336723571377E-2</v>
      </c>
      <c r="AC389" s="5">
        <f t="shared" si="522"/>
        <v>3.8224689549832939E-4</v>
      </c>
      <c r="AD389" s="5">
        <f t="shared" si="523"/>
        <v>1.9781042197592694E-2</v>
      </c>
      <c r="AE389" s="5">
        <f t="shared" si="524"/>
        <v>1.6323965911956957E-2</v>
      </c>
      <c r="AF389" s="5">
        <f t="shared" si="525"/>
        <v>6.7355364907709884E-3</v>
      </c>
      <c r="AG389" s="5">
        <f t="shared" si="526"/>
        <v>1.8527953343036112E-3</v>
      </c>
      <c r="AH389" s="5">
        <f t="shared" si="527"/>
        <v>1.9362354217339469E-3</v>
      </c>
      <c r="AI389" s="5">
        <f t="shared" si="528"/>
        <v>2.8566525615623252E-3</v>
      </c>
      <c r="AJ389" s="5">
        <f t="shared" si="529"/>
        <v>2.1073015620622975E-3</v>
      </c>
      <c r="AK389" s="5">
        <f t="shared" si="530"/>
        <v>1.0363458109962421E-3</v>
      </c>
      <c r="AL389" s="5">
        <f t="shared" si="531"/>
        <v>1.8615715364159433E-5</v>
      </c>
      <c r="AM389" s="5">
        <f t="shared" si="532"/>
        <v>5.8368485804811522E-3</v>
      </c>
      <c r="AN389" s="5">
        <f t="shared" si="533"/>
        <v>4.8167592136588271E-3</v>
      </c>
      <c r="AO389" s="5">
        <f t="shared" si="534"/>
        <v>1.9874739769636658E-3</v>
      </c>
      <c r="AP389" s="5">
        <f t="shared" si="535"/>
        <v>5.4670960755890969E-4</v>
      </c>
      <c r="AQ389" s="5">
        <f t="shared" si="536"/>
        <v>1.1279068246739157E-4</v>
      </c>
      <c r="AR389" s="5">
        <f t="shared" si="537"/>
        <v>3.1956901669978811E-4</v>
      </c>
      <c r="AS389" s="5">
        <f t="shared" si="538"/>
        <v>4.7148070937256208E-4</v>
      </c>
      <c r="AT389" s="5">
        <f t="shared" si="539"/>
        <v>3.478028965481399E-4</v>
      </c>
      <c r="AU389" s="5">
        <f t="shared" si="540"/>
        <v>1.7104532231128691E-4</v>
      </c>
      <c r="AV389" s="5">
        <f t="shared" si="541"/>
        <v>6.3088539316957443E-5</v>
      </c>
      <c r="AW389" s="5">
        <f t="shared" si="542"/>
        <v>6.2958301187991336E-7</v>
      </c>
      <c r="AX389" s="5">
        <f t="shared" si="543"/>
        <v>1.4352463085257712E-3</v>
      </c>
      <c r="AY389" s="5">
        <f t="shared" si="544"/>
        <v>1.1844124076782964E-3</v>
      </c>
      <c r="AZ389" s="5">
        <f t="shared" si="545"/>
        <v>4.8870801587472257E-4</v>
      </c>
      <c r="BA389" s="5">
        <f t="shared" si="546"/>
        <v>1.3443263693844454E-4</v>
      </c>
      <c r="BB389" s="5">
        <f t="shared" si="547"/>
        <v>2.7734557169903767E-5</v>
      </c>
      <c r="BC389" s="5">
        <f t="shared" si="548"/>
        <v>4.577493554710963E-6</v>
      </c>
      <c r="BD389" s="5">
        <f t="shared" si="549"/>
        <v>4.3953141961345481E-5</v>
      </c>
      <c r="BE389" s="5">
        <f t="shared" si="550"/>
        <v>6.4846895250035775E-5</v>
      </c>
      <c r="BF389" s="5">
        <f t="shared" si="551"/>
        <v>4.7836396170122472E-5</v>
      </c>
      <c r="BG389" s="5">
        <f t="shared" si="552"/>
        <v>2.3525369921686381E-5</v>
      </c>
      <c r="BH389" s="5">
        <f t="shared" si="553"/>
        <v>8.6771225614062958E-6</v>
      </c>
      <c r="BI389" s="5">
        <f t="shared" si="554"/>
        <v>2.5603833205193271E-6</v>
      </c>
      <c r="BJ389" s="8">
        <f t="shared" si="555"/>
        <v>0.52429260763773589</v>
      </c>
      <c r="BK389" s="8">
        <f t="shared" si="556"/>
        <v>0.26593430717739236</v>
      </c>
      <c r="BL389" s="8">
        <f t="shared" si="557"/>
        <v>0.2007043156842164</v>
      </c>
      <c r="BM389" s="8">
        <f t="shared" si="558"/>
        <v>0.40325212318728182</v>
      </c>
      <c r="BN389" s="8">
        <f t="shared" si="559"/>
        <v>0.59588048365481139</v>
      </c>
    </row>
    <row r="390" spans="1:66" x14ac:dyDescent="0.25">
      <c r="A390" t="s">
        <v>122</v>
      </c>
      <c r="B390" t="s">
        <v>133</v>
      </c>
      <c r="C390" t="s">
        <v>125</v>
      </c>
      <c r="D390" t="s">
        <v>497</v>
      </c>
      <c r="E390">
        <f>VLOOKUP(A390,home!$A$2:$E$405,3,FALSE)</f>
        <v>1.26488706365503</v>
      </c>
      <c r="F390">
        <f>VLOOKUP(B390,home!$B$2:$E$405,3,FALSE)</f>
        <v>0.55000000000000004</v>
      </c>
      <c r="G390">
        <f>VLOOKUP(C390,away!$B$2:$E$405,4,FALSE)</f>
        <v>0.95</v>
      </c>
      <c r="H390">
        <f>VLOOKUP(A390,away!$A$2:$E$405,3,FALSE)</f>
        <v>1.0965092402464101</v>
      </c>
      <c r="I390">
        <f>VLOOKUP(C390,away!$B$2:$E$405,3,FALSE)</f>
        <v>1.03</v>
      </c>
      <c r="J390">
        <f>VLOOKUP(B390,home!$B$2:$E$405,4,FALSE)</f>
        <v>1.19</v>
      </c>
      <c r="K390" s="3">
        <f t="shared" si="504"/>
        <v>0.66090349075975319</v>
      </c>
      <c r="L390" s="3">
        <f t="shared" si="505"/>
        <v>1.3439913757700248</v>
      </c>
      <c r="M390" s="5">
        <f t="shared" si="506"/>
        <v>0.13467445374392278</v>
      </c>
      <c r="N390" s="5">
        <f t="shared" si="507"/>
        <v>8.9006816595521482E-2</v>
      </c>
      <c r="O390" s="5">
        <f t="shared" si="508"/>
        <v>0.18100130436837134</v>
      </c>
      <c r="P390" s="5">
        <f t="shared" si="509"/>
        <v>0.11962439388912517</v>
      </c>
      <c r="Q390" s="5">
        <f t="shared" si="510"/>
        <v>2.9412457894696632E-2</v>
      </c>
      <c r="R390" s="5">
        <f t="shared" si="511"/>
        <v>0.12163209603710824</v>
      </c>
      <c r="S390" s="5">
        <f t="shared" si="512"/>
        <v>2.6564049854158615E-2</v>
      </c>
      <c r="T390" s="5">
        <f t="shared" si="513"/>
        <v>3.9530089750671252E-2</v>
      </c>
      <c r="U390" s="5">
        <f t="shared" si="514"/>
        <v>8.038707685935037E-2</v>
      </c>
      <c r="V390" s="5">
        <f t="shared" si="515"/>
        <v>2.6217199861547397E-3</v>
      </c>
      <c r="W390" s="5">
        <f t="shared" si="516"/>
        <v>6.4795986981430898E-3</v>
      </c>
      <c r="X390" s="5">
        <f t="shared" si="517"/>
        <v>8.7085247687549924E-3</v>
      </c>
      <c r="Y390" s="5">
        <f t="shared" si="518"/>
        <v>5.8520910924431818E-3</v>
      </c>
      <c r="Z390" s="5">
        <f t="shared" si="519"/>
        <v>5.4490829363568298E-2</v>
      </c>
      <c r="AA390" s="5">
        <f t="shared" si="520"/>
        <v>3.6013179340776344E-2</v>
      </c>
      <c r="AB390" s="5">
        <f t="shared" si="521"/>
        <v>1.1900617969838056E-2</v>
      </c>
      <c r="AC390" s="5">
        <f t="shared" si="522"/>
        <v>1.455461928618174E-4</v>
      </c>
      <c r="AD390" s="5">
        <f t="shared" si="523"/>
        <v>1.0705973495812797E-3</v>
      </c>
      <c r="AE390" s="5">
        <f t="shared" si="524"/>
        <v>1.4388736047594862E-3</v>
      </c>
      <c r="AF390" s="5">
        <f t="shared" si="525"/>
        <v>9.6691685780993871E-4</v>
      </c>
      <c r="AG390" s="5">
        <f t="shared" si="526"/>
        <v>4.3317597266106969E-4</v>
      </c>
      <c r="AH390" s="5">
        <f t="shared" si="527"/>
        <v>1.8308801180797953E-2</v>
      </c>
      <c r="AI390" s="5">
        <f t="shared" si="528"/>
        <v>1.2100350612015656E-2</v>
      </c>
      <c r="AJ390" s="5">
        <f t="shared" si="529"/>
        <v>3.9985819794490316E-3</v>
      </c>
      <c r="AK390" s="5">
        <f t="shared" si="530"/>
        <v>8.8089226276896965E-4</v>
      </c>
      <c r="AL390" s="5">
        <f t="shared" si="531"/>
        <v>5.1712480340393583E-6</v>
      </c>
      <c r="AM390" s="5">
        <f t="shared" si="532"/>
        <v>1.4151230510728156E-4</v>
      </c>
      <c r="AN390" s="5">
        <f t="shared" si="533"/>
        <v>1.9019131762952284E-4</v>
      </c>
      <c r="AO390" s="5">
        <f t="shared" si="534"/>
        <v>1.2780774532020813E-4</v>
      </c>
      <c r="AP390" s="5">
        <f t="shared" si="535"/>
        <v>5.7257502488990491E-5</v>
      </c>
      <c r="AQ390" s="5">
        <f t="shared" si="536"/>
        <v>1.9238397385833483E-5</v>
      </c>
      <c r="AR390" s="5">
        <f t="shared" si="537"/>
        <v>4.9213741775360987E-3</v>
      </c>
      <c r="AS390" s="5">
        <f t="shared" si="538"/>
        <v>3.2525533732685168E-3</v>
      </c>
      <c r="AT390" s="5">
        <f t="shared" si="539"/>
        <v>1.0748119391377864E-3</v>
      </c>
      <c r="AU390" s="5">
        <f t="shared" si="540"/>
        <v>2.3678232082880753E-4</v>
      </c>
      <c r="AV390" s="5">
        <f t="shared" si="541"/>
        <v>3.9122565596488667E-5</v>
      </c>
      <c r="AW390" s="5">
        <f t="shared" si="542"/>
        <v>1.2759316066862769E-7</v>
      </c>
      <c r="AX390" s="5">
        <f t="shared" si="543"/>
        <v>1.5587662738476936E-5</v>
      </c>
      <c r="AY390" s="5">
        <f t="shared" si="544"/>
        <v>2.0949684288924768E-5</v>
      </c>
      <c r="AZ390" s="5">
        <f t="shared" si="545"/>
        <v>1.407809750470984E-5</v>
      </c>
      <c r="BA390" s="5">
        <f t="shared" si="546"/>
        <v>6.3069472111931777E-6</v>
      </c>
      <c r="BB390" s="5">
        <f t="shared" si="547"/>
        <v>2.1191206648201098E-6</v>
      </c>
      <c r="BC390" s="5">
        <f t="shared" si="548"/>
        <v>5.6961597954685375E-7</v>
      </c>
      <c r="BD390" s="5">
        <f t="shared" si="549"/>
        <v>1.1023807419243024E-3</v>
      </c>
      <c r="BE390" s="5">
        <f t="shared" si="550"/>
        <v>7.2856728048409792E-4</v>
      </c>
      <c r="BF390" s="5">
        <f t="shared" si="551"/>
        <v>2.4075632946264023E-4</v>
      </c>
      <c r="BG390" s="5">
        <f t="shared" si="552"/>
        <v>5.3038899521454728E-5</v>
      </c>
      <c r="BH390" s="5">
        <f t="shared" si="553"/>
        <v>8.7633984599463046E-6</v>
      </c>
      <c r="BI390" s="5">
        <f t="shared" si="554"/>
        <v>1.158352126619432E-6</v>
      </c>
      <c r="BJ390" s="8">
        <f t="shared" si="555"/>
        <v>0.18349476098136192</v>
      </c>
      <c r="BK390" s="8">
        <f t="shared" si="556"/>
        <v>0.28365628459854614</v>
      </c>
      <c r="BL390" s="8">
        <f t="shared" si="557"/>
        <v>0.47788220998882269</v>
      </c>
      <c r="BM390" s="8">
        <f t="shared" si="558"/>
        <v>0.32415174031242511</v>
      </c>
      <c r="BN390" s="8">
        <f t="shared" si="559"/>
        <v>0.67535152252874564</v>
      </c>
    </row>
    <row r="391" spans="1:66" x14ac:dyDescent="0.25">
      <c r="A391" t="s">
        <v>122</v>
      </c>
      <c r="B391" t="s">
        <v>135</v>
      </c>
      <c r="C391" t="s">
        <v>127</v>
      </c>
      <c r="D391" t="s">
        <v>497</v>
      </c>
      <c r="E391">
        <f>VLOOKUP(A391,home!$A$2:$E$405,3,FALSE)</f>
        <v>1.26488706365503</v>
      </c>
      <c r="F391">
        <f>VLOOKUP(B391,home!$B$2:$E$405,3,FALSE)</f>
        <v>0.67</v>
      </c>
      <c r="G391">
        <f>VLOOKUP(C391,away!$B$2:$E$405,4,FALSE)</f>
        <v>1.1100000000000001</v>
      </c>
      <c r="H391">
        <f>VLOOKUP(A391,away!$A$2:$E$405,3,FALSE)</f>
        <v>1.0965092402464101</v>
      </c>
      <c r="I391">
        <f>VLOOKUP(C391,away!$B$2:$E$405,3,FALSE)</f>
        <v>0.95</v>
      </c>
      <c r="J391">
        <f>VLOOKUP(B391,home!$B$2:$E$405,4,FALSE)</f>
        <v>0.96</v>
      </c>
      <c r="K391" s="3">
        <f t="shared" si="504"/>
        <v>0.94069650924024595</v>
      </c>
      <c r="L391" s="3">
        <f t="shared" si="505"/>
        <v>1.0000164271047258</v>
      </c>
      <c r="M391" s="5">
        <f t="shared" si="506"/>
        <v>0.14360153452110772</v>
      </c>
      <c r="N391" s="5">
        <f t="shared" si="507"/>
        <v>0.13508546224554868</v>
      </c>
      <c r="O391" s="5">
        <f t="shared" si="508"/>
        <v>0.14360389347855407</v>
      </c>
      <c r="P391" s="5">
        <f t="shared" si="509"/>
        <v>0.13508768130858392</v>
      </c>
      <c r="Q391" s="5">
        <f t="shared" si="510"/>
        <v>6.3537211391746326E-2</v>
      </c>
      <c r="R391" s="5">
        <f t="shared" si="511"/>
        <v>7.1803126237375628E-2</v>
      </c>
      <c r="S391" s="5">
        <f t="shared" si="512"/>
        <v>3.1769649436871432E-2</v>
      </c>
      <c r="T391" s="5">
        <f t="shared" si="513"/>
        <v>6.3538255124171841E-2</v>
      </c>
      <c r="U391" s="5">
        <f t="shared" si="514"/>
        <v>6.7544950204035961E-2</v>
      </c>
      <c r="V391" s="5">
        <f t="shared" si="515"/>
        <v>3.3206765843227549E-3</v>
      </c>
      <c r="W391" s="5">
        <f t="shared" si="516"/>
        <v>1.9923077654358461E-2</v>
      </c>
      <c r="X391" s="5">
        <f t="shared" si="517"/>
        <v>1.9923404932841549E-2</v>
      </c>
      <c r="Y391" s="5">
        <f t="shared" si="518"/>
        <v>9.961866108350436E-3</v>
      </c>
      <c r="Z391" s="5">
        <f t="shared" si="519"/>
        <v>2.3934768584949993E-2</v>
      </c>
      <c r="AA391" s="5">
        <f t="shared" si="520"/>
        <v>2.2515353257335557E-2</v>
      </c>
      <c r="AB391" s="5">
        <f t="shared" si="521"/>
        <v>1.0590057106743279E-2</v>
      </c>
      <c r="AC391" s="5">
        <f t="shared" si="522"/>
        <v>1.9523751158363013E-4</v>
      </c>
      <c r="AD391" s="5">
        <f t="shared" si="523"/>
        <v>4.6853924006943371E-3</v>
      </c>
      <c r="AE391" s="5">
        <f t="shared" si="524"/>
        <v>4.6854693681259848E-3</v>
      </c>
      <c r="AF391" s="5">
        <f t="shared" si="525"/>
        <v>2.342773168410992E-3</v>
      </c>
      <c r="AG391" s="5">
        <f t="shared" si="526"/>
        <v>7.8093721779705957E-4</v>
      </c>
      <c r="AH391" s="5">
        <f t="shared" si="527"/>
        <v>5.9837904409750309E-3</v>
      </c>
      <c r="AI391" s="5">
        <f t="shared" si="528"/>
        <v>5.628930779850363E-3</v>
      </c>
      <c r="AJ391" s="5">
        <f t="shared" si="529"/>
        <v>2.6475577676801057E-3</v>
      </c>
      <c r="AK391" s="5">
        <f t="shared" si="530"/>
        <v>8.3018278335619138E-4</v>
      </c>
      <c r="AL391" s="5">
        <f t="shared" si="531"/>
        <v>7.3464905043653873E-6</v>
      </c>
      <c r="AM391" s="5">
        <f t="shared" si="532"/>
        <v>8.8150645515078794E-4</v>
      </c>
      <c r="AN391" s="5">
        <f t="shared" si="533"/>
        <v>8.8152093574964314E-4</v>
      </c>
      <c r="AO391" s="5">
        <f t="shared" si="534"/>
        <v>4.4076770829318626E-4</v>
      </c>
      <c r="AP391" s="5">
        <f t="shared" si="535"/>
        <v>1.4692498294349674E-4</v>
      </c>
      <c r="AQ391" s="5">
        <f t="shared" si="536"/>
        <v>3.6731849123894595E-5</v>
      </c>
      <c r="AR391" s="5">
        <f t="shared" si="537"/>
        <v>1.1967777474654528E-3</v>
      </c>
      <c r="AS391" s="5">
        <f t="shared" si="538"/>
        <v>1.125804649377156E-3</v>
      </c>
      <c r="AT391" s="5">
        <f t="shared" si="539"/>
        <v>5.2952025187776475E-4</v>
      </c>
      <c r="AU391" s="5">
        <f t="shared" si="540"/>
        <v>1.6603928417114309E-4</v>
      </c>
      <c r="AV391" s="5">
        <f t="shared" si="541"/>
        <v>3.9048143754135877E-5</v>
      </c>
      <c r="AW391" s="5">
        <f t="shared" si="542"/>
        <v>1.9197031937093628E-7</v>
      </c>
      <c r="AX391" s="5">
        <f t="shared" si="543"/>
        <v>1.3820500753884823E-4</v>
      </c>
      <c r="AY391" s="5">
        <f t="shared" si="544"/>
        <v>1.3820727784698069E-4</v>
      </c>
      <c r="AZ391" s="5">
        <f t="shared" si="545"/>
        <v>6.9104774096203866E-5</v>
      </c>
      <c r="BA391" s="5">
        <f t="shared" si="546"/>
        <v>2.3035303095855003E-5</v>
      </c>
      <c r="BB391" s="5">
        <f t="shared" si="547"/>
        <v>5.7589203747978369E-6</v>
      </c>
      <c r="BC391" s="5">
        <f t="shared" si="548"/>
        <v>1.1518029954371885E-6</v>
      </c>
      <c r="BD391" s="5">
        <f t="shared" si="549"/>
        <v>1.9946623450980725E-4</v>
      </c>
      <c r="BE391" s="5">
        <f t="shared" si="550"/>
        <v>1.8763719051467193E-4</v>
      </c>
      <c r="BF391" s="5">
        <f t="shared" si="551"/>
        <v>8.8254825060399422E-5</v>
      </c>
      <c r="BG391" s="5">
        <f t="shared" si="552"/>
        <v>2.7673668619308781E-5</v>
      </c>
      <c r="BH391" s="5">
        <f t="shared" si="553"/>
        <v>6.508130867013776E-6</v>
      </c>
      <c r="BI391" s="5">
        <f t="shared" si="554"/>
        <v>1.224435197655711E-6</v>
      </c>
      <c r="BJ391" s="8">
        <f t="shared" si="555"/>
        <v>0.32722676462925476</v>
      </c>
      <c r="BK391" s="8">
        <f t="shared" si="556"/>
        <v>0.31412033313082083</v>
      </c>
      <c r="BL391" s="8">
        <f t="shared" si="557"/>
        <v>0.3347157966173207</v>
      </c>
      <c r="BM391" s="8">
        <f t="shared" si="558"/>
        <v>0.30714073847190232</v>
      </c>
      <c r="BN391" s="8">
        <f t="shared" si="559"/>
        <v>0.69271890918291634</v>
      </c>
    </row>
    <row r="392" spans="1:66" x14ac:dyDescent="0.25">
      <c r="A392" t="s">
        <v>122</v>
      </c>
      <c r="B392" t="s">
        <v>137</v>
      </c>
      <c r="C392" t="s">
        <v>123</v>
      </c>
      <c r="D392" t="s">
        <v>497</v>
      </c>
      <c r="E392">
        <f>VLOOKUP(A392,home!$A$2:$E$405,3,FALSE)</f>
        <v>1.26488706365503</v>
      </c>
      <c r="F392">
        <f>VLOOKUP(B392,home!$B$2:$E$405,3,FALSE)</f>
        <v>1.03</v>
      </c>
      <c r="G392">
        <f>VLOOKUP(C392,away!$B$2:$E$405,4,FALSE)</f>
        <v>0.96</v>
      </c>
      <c r="H392">
        <f>VLOOKUP(A392,away!$A$2:$E$405,3,FALSE)</f>
        <v>1.0965092402464101</v>
      </c>
      <c r="I392">
        <f>VLOOKUP(C392,away!$B$2:$E$405,3,FALSE)</f>
        <v>0.75</v>
      </c>
      <c r="J392">
        <f>VLOOKUP(B392,home!$B$2:$E$405,4,FALSE)</f>
        <v>0.82</v>
      </c>
      <c r="K392" s="3">
        <f t="shared" si="504"/>
        <v>1.2507203285420938</v>
      </c>
      <c r="L392" s="3">
        <f t="shared" si="505"/>
        <v>0.6743531827515421</v>
      </c>
      <c r="M392" s="5">
        <f t="shared" si="506"/>
        <v>0.14586503373477086</v>
      </c>
      <c r="N392" s="5">
        <f t="shared" si="507"/>
        <v>0.18243636291555623</v>
      </c>
      <c r="O392" s="5">
        <f t="shared" si="508"/>
        <v>9.8364549751203789E-2</v>
      </c>
      <c r="P392" s="5">
        <f t="shared" si="509"/>
        <v>0.12302654198172075</v>
      </c>
      <c r="Q392" s="5">
        <f t="shared" si="510"/>
        <v>0.11408843388188457</v>
      </c>
      <c r="R392" s="5">
        <f t="shared" si="511"/>
        <v>3.3166223597323338E-2</v>
      </c>
      <c r="S392" s="5">
        <f t="shared" si="512"/>
        <v>2.5940984011804558E-2</v>
      </c>
      <c r="T392" s="5">
        <f t="shared" si="513"/>
        <v>7.6935898503387723E-2</v>
      </c>
      <c r="U392" s="5">
        <f t="shared" si="514"/>
        <v>4.1481670074144793E-2</v>
      </c>
      <c r="V392" s="5">
        <f t="shared" si="515"/>
        <v>2.4310369332991742E-3</v>
      </c>
      <c r="W392" s="5">
        <f t="shared" si="516"/>
        <v>4.7564241169201223E-2</v>
      </c>
      <c r="X392" s="5">
        <f t="shared" si="517"/>
        <v>3.2075097417612775E-2</v>
      </c>
      <c r="Y392" s="5">
        <f t="shared" si="518"/>
        <v>1.0814972015316471E-2</v>
      </c>
      <c r="Z392" s="5">
        <f t="shared" si="519"/>
        <v>7.4552494809014321E-3</v>
      </c>
      <c r="AA392" s="5">
        <f t="shared" si="520"/>
        <v>9.3244320801163152E-3</v>
      </c>
      <c r="AB392" s="5">
        <f t="shared" si="521"/>
        <v>5.8311283773557574E-3</v>
      </c>
      <c r="AC392" s="5">
        <f t="shared" si="522"/>
        <v>1.2815017231848671E-4</v>
      </c>
      <c r="AD392" s="5">
        <f t="shared" si="523"/>
        <v>1.4872390835499674E-2</v>
      </c>
      <c r="AE392" s="5">
        <f t="shared" si="524"/>
        <v>1.0029244095044071E-2</v>
      </c>
      <c r="AF392" s="5">
        <f t="shared" si="525"/>
        <v>3.3816263380425393E-3</v>
      </c>
      <c r="AG392" s="5">
        <f t="shared" si="526"/>
        <v>7.6013682797847627E-4</v>
      </c>
      <c r="AH392" s="5">
        <f t="shared" si="527"/>
        <v>1.2568678039131655E-3</v>
      </c>
      <c r="AI392" s="5">
        <f t="shared" si="528"/>
        <v>1.5719901126442545E-3</v>
      </c>
      <c r="AJ392" s="5">
        <f t="shared" si="529"/>
        <v>9.8305999507567235E-4</v>
      </c>
      <c r="AK392" s="5">
        <f t="shared" si="530"/>
        <v>4.0984437333921157E-4</v>
      </c>
      <c r="AL392" s="5">
        <f t="shared" si="531"/>
        <v>4.3234138164661029E-6</v>
      </c>
      <c r="AM392" s="5">
        <f t="shared" si="532"/>
        <v>3.7202403103965185E-3</v>
      </c>
      <c r="AN392" s="5">
        <f t="shared" si="533"/>
        <v>2.508755893916477E-3</v>
      </c>
      <c r="AO392" s="5">
        <f t="shared" si="534"/>
        <v>8.4589376090463315E-4</v>
      </c>
      <c r="AP392" s="5">
        <f t="shared" si="535"/>
        <v>1.9014371664523714E-4</v>
      </c>
      <c r="AQ392" s="5">
        <f t="shared" si="536"/>
        <v>3.2056005124980755E-5</v>
      </c>
      <c r="AR392" s="5">
        <f t="shared" si="537"/>
        <v>1.6951456077335687E-4</v>
      </c>
      <c r="AS392" s="5">
        <f t="shared" si="538"/>
        <v>2.1201530714312164E-4</v>
      </c>
      <c r="AT392" s="5">
        <f t="shared" si="539"/>
        <v>1.3258592730299899E-4</v>
      </c>
      <c r="AU392" s="5">
        <f t="shared" si="540"/>
        <v>5.5275971518821712E-5</v>
      </c>
      <c r="AV392" s="5">
        <f t="shared" si="541"/>
        <v>1.7283695314626016E-5</v>
      </c>
      <c r="AW392" s="5">
        <f t="shared" si="542"/>
        <v>1.0129124883025092E-7</v>
      </c>
      <c r="AX392" s="5">
        <f t="shared" si="543"/>
        <v>7.7549669721244552E-4</v>
      </c>
      <c r="AY392" s="5">
        <f t="shared" si="544"/>
        <v>5.2295866597852159E-4</v>
      </c>
      <c r="AZ392" s="5">
        <f t="shared" si="545"/>
        <v>1.7632942042505829E-4</v>
      </c>
      <c r="BA392" s="5">
        <f t="shared" si="546"/>
        <v>3.963610195879095E-5</v>
      </c>
      <c r="BB392" s="5">
        <f t="shared" si="547"/>
        <v>6.6821828769438262E-6</v>
      </c>
      <c r="BC392" s="5">
        <f t="shared" si="548"/>
        <v>9.0123025815898513E-7</v>
      </c>
      <c r="BD392" s="5">
        <f t="shared" si="549"/>
        <v>1.9052113930040484E-5</v>
      </c>
      <c r="BE392" s="5">
        <f t="shared" si="550"/>
        <v>2.382886619400164E-5</v>
      </c>
      <c r="BF392" s="5">
        <f t="shared" si="551"/>
        <v>1.4901623677473661E-5</v>
      </c>
      <c r="BG392" s="5">
        <f t="shared" si="552"/>
        <v>6.2125878872335027E-6</v>
      </c>
      <c r="BH392" s="5">
        <f t="shared" si="553"/>
        <v>1.9425524908543285E-6</v>
      </c>
      <c r="BI392" s="5">
        <f t="shared" si="554"/>
        <v>4.8591797791431803E-7</v>
      </c>
      <c r="BJ392" s="8">
        <f t="shared" si="555"/>
        <v>0.50177749798522153</v>
      </c>
      <c r="BK392" s="8">
        <f t="shared" si="556"/>
        <v>0.29791902891370875</v>
      </c>
      <c r="BL392" s="8">
        <f t="shared" si="557"/>
        <v>0.19304286528932679</v>
      </c>
      <c r="BM392" s="8">
        <f t="shared" si="558"/>
        <v>0.30272463843196928</v>
      </c>
      <c r="BN392" s="8">
        <f t="shared" si="559"/>
        <v>0.69694714586245965</v>
      </c>
    </row>
    <row r="393" spans="1:66" x14ac:dyDescent="0.25">
      <c r="A393" t="s">
        <v>122</v>
      </c>
      <c r="B393" t="s">
        <v>138</v>
      </c>
      <c r="C393" t="s">
        <v>144</v>
      </c>
      <c r="D393" t="s">
        <v>497</v>
      </c>
      <c r="E393">
        <f>VLOOKUP(A393,home!$A$2:$E$405,3,FALSE)</f>
        <v>1.26488706365503</v>
      </c>
      <c r="F393">
        <f>VLOOKUP(B393,home!$B$2:$E$405,3,FALSE)</f>
        <v>1.26</v>
      </c>
      <c r="G393">
        <f>VLOOKUP(C393,away!$B$2:$E$405,4,FALSE)</f>
        <v>1.23</v>
      </c>
      <c r="H393">
        <f>VLOOKUP(A393,away!$A$2:$E$405,3,FALSE)</f>
        <v>1.0965092402464101</v>
      </c>
      <c r="I393">
        <f>VLOOKUP(C393,away!$B$2:$E$405,3,FALSE)</f>
        <v>1.34</v>
      </c>
      <c r="J393">
        <f>VLOOKUP(B393,home!$B$2:$E$405,4,FALSE)</f>
        <v>1.05</v>
      </c>
      <c r="K393" s="3">
        <f t="shared" si="504"/>
        <v>1.9603219712525655</v>
      </c>
      <c r="L393" s="3">
        <f t="shared" si="505"/>
        <v>1.5427885010266991</v>
      </c>
      <c r="M393" s="5">
        <f t="shared" si="506"/>
        <v>3.0103601227348103E-2</v>
      </c>
      <c r="N393" s="5">
        <f t="shared" si="507"/>
        <v>5.9012750899796185E-2</v>
      </c>
      <c r="O393" s="5">
        <f t="shared" si="508"/>
        <v>4.6443489813045878E-2</v>
      </c>
      <c r="P393" s="5">
        <f t="shared" si="509"/>
        <v>9.1044193502158532E-2</v>
      </c>
      <c r="Q393" s="5">
        <f t="shared" si="510"/>
        <v>5.7841996086462545E-2</v>
      </c>
      <c r="R393" s="5">
        <f t="shared" si="511"/>
        <v>3.5826241015558917E-2</v>
      </c>
      <c r="S393" s="5">
        <f t="shared" si="512"/>
        <v>6.8837654238259161E-2</v>
      </c>
      <c r="T393" s="5">
        <f t="shared" si="513"/>
        <v>8.9237966438625735E-2</v>
      </c>
      <c r="U393" s="5">
        <f t="shared" si="514"/>
        <v>7.0230967410189971E-2</v>
      </c>
      <c r="V393" s="5">
        <f t="shared" si="515"/>
        <v>2.3132222123234982E-2</v>
      </c>
      <c r="W393" s="5">
        <f t="shared" si="516"/>
        <v>3.779631192979914E-2</v>
      </c>
      <c r="X393" s="5">
        <f t="shared" si="517"/>
        <v>5.8311715426512353E-2</v>
      </c>
      <c r="Y393" s="5">
        <f t="shared" si="518"/>
        <v>4.4981322017582231E-2</v>
      </c>
      <c r="Z393" s="5">
        <f t="shared" si="519"/>
        <v>1.842410422460513E-2</v>
      </c>
      <c r="AA393" s="5">
        <f t="shared" si="520"/>
        <v>3.6117176312140647E-2</v>
      </c>
      <c r="AB393" s="5">
        <f t="shared" si="521"/>
        <v>3.5400647132146017E-2</v>
      </c>
      <c r="AC393" s="5">
        <f t="shared" si="522"/>
        <v>4.3725136305482947E-3</v>
      </c>
      <c r="AD393" s="5">
        <f t="shared" si="523"/>
        <v>1.8523235177075183E-2</v>
      </c>
      <c r="AE393" s="5">
        <f t="shared" si="524"/>
        <v>2.857743423300484E-2</v>
      </c>
      <c r="AF393" s="5">
        <f t="shared" si="525"/>
        <v>2.2044468461763313E-2</v>
      </c>
      <c r="AG393" s="5">
        <f t="shared" si="526"/>
        <v>1.1336650818018056E-2</v>
      </c>
      <c r="AH393" s="5">
        <f t="shared" si="527"/>
        <v>7.1061240348595563E-3</v>
      </c>
      <c r="AI393" s="5">
        <f t="shared" si="528"/>
        <v>1.393029107598112E-2</v>
      </c>
      <c r="AJ393" s="5">
        <f t="shared" si="529"/>
        <v>1.3653927831094667E-2</v>
      </c>
      <c r="AK393" s="5">
        <f t="shared" si="530"/>
        <v>8.922031573730586E-3</v>
      </c>
      <c r="AL393" s="5">
        <f t="shared" si="531"/>
        <v>5.2896259695177123E-4</v>
      </c>
      <c r="AM393" s="5">
        <f t="shared" si="532"/>
        <v>7.2623009792597767E-3</v>
      </c>
      <c r="AN393" s="5">
        <f t="shared" si="533"/>
        <v>1.1204194441796919E-2</v>
      </c>
      <c r="AO393" s="5">
        <f t="shared" si="534"/>
        <v>8.6428511740357736E-3</v>
      </c>
      <c r="AP393" s="5">
        <f t="shared" si="535"/>
        <v>4.4446971357958321E-3</v>
      </c>
      <c r="AQ393" s="5">
        <f t="shared" si="536"/>
        <v>1.7143069079130289E-3</v>
      </c>
      <c r="AR393" s="5">
        <f t="shared" si="537"/>
        <v>2.1926492895701535E-3</v>
      </c>
      <c r="AS393" s="5">
        <f t="shared" si="538"/>
        <v>4.2982985775957003E-3</v>
      </c>
      <c r="AT393" s="5">
        <f t="shared" si="539"/>
        <v>4.213024570332252E-3</v>
      </c>
      <c r="AU393" s="5">
        <f t="shared" si="540"/>
        <v>2.7529615435497373E-3</v>
      </c>
      <c r="AV393" s="5">
        <f t="shared" si="541"/>
        <v>1.3491727499584821E-3</v>
      </c>
      <c r="AW393" s="5">
        <f t="shared" si="542"/>
        <v>4.443818003014886E-5</v>
      </c>
      <c r="AX393" s="5">
        <f t="shared" si="543"/>
        <v>2.3727413619153278E-3</v>
      </c>
      <c r="AY393" s="5">
        <f t="shared" si="544"/>
        <v>3.660638089073397E-3</v>
      </c>
      <c r="AZ393" s="5">
        <f t="shared" si="545"/>
        <v>2.823795175121394E-3</v>
      </c>
      <c r="BA393" s="5">
        <f t="shared" si="546"/>
        <v>1.4521729084773201E-3</v>
      </c>
      <c r="BB393" s="5">
        <f t="shared" si="547"/>
        <v>5.6009891617532677E-4</v>
      </c>
      <c r="BC393" s="5">
        <f t="shared" si="548"/>
        <v>1.7282283346256214E-4</v>
      </c>
      <c r="BD393" s="5">
        <f t="shared" si="549"/>
        <v>5.6379901845553238E-4</v>
      </c>
      <c r="BE393" s="5">
        <f t="shared" si="550"/>
        <v>1.1052276032490109E-3</v>
      </c>
      <c r="BF393" s="5">
        <f t="shared" si="551"/>
        <v>1.0833009769419249E-3</v>
      </c>
      <c r="BG393" s="5">
        <f t="shared" si="552"/>
        <v>7.0787290219287468E-4</v>
      </c>
      <c r="BH393" s="5">
        <f t="shared" si="553"/>
        <v>3.4691470075575272E-4</v>
      </c>
      <c r="BI393" s="5">
        <f t="shared" si="554"/>
        <v>1.3601290200840221E-4</v>
      </c>
      <c r="BJ393" s="8">
        <f t="shared" si="555"/>
        <v>0.47197447141166621</v>
      </c>
      <c r="BK393" s="8">
        <f t="shared" si="556"/>
        <v>0.22167978540757427</v>
      </c>
      <c r="BL393" s="8">
        <f t="shared" si="557"/>
        <v>0.28638013103335713</v>
      </c>
      <c r="BM393" s="8">
        <f t="shared" si="558"/>
        <v>0.67457001962378949</v>
      </c>
      <c r="BN393" s="8">
        <f t="shared" si="559"/>
        <v>0.32027227254437018</v>
      </c>
    </row>
    <row r="394" spans="1:66" s="10" customFormat="1" x14ac:dyDescent="0.25">
      <c r="A394" t="s">
        <v>122</v>
      </c>
      <c r="B394" t="s">
        <v>139</v>
      </c>
      <c r="C394" t="s">
        <v>130</v>
      </c>
      <c r="D394" t="s">
        <v>497</v>
      </c>
      <c r="E394">
        <f>VLOOKUP(A394,home!$A$2:$E$405,3,FALSE)</f>
        <v>1.26488706365503</v>
      </c>
      <c r="F394">
        <f>VLOOKUP(B394,home!$B$2:$E$405,3,FALSE)</f>
        <v>0.83</v>
      </c>
      <c r="G394">
        <f>VLOOKUP(C394,away!$B$2:$E$405,4,FALSE)</f>
        <v>0.87</v>
      </c>
      <c r="H394">
        <f>VLOOKUP(A394,away!$A$2:$E$405,3,FALSE)</f>
        <v>1.0965092402464101</v>
      </c>
      <c r="I394">
        <f>VLOOKUP(C394,away!$B$2:$E$405,3,FALSE)</f>
        <v>1.34</v>
      </c>
      <c r="J394">
        <f>VLOOKUP(B394,home!$B$2:$E$405,4,FALSE)</f>
        <v>0.77</v>
      </c>
      <c r="K394" s="3">
        <f t="shared" si="504"/>
        <v>0.91337494866529723</v>
      </c>
      <c r="L394" s="3">
        <f t="shared" si="505"/>
        <v>1.1313782340862459</v>
      </c>
      <c r="M394" s="5">
        <f t="shared" si="506"/>
        <v>0.12941212718103035</v>
      </c>
      <c r="N394" s="5">
        <f t="shared" si="507"/>
        <v>0.11820179502064049</v>
      </c>
      <c r="O394" s="5">
        <f t="shared" si="508"/>
        <v>0.14641406391941877</v>
      </c>
      <c r="P394" s="5">
        <f t="shared" si="509"/>
        <v>0.13373093811627665</v>
      </c>
      <c r="Q394" s="5">
        <f t="shared" si="510"/>
        <v>5.3981279229561738E-2</v>
      </c>
      <c r="R394" s="5">
        <f t="shared" si="511"/>
        <v>8.2824842541271398E-2</v>
      </c>
      <c r="S394" s="5">
        <f t="shared" si="512"/>
        <v>3.4548469681751959E-2</v>
      </c>
      <c r="T394" s="5">
        <f t="shared" si="513"/>
        <v>6.107324436845811E-2</v>
      </c>
      <c r="U394" s="5">
        <f t="shared" si="514"/>
        <v>7.5650136304345084E-2</v>
      </c>
      <c r="V394" s="5">
        <f t="shared" si="515"/>
        <v>3.9668266385021328E-3</v>
      </c>
      <c r="W394" s="5">
        <f t="shared" si="516"/>
        <v>1.6435049381729346E-2</v>
      </c>
      <c r="X394" s="5">
        <f t="shared" si="517"/>
        <v>1.8594257146621197E-2</v>
      </c>
      <c r="Y394" s="5">
        <f t="shared" si="518"/>
        <v>1.0518568907344927E-2</v>
      </c>
      <c r="Z394" s="5">
        <f t="shared" si="519"/>
        <v>3.1235408030938345E-2</v>
      </c>
      <c r="AA394" s="5">
        <f t="shared" si="520"/>
        <v>2.8529639206797918E-2</v>
      </c>
      <c r="AB394" s="5">
        <f t="shared" si="521"/>
        <v>1.3029128872974249E-2</v>
      </c>
      <c r="AC394" s="5">
        <f t="shared" si="522"/>
        <v>2.5620060657522711E-4</v>
      </c>
      <c r="AD394" s="5">
        <f t="shared" si="523"/>
        <v>3.7528405963371666E-3</v>
      </c>
      <c r="AE394" s="5">
        <f t="shared" si="524"/>
        <v>4.2458821666911178E-3</v>
      </c>
      <c r="AF394" s="5">
        <f t="shared" si="525"/>
        <v>2.4018493339446408E-3</v>
      </c>
      <c r="AG394" s="5">
        <f t="shared" si="526"/>
        <v>9.0580001932650471E-4</v>
      </c>
      <c r="AH394" s="5">
        <f t="shared" si="527"/>
        <v>8.8347651947515912E-3</v>
      </c>
      <c r="AI394" s="5">
        <f t="shared" si="528"/>
        <v>8.0694532062261879E-3</v>
      </c>
      <c r="AJ394" s="5">
        <f t="shared" si="529"/>
        <v>3.6852182039969314E-3</v>
      </c>
      <c r="AK394" s="5">
        <f t="shared" si="530"/>
        <v>1.1219953292987055E-3</v>
      </c>
      <c r="AL394" s="5">
        <f t="shared" si="531"/>
        <v>1.0590026826569751E-5</v>
      </c>
      <c r="AM394" s="5">
        <f t="shared" si="532"/>
        <v>6.8555011740570066E-4</v>
      </c>
      <c r="AN394" s="5">
        <f t="shared" si="533"/>
        <v>7.7561648120808024E-4</v>
      </c>
      <c r="AO394" s="5">
        <f t="shared" si="534"/>
        <v>4.3875780241869297E-4</v>
      </c>
      <c r="AP394" s="5">
        <f t="shared" si="535"/>
        <v>1.6546700923067431E-4</v>
      </c>
      <c r="AQ394" s="5">
        <f t="shared" si="536"/>
        <v>4.6801443175733214E-5</v>
      </c>
      <c r="AR394" s="5">
        <f t="shared" si="537"/>
        <v>1.999092208920934E-3</v>
      </c>
      <c r="AS394" s="5">
        <f t="shared" si="538"/>
        <v>1.8259207437003534E-3</v>
      </c>
      <c r="AT394" s="5">
        <f t="shared" si="539"/>
        <v>8.3387513277210579E-4</v>
      </c>
      <c r="AU394" s="5">
        <f t="shared" si="540"/>
        <v>2.5388021886299674E-4</v>
      </c>
      <c r="AV394" s="5">
        <f t="shared" si="541"/>
        <v>5.7971957967781013E-5</v>
      </c>
      <c r="AW394" s="5">
        <f t="shared" si="542"/>
        <v>3.0398452453219355E-7</v>
      </c>
      <c r="AX394" s="5">
        <f t="shared" si="543"/>
        <v>1.0436071721548669E-4</v>
      </c>
      <c r="AY394" s="5">
        <f t="shared" si="544"/>
        <v>1.1807144395123142E-4</v>
      </c>
      <c r="AZ394" s="5">
        <f t="shared" si="545"/>
        <v>6.67917308767787E-5</v>
      </c>
      <c r="BA394" s="5">
        <f t="shared" si="546"/>
        <v>2.5188903510311228E-5</v>
      </c>
      <c r="BB394" s="5">
        <f t="shared" si="547"/>
        <v>7.12454429301619E-6</v>
      </c>
      <c r="BC394" s="5">
        <f t="shared" si="548"/>
        <v>1.6121108681803774E-6</v>
      </c>
      <c r="BD394" s="5">
        <f t="shared" si="549"/>
        <v>3.7695490218409006E-4</v>
      </c>
      <c r="BE394" s="5">
        <f t="shared" si="550"/>
        <v>3.4430116443152534E-4</v>
      </c>
      <c r="BF394" s="5">
        <f t="shared" si="551"/>
        <v>1.5723802919402326E-4</v>
      </c>
      <c r="BG394" s="5">
        <f t="shared" si="552"/>
        <v>4.787242561444117E-5</v>
      </c>
      <c r="BH394" s="5">
        <f t="shared" si="553"/>
        <v>1.0931368572018365E-5</v>
      </c>
      <c r="BI394" s="5">
        <f t="shared" si="554"/>
        <v>1.9968876416617439E-6</v>
      </c>
      <c r="BJ394" s="8">
        <f t="shared" si="555"/>
        <v>0.29254590847480927</v>
      </c>
      <c r="BK394" s="8">
        <f t="shared" si="556"/>
        <v>0.3020432236949141</v>
      </c>
      <c r="BL394" s="8">
        <f t="shared" si="557"/>
        <v>0.37406927781894278</v>
      </c>
      <c r="BM394" s="8">
        <f t="shared" si="558"/>
        <v>0.33521100455197839</v>
      </c>
      <c r="BN394" s="8">
        <f t="shared" si="559"/>
        <v>0.66456504600819943</v>
      </c>
    </row>
    <row r="395" spans="1:66" x14ac:dyDescent="0.25">
      <c r="A395" t="s">
        <v>122</v>
      </c>
      <c r="B395" t="s">
        <v>141</v>
      </c>
      <c r="C395" t="s">
        <v>401</v>
      </c>
      <c r="D395" t="s">
        <v>497</v>
      </c>
      <c r="E395">
        <f>VLOOKUP(A395,home!$A$2:$E$405,3,FALSE)</f>
        <v>1.26488706365503</v>
      </c>
      <c r="F395">
        <f>VLOOKUP(B395,home!$B$2:$E$405,3,FALSE)</f>
        <v>0.91</v>
      </c>
      <c r="G395">
        <f>VLOOKUP(C395,away!$B$2:$E$405,4,FALSE)</f>
        <v>0.87</v>
      </c>
      <c r="H395">
        <f>VLOOKUP(A395,away!$A$2:$E$405,3,FALSE)</f>
        <v>1.0965092402464101</v>
      </c>
      <c r="I395">
        <f>VLOOKUP(C395,away!$B$2:$E$405,3,FALSE)</f>
        <v>0.79</v>
      </c>
      <c r="J395">
        <f>VLOOKUP(B395,home!$B$2:$E$405,4,FALSE)</f>
        <v>0.68</v>
      </c>
      <c r="K395" s="3">
        <f t="shared" si="504"/>
        <v>1.0014110882956873</v>
      </c>
      <c r="L395" s="3">
        <f t="shared" si="505"/>
        <v>0.58904476386037152</v>
      </c>
      <c r="M395" s="5">
        <f t="shared" si="506"/>
        <v>0.20383267298920185</v>
      </c>
      <c r="N395" s="5">
        <f t="shared" si="507"/>
        <v>0.20412029888833549</v>
      </c>
      <c r="O395" s="5">
        <f t="shared" si="508"/>
        <v>0.12006656872795274</v>
      </c>
      <c r="P395" s="5">
        <f t="shared" si="509"/>
        <v>0.12023599325778805</v>
      </c>
      <c r="Q395" s="5">
        <f t="shared" si="510"/>
        <v>0.10220416532650452</v>
      </c>
      <c r="R395" s="5">
        <f t="shared" si="511"/>
        <v>3.5362291811940991E-2</v>
      </c>
      <c r="S395" s="5">
        <f t="shared" si="512"/>
        <v>1.7731080428225444E-2</v>
      </c>
      <c r="T395" s="5">
        <f t="shared" si="513"/>
        <v>6.0202828430297228E-2</v>
      </c>
      <c r="U395" s="5">
        <f t="shared" si="514"/>
        <v>3.5412191128025489E-2</v>
      </c>
      <c r="V395" s="5">
        <f t="shared" si="515"/>
        <v>1.1621264505052317E-3</v>
      </c>
      <c r="W395" s="5">
        <f t="shared" si="516"/>
        <v>3.4116128142655744E-2</v>
      </c>
      <c r="X395" s="5">
        <f t="shared" si="517"/>
        <v>2.0095926645620831E-2</v>
      </c>
      <c r="Y395" s="5">
        <f t="shared" si="518"/>
        <v>5.918700182762535E-3</v>
      </c>
      <c r="Z395" s="5">
        <f t="shared" si="519"/>
        <v>6.943324276642111E-3</v>
      </c>
      <c r="AA395" s="5">
        <f t="shared" si="520"/>
        <v>6.9531219202620407E-3</v>
      </c>
      <c r="AB395" s="5">
        <f t="shared" si="521"/>
        <v>3.4814666946111046E-3</v>
      </c>
      <c r="AC395" s="5">
        <f t="shared" si="522"/>
        <v>4.2844403334152439E-5</v>
      </c>
      <c r="AD395" s="5">
        <f t="shared" si="523"/>
        <v>8.5410672529430028E-3</v>
      </c>
      <c r="AE395" s="5">
        <f t="shared" si="524"/>
        <v>5.0310709431253637E-3</v>
      </c>
      <c r="AF395" s="5">
        <f t="shared" si="525"/>
        <v>1.4817629978290281E-3</v>
      </c>
      <c r="AG395" s="5">
        <f t="shared" si="526"/>
        <v>2.9094157838441205E-4</v>
      </c>
      <c r="AH395" s="5">
        <f t="shared" si="527"/>
        <v>1.0224822022351591E-3</v>
      </c>
      <c r="AI395" s="5">
        <f t="shared" si="528"/>
        <v>1.0239250149032815E-3</v>
      </c>
      <c r="AJ395" s="5">
        <f t="shared" si="529"/>
        <v>5.1268493175373646E-4</v>
      </c>
      <c r="AK395" s="5">
        <f t="shared" si="530"/>
        <v>1.7113612515343648E-4</v>
      </c>
      <c r="AL395" s="5">
        <f t="shared" si="531"/>
        <v>1.0109153385222025E-6</v>
      </c>
      <c r="AM395" s="5">
        <f t="shared" si="532"/>
        <v>1.7106238905952626E-3</v>
      </c>
      <c r="AN395" s="5">
        <f t="shared" si="533"/>
        <v>1.0076340456895965E-3</v>
      </c>
      <c r="AO395" s="5">
        <f t="shared" si="534"/>
        <v>2.9677077925044956E-4</v>
      </c>
      <c r="AP395" s="5">
        <f t="shared" si="535"/>
        <v>5.8270424528079841E-5</v>
      </c>
      <c r="AQ395" s="5">
        <f t="shared" si="536"/>
        <v>8.5809721140465961E-6</v>
      </c>
      <c r="AR395" s="5">
        <f t="shared" si="537"/>
        <v>1.2045755747340843E-4</v>
      </c>
      <c r="AS395" s="5">
        <f t="shared" si="538"/>
        <v>1.2062753372288621E-4</v>
      </c>
      <c r="AT395" s="5">
        <f t="shared" si="539"/>
        <v>6.0398874911930102E-5</v>
      </c>
      <c r="AU395" s="5">
        <f t="shared" si="540"/>
        <v>2.0161367685797E-5</v>
      </c>
      <c r="AV395" s="5">
        <f t="shared" si="541"/>
        <v>5.0474542889408687E-6</v>
      </c>
      <c r="AW395" s="5">
        <f t="shared" si="542"/>
        <v>1.656429593889781E-8</v>
      </c>
      <c r="AX395" s="5">
        <f t="shared" si="543"/>
        <v>2.8550628865760058E-4</v>
      </c>
      <c r="AY395" s="5">
        <f t="shared" si="544"/>
        <v>1.6817598438296743E-4</v>
      </c>
      <c r="AZ395" s="5">
        <f t="shared" si="545"/>
        <v>4.9531591503925285E-5</v>
      </c>
      <c r="BA395" s="5">
        <f t="shared" si="546"/>
        <v>9.7254415403526855E-6</v>
      </c>
      <c r="BB395" s="5">
        <f t="shared" si="547"/>
        <v>1.4321801038937237E-6</v>
      </c>
      <c r="BC395" s="5">
        <f t="shared" si="548"/>
        <v>1.6872363822072022E-7</v>
      </c>
      <c r="BD395" s="5">
        <f t="shared" si="549"/>
        <v>1.1825815582853495E-5</v>
      </c>
      <c r="BE395" s="5">
        <f t="shared" si="550"/>
        <v>1.1842502852809413E-5</v>
      </c>
      <c r="BF395" s="5">
        <f t="shared" si="551"/>
        <v>5.9296068349883282E-6</v>
      </c>
      <c r="BG395" s="5">
        <f t="shared" si="552"/>
        <v>1.9793246779304025E-6</v>
      </c>
      <c r="BH395" s="5">
        <f t="shared" si="553"/>
        <v>4.9552941995419876E-7</v>
      </c>
      <c r="BI395" s="5">
        <f t="shared" si="554"/>
        <v>9.9245731143773008E-8</v>
      </c>
      <c r="BJ395" s="8">
        <f t="shared" si="555"/>
        <v>0.4455993107104626</v>
      </c>
      <c r="BK395" s="8">
        <f t="shared" si="556"/>
        <v>0.34317390442877621</v>
      </c>
      <c r="BL395" s="8">
        <f t="shared" si="557"/>
        <v>0.20436473337002062</v>
      </c>
      <c r="BM395" s="8">
        <f t="shared" si="558"/>
        <v>0.21409112236409075</v>
      </c>
      <c r="BN395" s="8">
        <f t="shared" si="559"/>
        <v>0.78582199100172356</v>
      </c>
    </row>
    <row r="396" spans="1:66" x14ac:dyDescent="0.25">
      <c r="A396" t="s">
        <v>122</v>
      </c>
      <c r="B396" t="s">
        <v>142</v>
      </c>
      <c r="C396" t="s">
        <v>140</v>
      </c>
      <c r="D396" t="s">
        <v>497</v>
      </c>
      <c r="E396">
        <f>VLOOKUP(A396,home!$A$2:$E$405,3,FALSE)</f>
        <v>1.26488706365503</v>
      </c>
      <c r="F396">
        <f>VLOOKUP(B396,home!$B$2:$E$405,3,FALSE)</f>
        <v>1.1499999999999999</v>
      </c>
      <c r="G396">
        <f>VLOOKUP(C396,away!$B$2:$E$405,4,FALSE)</f>
        <v>0.75</v>
      </c>
      <c r="H396">
        <f>VLOOKUP(A396,away!$A$2:$E$405,3,FALSE)</f>
        <v>1.0965092402464101</v>
      </c>
      <c r="I396">
        <f>VLOOKUP(C396,away!$B$2:$E$405,3,FALSE)</f>
        <v>0.62</v>
      </c>
      <c r="J396">
        <f>VLOOKUP(B396,home!$B$2:$E$405,4,FALSE)</f>
        <v>1</v>
      </c>
      <c r="K396" s="3">
        <f t="shared" si="504"/>
        <v>1.0909650924024634</v>
      </c>
      <c r="L396" s="3">
        <f t="shared" si="505"/>
        <v>0.67983572895277422</v>
      </c>
      <c r="M396" s="5">
        <f t="shared" si="506"/>
        <v>0.1701966371344166</v>
      </c>
      <c r="N396" s="5">
        <f t="shared" si="507"/>
        <v>0.18567858995793732</v>
      </c>
      <c r="O396" s="5">
        <f t="shared" si="508"/>
        <v>0.11570575487158694</v>
      </c>
      <c r="P396" s="5">
        <f t="shared" si="509"/>
        <v>0.12623093955497761</v>
      </c>
      <c r="Q396" s="5">
        <f t="shared" si="510"/>
        <v>0.10128443002531011</v>
      </c>
      <c r="R396" s="5">
        <f t="shared" si="511"/>
        <v>3.9330453103578154E-2</v>
      </c>
      <c r="S396" s="5">
        <f t="shared" si="512"/>
        <v>2.3405647680846915E-2</v>
      </c>
      <c r="T396" s="5">
        <f t="shared" si="513"/>
        <v>6.8856774317822958E-2</v>
      </c>
      <c r="U396" s="5">
        <f t="shared" si="514"/>
        <v>4.2908151404375885E-2</v>
      </c>
      <c r="V396" s="5">
        <f t="shared" si="515"/>
        <v>1.9288257442756855E-3</v>
      </c>
      <c r="W396" s="5">
        <f t="shared" si="516"/>
        <v>3.683259252049776E-2</v>
      </c>
      <c r="X396" s="5">
        <f t="shared" si="517"/>
        <v>2.5040112385393099E-2</v>
      </c>
      <c r="Y396" s="5">
        <f t="shared" si="518"/>
        <v>8.5115815282915536E-3</v>
      </c>
      <c r="Z396" s="5">
        <f t="shared" si="519"/>
        <v>8.9127490852379861E-3</v>
      </c>
      <c r="AA396" s="5">
        <f t="shared" si="520"/>
        <v>9.7234981293366288E-3</v>
      </c>
      <c r="AB396" s="5">
        <f t="shared" si="521"/>
        <v>5.3039985175734579E-3</v>
      </c>
      <c r="AC396" s="5">
        <f t="shared" si="522"/>
        <v>8.9410361610676569E-5</v>
      </c>
      <c r="AD396" s="5">
        <f t="shared" si="523"/>
        <v>1.0045768175636779E-2</v>
      </c>
      <c r="AE396" s="5">
        <f t="shared" si="524"/>
        <v>6.8294721305746124E-3</v>
      </c>
      <c r="AF396" s="5">
        <f t="shared" si="525"/>
        <v>2.3214595821259235E-3</v>
      </c>
      <c r="AG396" s="5">
        <f t="shared" si="526"/>
        <v>5.2607038908299337E-4</v>
      </c>
      <c r="AH396" s="5">
        <f t="shared" si="527"/>
        <v>1.514801317833984E-3</v>
      </c>
      <c r="AI396" s="5">
        <f t="shared" si="528"/>
        <v>1.6525953596821256E-3</v>
      </c>
      <c r="AJ396" s="5">
        <f t="shared" si="529"/>
        <v>9.0146192463974627E-4</v>
      </c>
      <c r="AK396" s="5">
        <f t="shared" si="530"/>
        <v>3.2782116397063444E-4</v>
      </c>
      <c r="AL396" s="5">
        <f t="shared" si="531"/>
        <v>2.6525445254602439E-6</v>
      </c>
      <c r="AM396" s="5">
        <f t="shared" si="532"/>
        <v>2.191916481197462E-3</v>
      </c>
      <c r="AN396" s="5">
        <f t="shared" si="533"/>
        <v>1.4901431387984764E-3</v>
      </c>
      <c r="AO396" s="5">
        <f t="shared" si="534"/>
        <v>5.065262735045186E-4</v>
      </c>
      <c r="AP396" s="5">
        <f t="shared" si="535"/>
        <v>1.1478488612722557E-4</v>
      </c>
      <c r="AQ396" s="5">
        <f t="shared" si="536"/>
        <v>1.9508716683265892E-5</v>
      </c>
      <c r="AR396" s="5">
        <f t="shared" si="537"/>
        <v>2.0596321162565798E-4</v>
      </c>
      <c r="AS396" s="5">
        <f t="shared" si="538"/>
        <v>2.2469867420269406E-4</v>
      </c>
      <c r="AT396" s="5">
        <f t="shared" si="539"/>
        <v>1.2256920493212658E-4</v>
      </c>
      <c r="AU396" s="5">
        <f t="shared" si="540"/>
        <v>4.4572907994824652E-5</v>
      </c>
      <c r="AV396" s="5">
        <f t="shared" si="541"/>
        <v>1.2156871672305093E-5</v>
      </c>
      <c r="AW396" s="5">
        <f t="shared" si="542"/>
        <v>5.4648094322251585E-8</v>
      </c>
      <c r="AX396" s="5">
        <f t="shared" si="543"/>
        <v>3.9855072774134506E-4</v>
      </c>
      <c r="AY396" s="5">
        <f t="shared" si="544"/>
        <v>2.7094902451869603E-4</v>
      </c>
      <c r="AZ396" s="5">
        <f t="shared" si="545"/>
        <v>9.2100413796355392E-5</v>
      </c>
      <c r="BA396" s="5">
        <f t="shared" si="546"/>
        <v>2.0871050650032471E-5</v>
      </c>
      <c r="BB396" s="5">
        <f t="shared" si="547"/>
        <v>3.5472214831687741E-6</v>
      </c>
      <c r="BC396" s="5">
        <f t="shared" si="548"/>
        <v>4.8230558055339705E-7</v>
      </c>
      <c r="BD396" s="5">
        <f t="shared" si="549"/>
        <v>2.3336858352163941E-5</v>
      </c>
      <c r="BE396" s="5">
        <f t="shared" si="550"/>
        <v>2.5459697828551733E-5</v>
      </c>
      <c r="BF396" s="5">
        <f t="shared" si="551"/>
        <v>1.388782079703237E-5</v>
      </c>
      <c r="BG396" s="5">
        <f t="shared" si="552"/>
        <v>5.0503758997010907E-6</v>
      </c>
      <c r="BH396" s="5">
        <f t="shared" si="553"/>
        <v>1.3774459525211436E-6</v>
      </c>
      <c r="BI396" s="5">
        <f t="shared" si="554"/>
        <v>3.005490901743258E-7</v>
      </c>
      <c r="BJ396" s="8">
        <f t="shared" si="555"/>
        <v>0.45103623125275416</v>
      </c>
      <c r="BK396" s="8">
        <f t="shared" si="556"/>
        <v>0.32212506204517166</v>
      </c>
      <c r="BL396" s="8">
        <f t="shared" si="557"/>
        <v>0.21804790941092525</v>
      </c>
      <c r="BM396" s="8">
        <f t="shared" si="558"/>
        <v>0.26142425276985809</v>
      </c>
      <c r="BN396" s="8">
        <f t="shared" si="559"/>
        <v>0.73842680464780663</v>
      </c>
    </row>
    <row r="397" spans="1:66" x14ac:dyDescent="0.25">
      <c r="A397" t="s">
        <v>122</v>
      </c>
      <c r="B397" t="s">
        <v>129</v>
      </c>
      <c r="C397" t="s">
        <v>143</v>
      </c>
      <c r="D397" t="s">
        <v>497</v>
      </c>
      <c r="E397">
        <f>VLOOKUP(A397,home!$A$2:$E$405,3,FALSE)</f>
        <v>1.26488706365503</v>
      </c>
      <c r="F397">
        <f>VLOOKUP(B397,home!$B$2:$E$405,3,FALSE)</f>
        <v>1.07</v>
      </c>
      <c r="G397">
        <f>VLOOKUP(C397,away!$B$2:$E$405,4,FALSE)</f>
        <v>0.95</v>
      </c>
      <c r="H397">
        <f>VLOOKUP(A397,away!$A$2:$E$405,3,FALSE)</f>
        <v>1.0965092402464101</v>
      </c>
      <c r="I397">
        <f>VLOOKUP(C397,away!$B$2:$E$405,3,FALSE)</f>
        <v>0.87</v>
      </c>
      <c r="J397">
        <f>VLOOKUP(B397,home!$B$2:$E$405,4,FALSE)</f>
        <v>1.1399999999999999</v>
      </c>
      <c r="K397" s="3">
        <f t="shared" si="504"/>
        <v>1.285757700205338</v>
      </c>
      <c r="L397" s="3">
        <f t="shared" si="505"/>
        <v>1.0875178644763894</v>
      </c>
      <c r="M397" s="5">
        <f t="shared" si="506"/>
        <v>9.3175025058030145E-2</v>
      </c>
      <c r="N397" s="5">
        <f t="shared" si="507"/>
        <v>0.11980050593518758</v>
      </c>
      <c r="O397" s="5">
        <f t="shared" si="508"/>
        <v>0.10132950427364301</v>
      </c>
      <c r="P397" s="5">
        <f t="shared" si="509"/>
        <v>0.13028519037782621</v>
      </c>
      <c r="Q397" s="5">
        <f t="shared" si="510"/>
        <v>7.7017211497331373E-2</v>
      </c>
      <c r="R397" s="5">
        <f t="shared" si="511"/>
        <v>5.5098823048061712E-2</v>
      </c>
      <c r="S397" s="5">
        <f t="shared" si="512"/>
        <v>4.554393954070507E-2</v>
      </c>
      <c r="T397" s="5">
        <f t="shared" si="513"/>
        <v>8.375759337550423E-2</v>
      </c>
      <c r="U397" s="5">
        <f t="shared" si="514"/>
        <v>7.0843736006296704E-2</v>
      </c>
      <c r="V397" s="5">
        <f t="shared" si="515"/>
        <v>7.0759314764175293E-3</v>
      </c>
      <c r="W397" s="5">
        <f t="shared" si="516"/>
        <v>3.3008490910345634E-2</v>
      </c>
      <c r="X397" s="5">
        <f t="shared" si="517"/>
        <v>3.5897323544407389E-2</v>
      </c>
      <c r="Y397" s="5">
        <f t="shared" si="518"/>
        <v>1.9519490320715972E-2</v>
      </c>
      <c r="Z397" s="5">
        <f t="shared" si="519"/>
        <v>1.997365145879685E-2</v>
      </c>
      <c r="AA397" s="5">
        <f t="shared" si="520"/>
        <v>2.5681276164365628E-2</v>
      </c>
      <c r="AB397" s="5">
        <f t="shared" si="521"/>
        <v>1.6509949289716459E-2</v>
      </c>
      <c r="AC397" s="5">
        <f t="shared" si="522"/>
        <v>6.1838531766650383E-4</v>
      </c>
      <c r="AD397" s="5">
        <f t="shared" si="523"/>
        <v>1.0610230340033704E-2</v>
      </c>
      <c r="AE397" s="5">
        <f t="shared" si="524"/>
        <v>1.1538815040996048E-2</v>
      </c>
      <c r="AF397" s="5">
        <f t="shared" si="525"/>
        <v>6.2743337459860325E-3</v>
      </c>
      <c r="AG397" s="5">
        <f t="shared" si="526"/>
        <v>2.274483345482292E-3</v>
      </c>
      <c r="AH397" s="5">
        <f t="shared" si="527"/>
        <v>5.4304256950666163E-3</v>
      </c>
      <c r="AI397" s="5">
        <f t="shared" si="528"/>
        <v>6.9822116528248266E-3</v>
      </c>
      <c r="AJ397" s="5">
        <f t="shared" si="529"/>
        <v>4.4887161985414812E-3</v>
      </c>
      <c r="AK397" s="5">
        <f t="shared" si="530"/>
        <v>1.923800472103714E-3</v>
      </c>
      <c r="AL397" s="5">
        <f t="shared" si="531"/>
        <v>3.4587143406231686E-5</v>
      </c>
      <c r="AM397" s="5">
        <f t="shared" si="532"/>
        <v>2.7284370721301267E-3</v>
      </c>
      <c r="AN397" s="5">
        <f t="shared" si="533"/>
        <v>2.9672240580411674E-3</v>
      </c>
      <c r="AO397" s="5">
        <f t="shared" si="534"/>
        <v>1.6134545855119482E-3</v>
      </c>
      <c r="AP397" s="5">
        <f t="shared" si="535"/>
        <v>5.848868950885307E-4</v>
      </c>
      <c r="AQ397" s="5">
        <f t="shared" si="536"/>
        <v>1.5901873677672622E-4</v>
      </c>
      <c r="AR397" s="5">
        <f t="shared" si="537"/>
        <v>1.1811369910193121E-3</v>
      </c>
      <c r="AS397" s="5">
        <f t="shared" si="538"/>
        <v>1.5186559812004439E-3</v>
      </c>
      <c r="AT397" s="5">
        <f t="shared" si="539"/>
        <v>9.7631181089568187E-4</v>
      </c>
      <c r="AU397" s="5">
        <f t="shared" si="540"/>
        <v>4.1843347622018027E-4</v>
      </c>
      <c r="AV397" s="5">
        <f t="shared" si="541"/>
        <v>1.3450101601844604E-4</v>
      </c>
      <c r="AW397" s="5">
        <f t="shared" si="542"/>
        <v>1.3434073730533759E-6</v>
      </c>
      <c r="AX397" s="5">
        <f t="shared" si="543"/>
        <v>5.846848291695024E-4</v>
      </c>
      <c r="AY397" s="5">
        <f t="shared" si="544"/>
        <v>6.358551968101597E-4</v>
      </c>
      <c r="AZ397" s="5">
        <f t="shared" si="545"/>
        <v>3.4575194287559964E-4</v>
      </c>
      <c r="BA397" s="5">
        <f t="shared" si="546"/>
        <v>1.2533713818487825E-4</v>
      </c>
      <c r="BB397" s="5">
        <f t="shared" si="547"/>
        <v>3.4076594214600224E-5</v>
      </c>
      <c r="BC397" s="5">
        <f t="shared" si="548"/>
        <v>7.4117809937781064E-6</v>
      </c>
      <c r="BD397" s="5">
        <f t="shared" si="549"/>
        <v>2.1408459635456506E-4</v>
      </c>
      <c r="BE397" s="5">
        <f t="shared" si="550"/>
        <v>2.7526091825823366E-4</v>
      </c>
      <c r="BF397" s="5">
        <f t="shared" si="551"/>
        <v>1.7695942260805803E-4</v>
      </c>
      <c r="BG397" s="5">
        <f t="shared" si="552"/>
        <v>7.5842313414067062E-5</v>
      </c>
      <c r="BH397" s="5">
        <f t="shared" si="553"/>
        <v>2.437870961838084E-5</v>
      </c>
      <c r="BI397" s="5">
        <f t="shared" si="554"/>
        <v>6.2690227225806179E-6</v>
      </c>
      <c r="BJ397" s="8">
        <f t="shared" si="555"/>
        <v>0.40948461688578724</v>
      </c>
      <c r="BK397" s="8">
        <f t="shared" si="556"/>
        <v>0.27736891411086184</v>
      </c>
      <c r="BL397" s="8">
        <f t="shared" si="557"/>
        <v>0.29329027705895006</v>
      </c>
      <c r="BM397" s="8">
        <f t="shared" si="558"/>
        <v>0.42277668753487885</v>
      </c>
      <c r="BN397" s="8">
        <f t="shared" si="559"/>
        <v>0.57670626019007998</v>
      </c>
    </row>
    <row r="398" spans="1:66" x14ac:dyDescent="0.25">
      <c r="A398" t="s">
        <v>145</v>
      </c>
      <c r="B398" t="s">
        <v>388</v>
      </c>
      <c r="C398" t="s">
        <v>391</v>
      </c>
      <c r="D398" t="s">
        <v>497</v>
      </c>
      <c r="E398">
        <f>VLOOKUP(A398,home!$A$2:$E$405,3,FALSE)</f>
        <v>1.41032608695652</v>
      </c>
      <c r="F398">
        <f>VLOOKUP(B398,home!$B$2:$E$405,3,FALSE)</f>
        <v>1.23</v>
      </c>
      <c r="G398">
        <f>VLOOKUP(C398,away!$B$2:$E$405,4,FALSE)</f>
        <v>1.75</v>
      </c>
      <c r="H398">
        <f>VLOOKUP(A398,away!$A$2:$E$405,3,FALSE)</f>
        <v>1.17119565217391</v>
      </c>
      <c r="I398">
        <f>VLOOKUP(C398,away!$B$2:$E$405,3,FALSE)</f>
        <v>0.61</v>
      </c>
      <c r="J398">
        <f>VLOOKUP(B398,home!$B$2:$E$405,4,FALSE)</f>
        <v>1.25</v>
      </c>
      <c r="K398" s="3">
        <f t="shared" si="504"/>
        <v>3.0357269021739093</v>
      </c>
      <c r="L398" s="3">
        <f t="shared" si="505"/>
        <v>0.89303668478260634</v>
      </c>
      <c r="M398" s="5">
        <f t="shared" si="506"/>
        <v>1.9667975267032112E-2</v>
      </c>
      <c r="N398" s="5">
        <f t="shared" si="507"/>
        <v>5.9706601629420465E-2</v>
      </c>
      <c r="O398" s="5">
        <f t="shared" si="508"/>
        <v>1.7564223428856655E-2</v>
      </c>
      <c r="P398" s="5">
        <f t="shared" si="509"/>
        <v>5.3320185578773417E-2</v>
      </c>
      <c r="Q398" s="5">
        <f t="shared" si="510"/>
        <v>9.0626468401906135E-2</v>
      </c>
      <c r="R398" s="5">
        <f t="shared" si="511"/>
        <v>7.8427479308435643E-3</v>
      </c>
      <c r="S398" s="5">
        <f t="shared" si="512"/>
        <v>3.6137962240073658E-2</v>
      </c>
      <c r="T398" s="5">
        <f t="shared" si="513"/>
        <v>8.0932760895193898E-2</v>
      </c>
      <c r="U398" s="5">
        <f t="shared" si="514"/>
        <v>2.3808440880630572E-2</v>
      </c>
      <c r="V398" s="5">
        <f t="shared" si="515"/>
        <v>1.0885619484456013E-2</v>
      </c>
      <c r="W398" s="5">
        <f t="shared" si="516"/>
        <v>9.17057360588934E-2</v>
      </c>
      <c r="X398" s="5">
        <f t="shared" si="517"/>
        <v>8.1896586505582888E-2</v>
      </c>
      <c r="Y398" s="5">
        <f t="shared" si="518"/>
        <v>3.6568328053978832E-2</v>
      </c>
      <c r="Z398" s="5">
        <f t="shared" si="519"/>
        <v>2.3346205372487276E-3</v>
      </c>
      <c r="AA398" s="5">
        <f t="shared" si="520"/>
        <v>7.0872703712936682E-3</v>
      </c>
      <c r="AB398" s="5">
        <f t="shared" si="521"/>
        <v>1.075750866455813E-2</v>
      </c>
      <c r="AC398" s="5">
        <f t="shared" si="522"/>
        <v>1.8444426891008716E-3</v>
      </c>
      <c r="AD398" s="5">
        <f t="shared" si="523"/>
        <v>6.9598392509410675E-2</v>
      </c>
      <c r="AE398" s="5">
        <f t="shared" si="524"/>
        <v>6.2153917712802688E-2</v>
      </c>
      <c r="AF398" s="5">
        <f t="shared" si="525"/>
        <v>2.7752864310246112E-2</v>
      </c>
      <c r="AG398" s="5">
        <f t="shared" si="526"/>
        <v>8.2614419789479015E-3</v>
      </c>
      <c r="AH398" s="5">
        <f t="shared" si="527"/>
        <v>5.2122544620249753E-4</v>
      </c>
      <c r="AI398" s="5">
        <f t="shared" si="528"/>
        <v>1.5822981091345217E-3</v>
      </c>
      <c r="AJ398" s="5">
        <f t="shared" si="529"/>
        <v>2.4017124685792881E-3</v>
      </c>
      <c r="AK398" s="5">
        <f t="shared" si="530"/>
        <v>2.4303143840508847E-3</v>
      </c>
      <c r="AL398" s="5">
        <f t="shared" si="531"/>
        <v>2.0001250792117906E-4</v>
      </c>
      <c r="AM398" s="5">
        <f t="shared" si="532"/>
        <v>4.22563424977754E-2</v>
      </c>
      <c r="AN398" s="5">
        <f t="shared" si="533"/>
        <v>3.7736464015251707E-2</v>
      </c>
      <c r="AO398" s="5">
        <f t="shared" si="534"/>
        <v>1.6850023359799252E-2</v>
      </c>
      <c r="AP398" s="5">
        <f t="shared" si="535"/>
        <v>5.0158963332481996E-3</v>
      </c>
      <c r="AQ398" s="5">
        <f t="shared" si="536"/>
        <v>1.1198448581643005E-3</v>
      </c>
      <c r="AR398" s="5">
        <f t="shared" si="537"/>
        <v>9.3094688900202671E-5</v>
      </c>
      <c r="AS398" s="5">
        <f t="shared" si="538"/>
        <v>2.8261005154385608E-4</v>
      </c>
      <c r="AT398" s="5">
        <f t="shared" si="539"/>
        <v>4.2896346814821955E-4</v>
      </c>
      <c r="AU398" s="5">
        <f t="shared" si="540"/>
        <v>4.34071980102457E-4</v>
      </c>
      <c r="AV398" s="5">
        <f t="shared" si="541"/>
        <v>3.2943099686923172E-4</v>
      </c>
      <c r="AW398" s="5">
        <f t="shared" si="542"/>
        <v>1.5062139080349956E-5</v>
      </c>
      <c r="AX398" s="5">
        <f t="shared" si="543"/>
        <v>2.137978595132857E-2</v>
      </c>
      <c r="AY398" s="5">
        <f t="shared" si="544"/>
        <v>1.9092933167336207E-2</v>
      </c>
      <c r="AZ398" s="5">
        <f t="shared" si="545"/>
        <v>8.525344869266897E-3</v>
      </c>
      <c r="BA398" s="5">
        <f t="shared" si="546"/>
        <v>2.5378152395595039E-3</v>
      </c>
      <c r="BB398" s="5">
        <f t="shared" si="547"/>
        <v>5.6659052703174871E-4</v>
      </c>
      <c r="BC398" s="5">
        <f t="shared" si="548"/>
        <v>1.0119722517793255E-4</v>
      </c>
      <c r="BD398" s="5">
        <f t="shared" si="549"/>
        <v>1.3856162057717508E-5</v>
      </c>
      <c r="BE398" s="5">
        <f t="shared" si="550"/>
        <v>4.2063523919494438E-5</v>
      </c>
      <c r="BF398" s="5">
        <f t="shared" si="551"/>
        <v>6.3846685581322492E-5</v>
      </c>
      <c r="BG398" s="5">
        <f t="shared" si="552"/>
        <v>6.4607033677953248E-5</v>
      </c>
      <c r="BH398" s="5">
        <f t="shared" si="553"/>
        <v>4.9032327551454616E-5</v>
      </c>
      <c r="BI398" s="5">
        <f t="shared" si="554"/>
        <v>2.9769751164830741E-5</v>
      </c>
      <c r="BJ398" s="8">
        <f t="shared" si="555"/>
        <v>0.76438533610032278</v>
      </c>
      <c r="BK398" s="8">
        <f t="shared" si="556"/>
        <v>0.14114913093469345</v>
      </c>
      <c r="BL398" s="8">
        <f t="shared" si="557"/>
        <v>7.5827088353666527E-2</v>
      </c>
      <c r="BM398" s="8">
        <f t="shared" si="558"/>
        <v>0.71589010266084341</v>
      </c>
      <c r="BN398" s="8">
        <f t="shared" si="559"/>
        <v>0.24872820223683234</v>
      </c>
    </row>
    <row r="399" spans="1:66" x14ac:dyDescent="0.25">
      <c r="A399" t="s">
        <v>145</v>
      </c>
      <c r="B399" t="s">
        <v>349</v>
      </c>
      <c r="C399" t="s">
        <v>425</v>
      </c>
      <c r="D399" t="s">
        <v>497</v>
      </c>
      <c r="E399">
        <f>VLOOKUP(A399,home!$A$2:$E$405,3,FALSE)</f>
        <v>1.41032608695652</v>
      </c>
      <c r="F399">
        <f>VLOOKUP(B399,home!$B$2:$E$405,3,FALSE)</f>
        <v>0.8</v>
      </c>
      <c r="G399">
        <f>VLOOKUP(C399,away!$B$2:$E$405,4,FALSE)</f>
        <v>0.62</v>
      </c>
      <c r="H399">
        <f>VLOOKUP(A399,away!$A$2:$E$405,3,FALSE)</f>
        <v>1.17119565217391</v>
      </c>
      <c r="I399">
        <f>VLOOKUP(C399,away!$B$2:$E$405,3,FALSE)</f>
        <v>0.89</v>
      </c>
      <c r="J399">
        <f>VLOOKUP(B399,home!$B$2:$E$405,4,FALSE)</f>
        <v>0.91</v>
      </c>
      <c r="K399" s="3">
        <f t="shared" si="504"/>
        <v>0.69952173913043403</v>
      </c>
      <c r="L399" s="3">
        <f t="shared" si="505"/>
        <v>0.94855135869564977</v>
      </c>
      <c r="M399" s="5">
        <f t="shared" si="506"/>
        <v>0.19242032677233456</v>
      </c>
      <c r="N399" s="5">
        <f t="shared" si="507"/>
        <v>0.13460220162782988</v>
      </c>
      <c r="O399" s="5">
        <f t="shared" si="508"/>
        <v>0.18252056240055886</v>
      </c>
      <c r="P399" s="5">
        <f t="shared" si="509"/>
        <v>0.12767710123750384</v>
      </c>
      <c r="Q399" s="5">
        <f t="shared" si="510"/>
        <v>4.7078583086742447E-2</v>
      </c>
      <c r="R399" s="5">
        <f t="shared" si="511"/>
        <v>8.6565063727472122E-2</v>
      </c>
      <c r="S399" s="5">
        <f t="shared" si="512"/>
        <v>2.1179470035537277E-2</v>
      </c>
      <c r="T399" s="5">
        <f t="shared" si="513"/>
        <v>4.4656453952395585E-2</v>
      </c>
      <c r="U399" s="5">
        <f t="shared" si="514"/>
        <v>6.0554143926578145E-2</v>
      </c>
      <c r="V399" s="5">
        <f t="shared" si="515"/>
        <v>1.5614735980705491E-3</v>
      </c>
      <c r="W399" s="5">
        <f t="shared" si="516"/>
        <v>1.097749743887824E-2</v>
      </c>
      <c r="X399" s="5">
        <f t="shared" si="517"/>
        <v>1.041272011072597E-2</v>
      </c>
      <c r="Y399" s="5">
        <f t="shared" si="518"/>
        <v>4.9384999043733183E-3</v>
      </c>
      <c r="Z399" s="5">
        <f t="shared" si="519"/>
        <v>2.7370469604756396E-2</v>
      </c>
      <c r="AA399" s="5">
        <f t="shared" si="520"/>
        <v>1.9146238498735878E-2</v>
      </c>
      <c r="AB399" s="5">
        <f t="shared" si="521"/>
        <v>6.6966050262208948E-3</v>
      </c>
      <c r="AC399" s="5">
        <f t="shared" si="522"/>
        <v>6.4755510113162417E-5</v>
      </c>
      <c r="AD399" s="5">
        <f t="shared" si="523"/>
        <v>1.9197495249359978E-3</v>
      </c>
      <c r="AE399" s="5">
        <f t="shared" si="524"/>
        <v>1.8209810202333687E-3</v>
      </c>
      <c r="AF399" s="5">
        <f t="shared" si="525"/>
        <v>8.6364701045067629E-4</v>
      </c>
      <c r="AG399" s="5">
        <f t="shared" si="526"/>
        <v>2.7307118173214171E-4</v>
      </c>
      <c r="AH399" s="5">
        <f t="shared" si="527"/>
        <v>6.4905740329324153E-3</v>
      </c>
      <c r="AI399" s="5">
        <f t="shared" si="528"/>
        <v>4.5402976354717182E-3</v>
      </c>
      <c r="AJ399" s="5">
        <f t="shared" si="529"/>
        <v>1.5880184490674868E-3</v>
      </c>
      <c r="AK399" s="5">
        <f t="shared" si="530"/>
        <v>3.7028447575430105E-4</v>
      </c>
      <c r="AL399" s="5">
        <f t="shared" si="531"/>
        <v>1.7186948923928671E-6</v>
      </c>
      <c r="AM399" s="5">
        <f t="shared" si="532"/>
        <v>2.6858130527561083E-4</v>
      </c>
      <c r="AN399" s="5">
        <f t="shared" si="533"/>
        <v>2.547631620394317E-4</v>
      </c>
      <c r="AO399" s="5">
        <f t="shared" si="534"/>
        <v>1.2082797174905148E-4</v>
      </c>
      <c r="AP399" s="5">
        <f t="shared" si="535"/>
        <v>3.8203845590334129E-5</v>
      </c>
      <c r="AQ399" s="5">
        <f t="shared" si="536"/>
        <v>9.0595774105275597E-6</v>
      </c>
      <c r="AR399" s="5">
        <f t="shared" si="537"/>
        <v>1.2313285635305495E-3</v>
      </c>
      <c r="AS399" s="5">
        <f t="shared" si="538"/>
        <v>8.6134109820186911E-4</v>
      </c>
      <c r="AT399" s="5">
        <f t="shared" si="539"/>
        <v>3.0126341149934471E-4</v>
      </c>
      <c r="AU399" s="5">
        <f t="shared" si="540"/>
        <v>7.0246768516129754E-5</v>
      </c>
      <c r="AV399" s="5">
        <f t="shared" si="541"/>
        <v>1.2284785420174023E-5</v>
      </c>
      <c r="AW399" s="5">
        <f t="shared" si="542"/>
        <v>3.1678043561844992E-8</v>
      </c>
      <c r="AX399" s="5">
        <f t="shared" si="543"/>
        <v>3.1313076960719539E-5</v>
      </c>
      <c r="AY399" s="5">
        <f t="shared" si="544"/>
        <v>2.9702061696031962E-5</v>
      </c>
      <c r="AZ399" s="5">
        <f t="shared" si="545"/>
        <v>1.4086965488916567E-5</v>
      </c>
      <c r="BA399" s="5">
        <f t="shared" si="546"/>
        <v>4.454070084803513E-6</v>
      </c>
      <c r="BB399" s="5">
        <f t="shared" si="547"/>
        <v>1.0562285576665049E-6</v>
      </c>
      <c r="BC399" s="5">
        <f t="shared" si="548"/>
        <v>2.0037740669354199E-7</v>
      </c>
      <c r="BD399" s="5">
        <f t="shared" si="549"/>
        <v>1.9466306365627746E-4</v>
      </c>
      <c r="BE399" s="5">
        <f t="shared" si="550"/>
        <v>1.3617104483329759E-4</v>
      </c>
      <c r="BF399" s="5">
        <f t="shared" si="551"/>
        <v>4.7627303050498314E-5</v>
      </c>
      <c r="BG399" s="5">
        <f t="shared" si="552"/>
        <v>1.1105444619992272E-5</v>
      </c>
      <c r="BH399" s="5">
        <f t="shared" si="553"/>
        <v>1.9421249835984285E-6</v>
      </c>
      <c r="BI399" s="5">
        <f t="shared" si="554"/>
        <v>2.717117292270878E-7</v>
      </c>
      <c r="BJ399" s="8">
        <f t="shared" si="555"/>
        <v>0.25831565350055746</v>
      </c>
      <c r="BK399" s="8">
        <f t="shared" si="556"/>
        <v>0.34293454791014788</v>
      </c>
      <c r="BL399" s="8">
        <f t="shared" si="557"/>
        <v>0.37134003349283279</v>
      </c>
      <c r="BM399" s="8">
        <f t="shared" si="558"/>
        <v>0.22906719527220024</v>
      </c>
      <c r="BN399" s="8">
        <f t="shared" si="559"/>
        <v>0.77086383885244159</v>
      </c>
    </row>
    <row r="400" spans="1:66" x14ac:dyDescent="0.25">
      <c r="A400" t="s">
        <v>145</v>
      </c>
      <c r="B400" t="s">
        <v>355</v>
      </c>
      <c r="C400" t="s">
        <v>347</v>
      </c>
      <c r="D400" t="s">
        <v>497</v>
      </c>
      <c r="E400">
        <f>VLOOKUP(A400,home!$A$2:$E$405,3,FALSE)</f>
        <v>1.41032608695652</v>
      </c>
      <c r="F400">
        <f>VLOOKUP(B400,home!$B$2:$E$405,3,FALSE)</f>
        <v>0.35</v>
      </c>
      <c r="G400">
        <f>VLOOKUP(C400,away!$B$2:$E$405,4,FALSE)</f>
        <v>0.83</v>
      </c>
      <c r="H400">
        <f>VLOOKUP(A400,away!$A$2:$E$405,3,FALSE)</f>
        <v>1.17119565217391</v>
      </c>
      <c r="I400">
        <f>VLOOKUP(C400,away!$B$2:$E$405,3,FALSE)</f>
        <v>1.06</v>
      </c>
      <c r="J400">
        <f>VLOOKUP(B400,home!$B$2:$E$405,4,FALSE)</f>
        <v>1.71</v>
      </c>
      <c r="K400" s="3">
        <f t="shared" si="504"/>
        <v>0.40969972826086903</v>
      </c>
      <c r="L400" s="3">
        <f t="shared" si="505"/>
        <v>2.1229092391304292</v>
      </c>
      <c r="M400" s="5">
        <f t="shared" si="506"/>
        <v>7.945146337189124E-2</v>
      </c>
      <c r="N400" s="5">
        <f t="shared" si="507"/>
        <v>3.2551242953392234E-2</v>
      </c>
      <c r="O400" s="5">
        <f t="shared" si="508"/>
        <v>0.16866824565462077</v>
      </c>
      <c r="P400" s="5">
        <f t="shared" si="509"/>
        <v>6.9103334410935649E-2</v>
      </c>
      <c r="Q400" s="5">
        <f t="shared" si="510"/>
        <v>6.668117696279164E-3</v>
      </c>
      <c r="R400" s="5">
        <f t="shared" si="511"/>
        <v>0.17903368852405771</v>
      </c>
      <c r="S400" s="5">
        <f t="shared" si="512"/>
        <v>1.5025748501188162E-2</v>
      </c>
      <c r="T400" s="5">
        <f t="shared" si="513"/>
        <v>1.4155808665040147E-2</v>
      </c>
      <c r="U400" s="5">
        <f t="shared" si="514"/>
        <v>7.3350053537847515E-2</v>
      </c>
      <c r="V400" s="5">
        <f t="shared" si="515"/>
        <v>1.4520805524752699E-3</v>
      </c>
      <c r="W400" s="5">
        <f t="shared" si="516"/>
        <v>9.1064200272568852E-4</v>
      </c>
      <c r="X400" s="5">
        <f t="shared" si="517"/>
        <v>1.9332103211266015E-3</v>
      </c>
      <c r="Y400" s="5">
        <f t="shared" si="518"/>
        <v>2.0520150259509835E-3</v>
      </c>
      <c r="Z400" s="5">
        <f t="shared" si="519"/>
        <v>0.12669075716110717</v>
      </c>
      <c r="AA400" s="5">
        <f t="shared" si="520"/>
        <v>5.1905168782069362E-2</v>
      </c>
      <c r="AB400" s="5">
        <f t="shared" si="521"/>
        <v>1.063276677267418E-2</v>
      </c>
      <c r="AC400" s="5">
        <f t="shared" si="522"/>
        <v>7.8934675768362601E-5</v>
      </c>
      <c r="AD400" s="5">
        <f t="shared" si="523"/>
        <v>9.3272445264912029E-5</v>
      </c>
      <c r="AE400" s="5">
        <f t="shared" si="524"/>
        <v>1.9800893580916899E-4</v>
      </c>
      <c r="AF400" s="5">
        <f t="shared" si="525"/>
        <v>2.101774996298345E-4</v>
      </c>
      <c r="AG400" s="5">
        <f t="shared" si="526"/>
        <v>1.4872925194050265E-4</v>
      </c>
      <c r="AH400" s="5">
        <f t="shared" si="527"/>
        <v>6.7238244722436002E-2</v>
      </c>
      <c r="AI400" s="5">
        <f t="shared" si="528"/>
        <v>2.7547490591519848E-2</v>
      </c>
      <c r="AJ400" s="5">
        <f t="shared" si="529"/>
        <v>5.6430997048072641E-3</v>
      </c>
      <c r="AK400" s="5">
        <f t="shared" si="530"/>
        <v>7.7065880520284225E-4</v>
      </c>
      <c r="AL400" s="5">
        <f t="shared" si="531"/>
        <v>2.7461542253580285E-6</v>
      </c>
      <c r="AM400" s="5">
        <f t="shared" si="532"/>
        <v>7.6427390958522529E-6</v>
      </c>
      <c r="AN400" s="5">
        <f t="shared" si="533"/>
        <v>1.6224841438848088E-5</v>
      </c>
      <c r="AO400" s="5">
        <f t="shared" si="534"/>
        <v>1.7221932896978431E-5</v>
      </c>
      <c r="AP400" s="5">
        <f t="shared" si="535"/>
        <v>1.218686682089326E-5</v>
      </c>
      <c r="AQ400" s="5">
        <f t="shared" si="536"/>
        <v>6.4679030425315972E-6</v>
      </c>
      <c r="AR400" s="5">
        <f t="shared" si="537"/>
        <v>2.8548138188834449E-2</v>
      </c>
      <c r="AS400" s="5">
        <f t="shared" si="538"/>
        <v>1.1696164458319213E-2</v>
      </c>
      <c r="AT400" s="5">
        <f t="shared" si="539"/>
        <v>2.3959577001339081E-3</v>
      </c>
      <c r="AU400" s="5">
        <f t="shared" si="540"/>
        <v>3.2720773955646635E-4</v>
      </c>
      <c r="AV400" s="5">
        <f t="shared" si="541"/>
        <v>3.3514230495284363E-5</v>
      </c>
      <c r="AW400" s="5">
        <f t="shared" si="542"/>
        <v>6.6346730487750005E-8</v>
      </c>
      <c r="AX400" s="5">
        <f t="shared" si="543"/>
        <v>5.218713551232309E-7</v>
      </c>
      <c r="AY400" s="5">
        <f t="shared" si="544"/>
        <v>1.107885521428624E-6</v>
      </c>
      <c r="AZ400" s="5">
        <f t="shared" si="545"/>
        <v>1.1759702046698298E-6</v>
      </c>
      <c r="BA400" s="5">
        <f t="shared" si="546"/>
        <v>8.3215933747856095E-7</v>
      </c>
      <c r="BB400" s="5">
        <f t="shared" si="547"/>
        <v>4.4164968649047354E-7</v>
      </c>
      <c r="BC400" s="5">
        <f t="shared" si="548"/>
        <v>1.8751643998193679E-7</v>
      </c>
      <c r="BD400" s="5">
        <f t="shared" si="549"/>
        <v>1.0100851053508143E-2</v>
      </c>
      <c r="BE400" s="5">
        <f t="shared" si="550"/>
        <v>4.1383159318257997E-3</v>
      </c>
      <c r="BF400" s="5">
        <f t="shared" si="551"/>
        <v>8.477334563633277E-4</v>
      </c>
      <c r="BG400" s="5">
        <f t="shared" si="552"/>
        <v>1.1577205556990088E-4</v>
      </c>
      <c r="BH400" s="5">
        <f t="shared" si="553"/>
        <v>1.1857944926797654E-5</v>
      </c>
      <c r="BI400" s="5">
        <f t="shared" si="554"/>
        <v>9.7163936284827046E-7</v>
      </c>
      <c r="BJ400" s="8">
        <f t="shared" si="555"/>
        <v>5.8985236132999511E-2</v>
      </c>
      <c r="BK400" s="8">
        <f t="shared" si="556"/>
        <v>0.16511541555200546</v>
      </c>
      <c r="BL400" s="8">
        <f t="shared" si="557"/>
        <v>0.64300590149413139</v>
      </c>
      <c r="BM400" s="8">
        <f t="shared" si="558"/>
        <v>0.45832017619027615</v>
      </c>
      <c r="BN400" s="8">
        <f t="shared" si="559"/>
        <v>0.53547609261117679</v>
      </c>
    </row>
    <row r="401" spans="1:66" x14ac:dyDescent="0.25">
      <c r="A401" t="s">
        <v>145</v>
      </c>
      <c r="B401" t="s">
        <v>366</v>
      </c>
      <c r="C401" t="s">
        <v>360</v>
      </c>
      <c r="D401" t="s">
        <v>497</v>
      </c>
      <c r="E401">
        <f>VLOOKUP(A401,home!$A$2:$E$405,3,FALSE)</f>
        <v>1.41032608695652</v>
      </c>
      <c r="F401">
        <f>VLOOKUP(B401,home!$B$2:$E$405,3,FALSE)</f>
        <v>1.1299999999999999</v>
      </c>
      <c r="G401">
        <f>VLOOKUP(C401,away!$B$2:$E$405,4,FALSE)</f>
        <v>0.9</v>
      </c>
      <c r="H401">
        <f>VLOOKUP(A401,away!$A$2:$E$405,3,FALSE)</f>
        <v>1.17119565217391</v>
      </c>
      <c r="I401">
        <f>VLOOKUP(C401,away!$B$2:$E$405,3,FALSE)</f>
        <v>1.0900000000000001</v>
      </c>
      <c r="J401">
        <f>VLOOKUP(B401,home!$B$2:$E$405,4,FALSE)</f>
        <v>0.63</v>
      </c>
      <c r="K401" s="3">
        <f t="shared" si="504"/>
        <v>1.4343016304347806</v>
      </c>
      <c r="L401" s="3">
        <f t="shared" si="505"/>
        <v>0.80426005434782399</v>
      </c>
      <c r="M401" s="5">
        <f t="shared" si="506"/>
        <v>0.10661173543698732</v>
      </c>
      <c r="N401" s="5">
        <f t="shared" si="507"/>
        <v>0.15291338596075238</v>
      </c>
      <c r="O401" s="5">
        <f t="shared" si="508"/>
        <v>8.5743560136667257E-2</v>
      </c>
      <c r="P401" s="5">
        <f t="shared" si="509"/>
        <v>0.12298212810330449</v>
      </c>
      <c r="Q401" s="5">
        <f t="shared" si="510"/>
        <v>0.10966195939940504</v>
      </c>
      <c r="R401" s="5">
        <f t="shared" si="511"/>
        <v>3.4480060167745956E-2</v>
      </c>
      <c r="S401" s="5">
        <f t="shared" si="512"/>
        <v>3.546655480943036E-2</v>
      </c>
      <c r="T401" s="5">
        <f t="shared" si="513"/>
        <v>8.8196733426454371E-2</v>
      </c>
      <c r="U401" s="5">
        <f t="shared" si="514"/>
        <v>4.945480651608735E-2</v>
      </c>
      <c r="V401" s="5">
        <f t="shared" si="515"/>
        <v>4.5458330841325976E-3</v>
      </c>
      <c r="W401" s="5">
        <f t="shared" si="516"/>
        <v>5.242944238774648E-2</v>
      </c>
      <c r="X401" s="5">
        <f t="shared" si="517"/>
        <v>4.2166906184195087E-2</v>
      </c>
      <c r="Y401" s="5">
        <f t="shared" si="518"/>
        <v>1.6956579129690168E-2</v>
      </c>
      <c r="Z401" s="5">
        <f t="shared" si="519"/>
        <v>9.2436450214758697E-3</v>
      </c>
      <c r="AA401" s="5">
        <f t="shared" si="520"/>
        <v>1.325817512546318E-2</v>
      </c>
      <c r="AB401" s="5">
        <f t="shared" si="521"/>
        <v>9.5081110995208495E-3</v>
      </c>
      <c r="AC401" s="5">
        <f t="shared" si="522"/>
        <v>3.2774078786773419E-4</v>
      </c>
      <c r="AD401" s="5">
        <f t="shared" si="523"/>
        <v>1.8799908674882786E-2</v>
      </c>
      <c r="AE401" s="5">
        <f t="shared" si="524"/>
        <v>1.5120015572595357E-2</v>
      </c>
      <c r="AF401" s="5">
        <f t="shared" si="525"/>
        <v>6.0802122730777425E-3</v>
      </c>
      <c r="AG401" s="5">
        <f t="shared" si="526"/>
        <v>1.6300239510639374E-3</v>
      </c>
      <c r="AH401" s="5">
        <f t="shared" si="527"/>
        <v>1.8585736118360433E-3</v>
      </c>
      <c r="AI401" s="5">
        <f t="shared" si="528"/>
        <v>2.6657551617394956E-3</v>
      </c>
      <c r="AJ401" s="5">
        <f t="shared" si="529"/>
        <v>1.9117484874114463E-3</v>
      </c>
      <c r="AK401" s="5">
        <f t="shared" si="530"/>
        <v>9.1400799082515466E-4</v>
      </c>
      <c r="AL401" s="5">
        <f t="shared" si="531"/>
        <v>1.5122635193214953E-5</v>
      </c>
      <c r="AM401" s="5">
        <f t="shared" si="532"/>
        <v>5.3929479328818711E-3</v>
      </c>
      <c r="AN401" s="5">
        <f t="shared" si="533"/>
        <v>4.3373325975945591E-3</v>
      </c>
      <c r="AO401" s="5">
        <f t="shared" si="534"/>
        <v>1.744171675332994E-3</v>
      </c>
      <c r="AP401" s="5">
        <f t="shared" si="535"/>
        <v>4.6758920213174973E-4</v>
      </c>
      <c r="AQ401" s="5">
        <f t="shared" si="536"/>
        <v>9.4015829279734157E-5</v>
      </c>
      <c r="AR401" s="5">
        <f t="shared" si="537"/>
        <v>2.989553028129377E-4</v>
      </c>
      <c r="AS401" s="5">
        <f t="shared" si="538"/>
        <v>4.2879207825172004E-4</v>
      </c>
      <c r="AT401" s="5">
        <f t="shared" si="539"/>
        <v>3.0750858847698016E-4</v>
      </c>
      <c r="AU401" s="5">
        <f t="shared" si="540"/>
        <v>1.4702002327507692E-4</v>
      </c>
      <c r="AV401" s="5">
        <f t="shared" si="541"/>
        <v>5.271776477250054E-5</v>
      </c>
      <c r="AW401" s="5">
        <f t="shared" si="542"/>
        <v>4.8457607279566962E-7</v>
      </c>
      <c r="AX401" s="5">
        <f t="shared" si="543"/>
        <v>1.2891856688303934E-3</v>
      </c>
      <c r="AY401" s="5">
        <f t="shared" si="544"/>
        <v>1.0368405360779681E-3</v>
      </c>
      <c r="AZ401" s="5">
        <f t="shared" si="545"/>
        <v>4.1694471294804667E-4</v>
      </c>
      <c r="BA401" s="5">
        <f t="shared" si="546"/>
        <v>1.1177732583187798E-4</v>
      </c>
      <c r="BB401" s="5">
        <f t="shared" si="547"/>
        <v>2.2474509537100151E-5</v>
      </c>
      <c r="BC401" s="5">
        <f t="shared" si="548"/>
        <v>3.6150700523497726E-6</v>
      </c>
      <c r="BD401" s="5">
        <f t="shared" si="549"/>
        <v>4.0072968014650553E-5</v>
      </c>
      <c r="BE401" s="5">
        <f t="shared" si="550"/>
        <v>5.7476723359774094E-5</v>
      </c>
      <c r="BF401" s="5">
        <f t="shared" si="551"/>
        <v>4.1219479013486428E-5</v>
      </c>
      <c r="BG401" s="5">
        <f t="shared" si="552"/>
        <v>1.970705531823861E-5</v>
      </c>
      <c r="BH401" s="5">
        <f t="shared" si="553"/>
        <v>7.0664653935045108E-6</v>
      </c>
      <c r="BI401" s="5">
        <f t="shared" si="554"/>
        <v>2.0270885670628945E-6</v>
      </c>
      <c r="BJ401" s="8">
        <f t="shared" si="555"/>
        <v>0.51887206202036207</v>
      </c>
      <c r="BK401" s="8">
        <f t="shared" si="556"/>
        <v>0.27098595539299364</v>
      </c>
      <c r="BL401" s="8">
        <f t="shared" si="557"/>
        <v>0.20119736183455264</v>
      </c>
      <c r="BM401" s="8">
        <f t="shared" si="558"/>
        <v>0.38686983910451667</v>
      </c>
      <c r="BN401" s="8">
        <f t="shared" si="559"/>
        <v>0.61239282920486238</v>
      </c>
    </row>
    <row r="402" spans="1:66" x14ac:dyDescent="0.25">
      <c r="A402" t="s">
        <v>145</v>
      </c>
      <c r="B402" t="s">
        <v>371</v>
      </c>
      <c r="C402" t="s">
        <v>419</v>
      </c>
      <c r="D402" t="s">
        <v>497</v>
      </c>
      <c r="E402">
        <f>VLOOKUP(A402,home!$A$2:$E$405,3,FALSE)</f>
        <v>1.41032608695652</v>
      </c>
      <c r="F402">
        <f>VLOOKUP(B402,home!$B$2:$E$405,3,FALSE)</f>
        <v>0.71</v>
      </c>
      <c r="G402">
        <f>VLOOKUP(C402,away!$B$2:$E$405,4,FALSE)</f>
        <v>0.92</v>
      </c>
      <c r="H402">
        <f>VLOOKUP(A402,away!$A$2:$E$405,3,FALSE)</f>
        <v>1.17119565217391</v>
      </c>
      <c r="I402">
        <f>VLOOKUP(C402,away!$B$2:$E$405,3,FALSE)</f>
        <v>0.63</v>
      </c>
      <c r="J402">
        <f>VLOOKUP(B402,home!$B$2:$E$405,4,FALSE)</f>
        <v>0.9</v>
      </c>
      <c r="K402" s="3">
        <f t="shared" si="504"/>
        <v>0.92122499999999896</v>
      </c>
      <c r="L402" s="3">
        <f t="shared" si="505"/>
        <v>0.66406793478260695</v>
      </c>
      <c r="M402" s="5">
        <f t="shared" si="506"/>
        <v>0.20488776557208221</v>
      </c>
      <c r="N402" s="5">
        <f t="shared" si="507"/>
        <v>0.18874773183914123</v>
      </c>
      <c r="O402" s="5">
        <f t="shared" si="508"/>
        <v>0.13605939534567554</v>
      </c>
      <c r="P402" s="5">
        <f t="shared" si="509"/>
        <v>0.1253413164773198</v>
      </c>
      <c r="Q402" s="5">
        <f t="shared" si="510"/>
        <v>8.6939564631756325E-2</v>
      </c>
      <c r="R402" s="5">
        <f t="shared" si="511"/>
        <v>4.5176340837486492E-2</v>
      </c>
      <c r="S402" s="5">
        <f t="shared" si="512"/>
        <v>1.9169575074921317E-2</v>
      </c>
      <c r="T402" s="5">
        <f t="shared" si="513"/>
        <v>5.7733777135909395E-2</v>
      </c>
      <c r="U402" s="5">
        <f t="shared" si="514"/>
        <v>4.1617574588013448E-2</v>
      </c>
      <c r="V402" s="5">
        <f t="shared" si="515"/>
        <v>1.3030113608744601E-3</v>
      </c>
      <c r="W402" s="5">
        <f t="shared" si="516"/>
        <v>2.6696966809296549E-2</v>
      </c>
      <c r="X402" s="5">
        <f t="shared" si="517"/>
        <v>1.7728599614009358E-2</v>
      </c>
      <c r="Y402" s="5">
        <f t="shared" si="518"/>
        <v>5.8864972661314581E-3</v>
      </c>
      <c r="Z402" s="5">
        <f t="shared" si="519"/>
        <v>1.0000053120328268E-2</v>
      </c>
      <c r="AA402" s="5">
        <f t="shared" si="520"/>
        <v>9.2122989357743996E-3</v>
      </c>
      <c r="AB402" s="5">
        <f t="shared" si="521"/>
        <v>4.2433000435543799E-3</v>
      </c>
      <c r="AC402" s="5">
        <f t="shared" si="522"/>
        <v>4.9820312263670244E-5</v>
      </c>
      <c r="AD402" s="5">
        <f t="shared" si="523"/>
        <v>6.1484783122235454E-3</v>
      </c>
      <c r="AE402" s="5">
        <f t="shared" si="524"/>
        <v>4.0830072948539377E-3</v>
      </c>
      <c r="AF402" s="5">
        <f t="shared" si="525"/>
        <v>1.3556971109979863E-3</v>
      </c>
      <c r="AG402" s="5">
        <f t="shared" si="526"/>
        <v>3.0009166023039319E-4</v>
      </c>
      <c r="AH402" s="5">
        <f t="shared" si="527"/>
        <v>1.6601786558331892E-3</v>
      </c>
      <c r="AI402" s="5">
        <f t="shared" si="528"/>
        <v>1.5293980822199281E-3</v>
      </c>
      <c r="AJ402" s="5">
        <f t="shared" si="529"/>
        <v>7.0445987414652573E-4</v>
      </c>
      <c r="AK402" s="5">
        <f t="shared" si="530"/>
        <v>2.1632201585354417E-4</v>
      </c>
      <c r="AL402" s="5">
        <f t="shared" si="531"/>
        <v>1.2191149645277733E-6</v>
      </c>
      <c r="AM402" s="5">
        <f t="shared" si="532"/>
        <v>1.132826386635626E-3</v>
      </c>
      <c r="AN402" s="5">
        <f t="shared" si="533"/>
        <v>7.5227367904036314E-4</v>
      </c>
      <c r="AO402" s="5">
        <f t="shared" si="534"/>
        <v>2.4978041421582382E-4</v>
      </c>
      <c r="AP402" s="5">
        <f t="shared" si="535"/>
        <v>5.5290387939148749E-5</v>
      </c>
      <c r="AQ402" s="5">
        <f t="shared" si="536"/>
        <v>9.1791434330199165E-6</v>
      </c>
      <c r="AR402" s="5">
        <f t="shared" si="537"/>
        <v>2.2049428226986217E-4</v>
      </c>
      <c r="AS402" s="5">
        <f t="shared" si="538"/>
        <v>2.0312484518405352E-4</v>
      </c>
      <c r="AT402" s="5">
        <f t="shared" si="539"/>
        <v>9.3561842752339737E-5</v>
      </c>
      <c r="AU402" s="5">
        <f t="shared" si="540"/>
        <v>2.8730502863174696E-5</v>
      </c>
      <c r="AV402" s="5">
        <f t="shared" si="541"/>
        <v>6.6168143750320188E-6</v>
      </c>
      <c r="AW402" s="5">
        <f t="shared" si="542"/>
        <v>2.0716690938417568E-8</v>
      </c>
      <c r="AX402" s="5">
        <f t="shared" si="543"/>
        <v>1.7393133133806717E-4</v>
      </c>
      <c r="AY402" s="5">
        <f t="shared" si="544"/>
        <v>1.1550221999565958E-4</v>
      </c>
      <c r="AZ402" s="5">
        <f t="shared" si="545"/>
        <v>3.8350660347661986E-5</v>
      </c>
      <c r="BA402" s="5">
        <f t="shared" si="546"/>
        <v>8.4891479382070384E-6</v>
      </c>
      <c r="BB402" s="5">
        <f t="shared" si="547"/>
        <v>1.4093427348472932E-6</v>
      </c>
      <c r="BC402" s="5">
        <f t="shared" si="548"/>
        <v>1.8717986386618271E-7</v>
      </c>
      <c r="BD402" s="5">
        <f t="shared" si="549"/>
        <v>2.4403863776386748E-5</v>
      </c>
      <c r="BE402" s="5">
        <f t="shared" si="550"/>
        <v>2.2481449407401857E-5</v>
      </c>
      <c r="BF402" s="5">
        <f t="shared" si="551"/>
        <v>1.0355236615166874E-5</v>
      </c>
      <c r="BG402" s="5">
        <f t="shared" si="552"/>
        <v>3.1798342836023649E-6</v>
      </c>
      <c r="BH402" s="5">
        <f t="shared" si="553"/>
        <v>7.323357094778962E-7</v>
      </c>
      <c r="BI402" s="5">
        <f t="shared" si="554"/>
        <v>1.3492919279275488E-7</v>
      </c>
      <c r="BJ402" s="8">
        <f t="shared" si="555"/>
        <v>0.39815763156803252</v>
      </c>
      <c r="BK402" s="8">
        <f t="shared" si="556"/>
        <v>0.35086821013242175</v>
      </c>
      <c r="BL402" s="8">
        <f t="shared" si="557"/>
        <v>0.24103308431498674</v>
      </c>
      <c r="BM402" s="8">
        <f t="shared" si="558"/>
        <v>0.21279138292900274</v>
      </c>
      <c r="BN402" s="8">
        <f t="shared" si="559"/>
        <v>0.78715211470346158</v>
      </c>
    </row>
    <row r="403" spans="1:66" x14ac:dyDescent="0.25">
      <c r="A403" t="s">
        <v>145</v>
      </c>
      <c r="B403" t="s">
        <v>404</v>
      </c>
      <c r="C403" t="s">
        <v>375</v>
      </c>
      <c r="D403" t="s">
        <v>497</v>
      </c>
      <c r="E403">
        <f>VLOOKUP(A403,home!$A$2:$E$405,3,FALSE)</f>
        <v>1.41032608695652</v>
      </c>
      <c r="F403">
        <f>VLOOKUP(B403,home!$B$2:$E$405,3,FALSE)</f>
        <v>1.04</v>
      </c>
      <c r="G403">
        <f>VLOOKUP(C403,away!$B$2:$E$405,4,FALSE)</f>
        <v>1</v>
      </c>
      <c r="H403">
        <f>VLOOKUP(A403,away!$A$2:$E$405,3,FALSE)</f>
        <v>1.17119565217391</v>
      </c>
      <c r="I403">
        <f>VLOOKUP(C403,away!$B$2:$E$405,3,FALSE)</f>
        <v>0.83</v>
      </c>
      <c r="J403">
        <f>VLOOKUP(B403,home!$B$2:$E$405,4,FALSE)</f>
        <v>0.75</v>
      </c>
      <c r="K403" s="3">
        <f t="shared" ref="K403:K466" si="560">E403*F403*G403</f>
        <v>1.4667391304347808</v>
      </c>
      <c r="L403" s="3">
        <f t="shared" ref="L403:L466" si="561">H403*I403*J403</f>
        <v>0.72906929347825888</v>
      </c>
      <c r="M403" s="5">
        <f t="shared" ref="M403:M466" si="562">_xlfn.POISSON.DIST(0,K403,FALSE) * _xlfn.POISSON.DIST(0,L403,FALSE)</f>
        <v>0.11126857296021704</v>
      </c>
      <c r="N403" s="5">
        <f t="shared" ref="N403:N466" si="563">_xlfn.POISSON.DIST(1,K403,FALSE) * _xlfn.POISSON.DIST(0,L403,FALSE)</f>
        <v>0.1632019699483877</v>
      </c>
      <c r="O403" s="5">
        <f t="shared" ref="O403:O466" si="564">_xlfn.POISSON.DIST(0,K403,FALSE) * _xlfn.POISSON.DIST(1,L403,FALSE)</f>
        <v>8.1122499874439535E-2</v>
      </c>
      <c r="P403" s="5">
        <f t="shared" ref="P403:P466" si="565">_xlfn.POISSON.DIST(1,K403,FALSE) * _xlfn.POISSON.DIST(1,L403,FALSE)</f>
        <v>0.11898554492453105</v>
      </c>
      <c r="Q403" s="5">
        <f t="shared" ref="Q403:Q466" si="566">_xlfn.POISSON.DIST(2,K403,FALSE) * _xlfn.POISSON.DIST(0,L403,FALSE)</f>
        <v>0.11968735774367073</v>
      </c>
      <c r="R403" s="5">
        <f t="shared" ref="R403:R466" si="567">_xlfn.POISSON.DIST(0,K403,FALSE) * _xlfn.POISSON.DIST(2,L403,FALSE)</f>
        <v>2.9571961834323889E-2</v>
      </c>
      <c r="S403" s="5">
        <f t="shared" ref="S403:S466" si="568">_xlfn.POISSON.DIST(2,K403,FALSE) * _xlfn.POISSON.DIST(2,L403,FALSE)</f>
        <v>3.1809430831043137E-2</v>
      </c>
      <c r="T403" s="5">
        <f t="shared" ref="T403:T466" si="569">_xlfn.POISSON.DIST(2,K403,FALSE) * _xlfn.POISSON.DIST(1,L403,FALSE)</f>
        <v>8.7260377348457624E-2</v>
      </c>
      <c r="U403" s="5">
        <f t="shared" ref="U403:U466" si="570">_xlfn.POISSON.DIST(1,K403,FALSE) * _xlfn.POISSON.DIST(2,L403,FALSE)</f>
        <v>4.3374353586126742E-2</v>
      </c>
      <c r="V403" s="5">
        <f t="shared" ref="V403:V466" si="571">_xlfn.POISSON.DIST(3,K403,FALSE) * _xlfn.POISSON.DIST(3,L403,FALSE)</f>
        <v>3.7795063087021643E-3</v>
      </c>
      <c r="W403" s="5">
        <f t="shared" ref="W403:W466" si="572">_xlfn.POISSON.DIST(3,K403,FALSE) * _xlfn.POISSON.DIST(0,L403,FALSE)</f>
        <v>5.8516710340329382E-2</v>
      </c>
      <c r="X403" s="5">
        <f t="shared" ref="X403:X466" si="573">_xlfn.POISSON.DIST(3,K403,FALSE) * _xlfn.POISSON.DIST(1,L403,FALSE)</f>
        <v>4.2662736664495868E-2</v>
      </c>
      <c r="Y403" s="5">
        <f t="shared" ref="Y403:Y466" si="574">_xlfn.POISSON.DIST(3,K403,FALSE) * _xlfn.POISSON.DIST(2,L403,FALSE)</f>
        <v>1.5552045638916505E-2</v>
      </c>
      <c r="Z403" s="5">
        <f t="shared" ref="Z403:Z466" si="575">_xlfn.POISSON.DIST(0,K403,FALSE) * _xlfn.POISSON.DIST(3,L403,FALSE)</f>
        <v>7.186669773772184E-3</v>
      </c>
      <c r="AA403" s="5">
        <f t="shared" ref="AA403:AA466" si="576">_xlfn.POISSON.DIST(1,K403,FALSE) * _xlfn.POISSON.DIST(3,L403,FALSE)</f>
        <v>1.0540969774704536E-2</v>
      </c>
      <c r="AB403" s="5">
        <f t="shared" ref="AB403:AB466" si="577">_xlfn.POISSON.DIST(2,K403,FALSE) * _xlfn.POISSON.DIST(3,L403,FALSE)</f>
        <v>7.7304264206447208E-3</v>
      </c>
      <c r="AC403" s="5">
        <f t="shared" ref="AC403:AC466" si="578">_xlfn.POISSON.DIST(4,K403,FALSE) * _xlfn.POISSON.DIST(4,L403,FALSE)</f>
        <v>2.5260199585253637E-4</v>
      </c>
      <c r="AD403" s="5">
        <f t="shared" ref="AD403:AD466" si="579">_xlfn.POISSON.DIST(4,K403,FALSE) * _xlfn.POISSON.DIST(0,L403,FALSE)</f>
        <v>2.1457187210119678E-2</v>
      </c>
      <c r="AE403" s="5">
        <f t="shared" ref="AE403:AE466" si="580">_xlfn.POISSON.DIST(4,K403,FALSE) * _xlfn.POISSON.DIST(1,L403,FALSE)</f>
        <v>1.5643776319312682E-2</v>
      </c>
      <c r="AF403" s="5">
        <f t="shared" ref="AF403:AF466" si="581">_xlfn.POISSON.DIST(4,K403,FALSE) * _xlfn.POISSON.DIST(2,L403,FALSE)</f>
        <v>5.7026984742266076E-3</v>
      </c>
      <c r="AG403" s="5">
        <f t="shared" ref="AG403:AG466" si="582">_xlfn.POISSON.DIST(4,K403,FALSE) * _xlfn.POISSON.DIST(3,L403,FALSE)</f>
        <v>1.385887449174646E-3</v>
      </c>
      <c r="AH403" s="5">
        <f t="shared" ref="AH403:AH466" si="583">_xlfn.POISSON.DIST(0,K403,FALSE) * _xlfn.POISSON.DIST(4,L403,FALSE)</f>
        <v>1.3098950636064113E-3</v>
      </c>
      <c r="AI403" s="5">
        <f t="shared" ref="AI403:AI466" si="584">_xlfn.POISSON.DIST(1,K403,FALSE) * _xlfn.POISSON.DIST(4,L403,FALSE)</f>
        <v>1.9212743465548796E-3</v>
      </c>
      <c r="AJ403" s="5">
        <f t="shared" ref="AJ403:AJ466" si="585">_xlfn.POISSON.DIST(2,K403,FALSE) * _xlfn.POISSON.DIST(4,L403,FALSE)</f>
        <v>1.409004132196278E-3</v>
      </c>
      <c r="AK403" s="5">
        <f t="shared" ref="AK403:AK466" si="586">_xlfn.POISSON.DIST(3,K403,FALSE) * _xlfn.POISSON.DIST(4,L403,FALSE)</f>
        <v>6.8888049854552735E-4</v>
      </c>
      <c r="AL403" s="5">
        <f t="shared" ref="AL403:AL466" si="587">_xlfn.POISSON.DIST(5,K403,FALSE) * _xlfn.POISSON.DIST(5,L403,FALSE)</f>
        <v>1.0804842850383049E-5</v>
      </c>
      <c r="AM403" s="5">
        <f t="shared" ref="AM403:AM466" si="588">_xlfn.POISSON.DIST(5,K403,FALSE) * _xlfn.POISSON.DIST(0,L403,FALSE)</f>
        <v>6.2944192220294381E-3</v>
      </c>
      <c r="AN403" s="5">
        <f t="shared" ref="AN403:AN466" si="589">_xlfn.POISSON.DIST(5,K403,FALSE) * _xlfn.POISSON.DIST(1,L403,FALSE)</f>
        <v>4.5890677750609742E-3</v>
      </c>
      <c r="AO403" s="5">
        <f t="shared" ref="AO403:AO466" si="590">_xlfn.POISSON.DIST(5,K403,FALSE) * _xlfn.POISSON.DIST(2,L403,FALSE)</f>
        <v>1.6728742002437749E-3</v>
      </c>
      <c r="AP403" s="5">
        <f t="shared" ref="AP403:AP466" si="591">_xlfn.POISSON.DIST(5,K403,FALSE) * _xlfn.POISSON.DIST(3,L403,FALSE)</f>
        <v>4.0654707041657876E-4</v>
      </c>
      <c r="AQ403" s="5">
        <f t="shared" ref="AQ403:AQ466" si="592">_xlfn.POISSON.DIST(5,K403,FALSE) * _xlfn.POISSON.DIST(4,L403,FALSE)</f>
        <v>7.4100246348567764E-5</v>
      </c>
      <c r="AR403" s="5">
        <f t="shared" ref="AR403:AR466" si="593">_xlfn.POISSON.DIST(0,K403,FALSE) * _xlfn.POISSON.DIST(5,L403,FALSE)</f>
        <v>1.9100085371083708E-4</v>
      </c>
      <c r="AS403" s="5">
        <f t="shared" ref="AS403:AS466" si="594">_xlfn.POISSON.DIST(1,K403,FALSE) * _xlfn.POISSON.DIST(5,L403,FALSE)</f>
        <v>2.8014842608413393E-4</v>
      </c>
      <c r="AT403" s="5">
        <f t="shared" ref="AT403:AT466" si="595">_xlfn.POISSON.DIST(2,K403,FALSE) * _xlfn.POISSON.DIST(5,L403,FALSE)</f>
        <v>2.0545232943365758E-4</v>
      </c>
      <c r="AU403" s="5">
        <f t="shared" ref="AU403:AU466" si="596">_xlfn.POISSON.DIST(3,K403,FALSE) * _xlfn.POISSON.DIST(5,L403,FALSE)</f>
        <v>1.004483236731077E-4</v>
      </c>
      <c r="AV403" s="5">
        <f t="shared" ref="AV403:AV466" si="597">_xlfn.POISSON.DIST(4,K403,FALSE) * _xlfn.POISSON.DIST(5,L403,FALSE)</f>
        <v>3.6832871729481361E-5</v>
      </c>
      <c r="AW403" s="5">
        <f t="shared" ref="AW403:AW466" si="598">_xlfn.POISSON.DIST(6,K403,FALSE) * _xlfn.POISSON.DIST(6,L403,FALSE)</f>
        <v>3.2095019189800313E-7</v>
      </c>
      <c r="AX403" s="5">
        <f t="shared" ref="AX403:AX466" si="599">_xlfn.POISSON.DIST(6,K403,FALSE) * _xlfn.POISSON.DIST(0,L403,FALSE)</f>
        <v>1.5387118293852388E-3</v>
      </c>
      <c r="AY403" s="5">
        <f t="shared" ref="AY403:AY466" si="600">_xlfn.POISSON.DIST(6,K403,FALSE) * _xlfn.POISSON.DIST(1,L403,FALSE)</f>
        <v>1.1218275463165351E-3</v>
      </c>
      <c r="AZ403" s="5">
        <f t="shared" ref="AZ403:AZ466" si="601">_xlfn.POISSON.DIST(6,K403,FALSE) * _xlfn.POISSON.DIST(2,L403,FALSE)</f>
        <v>4.0894500829872252E-4</v>
      </c>
      <c r="BA403" s="5">
        <f t="shared" ref="BA403:BA466" si="602">_xlfn.POISSON.DIST(6,K403,FALSE) * _xlfn.POISSON.DIST(3,L403,FALSE)</f>
        <v>9.9383082757270106E-5</v>
      </c>
      <c r="BB403" s="5">
        <f t="shared" ref="BB403:BB466" si="603">_xlfn.POISSON.DIST(6,K403,FALSE) * _xlfn.POISSON.DIST(4,L403,FALSE)</f>
        <v>1.8114288482383563E-5</v>
      </c>
      <c r="BC403" s="5">
        <f t="shared" ref="BC403:BC466" si="604">_xlfn.POISSON.DIST(6,K403,FALSE) * _xlfn.POISSON.DIST(5,L403,FALSE)</f>
        <v>2.6413143011425498E-6</v>
      </c>
      <c r="BD403" s="5">
        <f t="shared" ref="BD403:BD466" si="605">_xlfn.POISSON.DIST(0,K403,FALSE) * _xlfn.POISSON.DIST(6,L403,FALSE)</f>
        <v>2.3208809578117366E-5</v>
      </c>
      <c r="BE403" s="5">
        <f t="shared" ref="BE403:BE466" si="606">_xlfn.POISSON.DIST(1,K403,FALSE) * _xlfn.POISSON.DIST(6,L403,FALSE)</f>
        <v>3.4041269179034275E-5</v>
      </c>
      <c r="BF403" s="5">
        <f t="shared" ref="BF403:BF466" si="607">_xlfn.POISSON.DIST(2,K403,FALSE) * _xlfn.POISSON.DIST(6,L403,FALSE)</f>
        <v>2.4964830777276525E-5</v>
      </c>
      <c r="BG403" s="5">
        <f t="shared" ref="BG403:BG466" si="608">_xlfn.POISSON.DIST(3,K403,FALSE) * _xlfn.POISSON.DIST(6,L403,FALSE)</f>
        <v>1.2205631395238008E-5</v>
      </c>
      <c r="BH403" s="5">
        <f t="shared" ref="BH403:BH466" si="609">_xlfn.POISSON.DIST(4,K403,FALSE) * _xlfn.POISSON.DIST(6,L403,FALSE)</f>
        <v>4.4756192947647165E-6</v>
      </c>
      <c r="BI403" s="5">
        <f t="shared" ref="BI403:BI466" si="610">_xlfn.POISSON.DIST(5,K403,FALSE) * _xlfn.POISSON.DIST(6,L403,FALSE)</f>
        <v>1.3129131905120636E-6</v>
      </c>
      <c r="BJ403" s="8">
        <f t="shared" ref="BJ403:BJ466" si="611">SUM(N403,Q403,T403,W403,X403,Y403,AD403,AE403,AF403,AG403,AM403,AN403,AO403,AP403,AQ403,AX403,AY403,AZ403,BA403,BB403,BC403)</f>
        <v>0.54729737872073192</v>
      </c>
      <c r="BK403" s="8">
        <f t="shared" ref="BK403:BK466" si="612">SUM(M403,P403,S403,V403,AC403,AL403,AY403)</f>
        <v>0.26722828940951282</v>
      </c>
      <c r="BL403" s="8">
        <f t="shared" ref="BL403:BL466" si="613">SUM(O403,R403,U403,AA403,AB403,AH403,AI403,AJ403,AK403,AR403,AS403,AT403,AU403,AV403,BD403,BE403,BF403,BG403,BH403,BI403)</f>
        <v>0.17858335740918865</v>
      </c>
      <c r="BM403" s="8">
        <f t="shared" ref="BM403:BM466" si="614">SUM(S403:BI403)</f>
        <v>0.37533628143151132</v>
      </c>
      <c r="BN403" s="8">
        <f t="shared" ref="BN403:BN466" si="615">SUM(M403:R403)</f>
        <v>0.62383790728556987</v>
      </c>
    </row>
    <row r="404" spans="1:66" x14ac:dyDescent="0.25">
      <c r="A404" t="s">
        <v>145</v>
      </c>
      <c r="B404" t="s">
        <v>423</v>
      </c>
      <c r="C404" t="s">
        <v>146</v>
      </c>
      <c r="D404" t="s">
        <v>497</v>
      </c>
      <c r="E404">
        <f>VLOOKUP(A404,home!$A$2:$E$405,3,FALSE)</f>
        <v>1.41032608695652</v>
      </c>
      <c r="F404">
        <f>VLOOKUP(B404,home!$B$2:$E$405,3,FALSE)</f>
        <v>1</v>
      </c>
      <c r="G404">
        <f>VLOOKUP(C404,away!$B$2:$E$405,4,FALSE)</f>
        <v>0.96</v>
      </c>
      <c r="H404">
        <f>VLOOKUP(A404,away!$A$2:$E$405,3,FALSE)</f>
        <v>1.17119565217391</v>
      </c>
      <c r="I404">
        <f>VLOOKUP(C404,away!$B$2:$E$405,3,FALSE)</f>
        <v>0.81</v>
      </c>
      <c r="J404">
        <f>VLOOKUP(B404,home!$B$2:$E$405,4,FALSE)</f>
        <v>0.5</v>
      </c>
      <c r="K404" s="3">
        <f t="shared" si="560"/>
        <v>1.3539130434782591</v>
      </c>
      <c r="L404" s="3">
        <f t="shared" si="561"/>
        <v>0.47433423913043354</v>
      </c>
      <c r="M404" s="5">
        <f t="shared" si="562"/>
        <v>0.16069497396593585</v>
      </c>
      <c r="N404" s="5">
        <f t="shared" si="563"/>
        <v>0.21756702127387978</v>
      </c>
      <c r="O404" s="5">
        <f t="shared" si="564"/>
        <v>7.6223128208217014E-2</v>
      </c>
      <c r="P404" s="5">
        <f t="shared" si="565"/>
        <v>0.10319948749582061</v>
      </c>
      <c r="Q404" s="5">
        <f t="shared" si="566"/>
        <v>0.14728341396670888</v>
      </c>
      <c r="R404" s="5">
        <f t="shared" si="567"/>
        <v>1.8077619761393049E-2</v>
      </c>
      <c r="S404" s="5">
        <f t="shared" si="568"/>
        <v>1.6568866400354338E-2</v>
      </c>
      <c r="T404" s="5">
        <f t="shared" si="569"/>
        <v>6.9861566100431524E-2</v>
      </c>
      <c r="U404" s="5">
        <f t="shared" si="570"/>
        <v>2.4475525189990379E-2</v>
      </c>
      <c r="V404" s="5">
        <f t="shared" si="571"/>
        <v>1.1822941306495614E-3</v>
      </c>
      <c r="W404" s="5">
        <f t="shared" si="572"/>
        <v>6.6469645085845061E-2</v>
      </c>
      <c r="X404" s="5">
        <f t="shared" si="573"/>
        <v>3.1528828527064283E-2</v>
      </c>
      <c r="Y404" s="5">
        <f t="shared" si="574"/>
        <v>7.4776014450294711E-3</v>
      </c>
      <c r="Z404" s="5">
        <f t="shared" si="575"/>
        <v>2.8582780049365539E-3</v>
      </c>
      <c r="AA404" s="5">
        <f t="shared" si="576"/>
        <v>3.8698598727706156E-3</v>
      </c>
      <c r="AB404" s="5">
        <f t="shared" si="577"/>
        <v>2.6197268790886267E-3</v>
      </c>
      <c r="AC404" s="5">
        <f t="shared" si="578"/>
        <v>4.7454871075423181E-5</v>
      </c>
      <c r="AD404" s="5">
        <f t="shared" si="579"/>
        <v>2.2498529869274052E-2</v>
      </c>
      <c r="AE404" s="5">
        <f t="shared" si="580"/>
        <v>1.0671823047095439E-2</v>
      </c>
      <c r="AF404" s="5">
        <f t="shared" si="581"/>
        <v>2.5310055325893197E-3</v>
      </c>
      <c r="AG404" s="5">
        <f t="shared" si="582"/>
        <v>4.0018086117855759E-4</v>
      </c>
      <c r="AH404" s="5">
        <f t="shared" si="583"/>
        <v>3.3894478067370839E-4</v>
      </c>
      <c r="AI404" s="5">
        <f t="shared" si="584"/>
        <v>4.5890175957301148E-4</v>
      </c>
      <c r="AJ404" s="5">
        <f t="shared" si="585"/>
        <v>3.1065653898051221E-4</v>
      </c>
      <c r="AK404" s="5">
        <f t="shared" si="586"/>
        <v>1.4020064672250925E-4</v>
      </c>
      <c r="AL404" s="5">
        <f t="shared" si="587"/>
        <v>1.2190346103051236E-6</v>
      </c>
      <c r="AM404" s="5">
        <f t="shared" si="588"/>
        <v>6.0922106098190683E-3</v>
      </c>
      <c r="AN404" s="5">
        <f t="shared" si="589"/>
        <v>2.8897440842308823E-3</v>
      </c>
      <c r="AO404" s="5">
        <f t="shared" si="590"/>
        <v>6.8535228073766344E-4</v>
      </c>
      <c r="AP404" s="5">
        <f t="shared" si="591"/>
        <v>1.0836201754000229E-4</v>
      </c>
      <c r="AQ404" s="5">
        <f t="shared" si="592"/>
        <v>1.2849953785118917E-5</v>
      </c>
      <c r="AR404" s="5">
        <f t="shared" si="593"/>
        <v>3.2154622929619038E-5</v>
      </c>
      <c r="AS404" s="5">
        <f t="shared" si="594"/>
        <v>4.3534563392536318E-5</v>
      </c>
      <c r="AT404" s="5">
        <f t="shared" si="595"/>
        <v>2.9471006609643032E-5</v>
      </c>
      <c r="AU404" s="5">
        <f t="shared" si="596"/>
        <v>1.3300393417743232E-5</v>
      </c>
      <c r="AV404" s="5">
        <f t="shared" si="597"/>
        <v>4.5018940329187356E-6</v>
      </c>
      <c r="AW404" s="5">
        <f t="shared" si="598"/>
        <v>2.1746470609353199E-8</v>
      </c>
      <c r="AX404" s="5">
        <f t="shared" si="599"/>
        <v>1.3747205680417786E-3</v>
      </c>
      <c r="AY404" s="5">
        <f t="shared" si="600"/>
        <v>6.5207703465905442E-4</v>
      </c>
      <c r="AZ404" s="5">
        <f t="shared" si="601"/>
        <v>1.5465123204471594E-4</v>
      </c>
      <c r="BA404" s="5">
        <f t="shared" si="602"/>
        <v>2.4452124827504821E-5</v>
      </c>
      <c r="BB404" s="5">
        <f t="shared" si="603"/>
        <v>2.89962000629422E-6</v>
      </c>
      <c r="BC404" s="5">
        <f t="shared" si="604"/>
        <v>2.7507780989059044E-7</v>
      </c>
      <c r="BD404" s="5">
        <f t="shared" si="605"/>
        <v>2.5420064336411386E-6</v>
      </c>
      <c r="BE404" s="5">
        <f t="shared" si="606"/>
        <v>3.4416556671123884E-6</v>
      </c>
      <c r="BF404" s="5">
        <f t="shared" si="607"/>
        <v>2.3298512494321664E-6</v>
      </c>
      <c r="BG404" s="5">
        <f t="shared" si="608"/>
        <v>1.0514719986567765E-6</v>
      </c>
      <c r="BH404" s="5">
        <f t="shared" si="609"/>
        <v>3.5590041345839106E-7</v>
      </c>
      <c r="BI404" s="5">
        <f t="shared" si="610"/>
        <v>9.6371642392124185E-8</v>
      </c>
      <c r="BJ404" s="8">
        <f t="shared" si="611"/>
        <v>0.58828721031259845</v>
      </c>
      <c r="BK404" s="8">
        <f t="shared" si="612"/>
        <v>0.28234637293310516</v>
      </c>
      <c r="BL404" s="8">
        <f t="shared" si="613"/>
        <v>0.12664734337519659</v>
      </c>
      <c r="BM404" s="8">
        <f t="shared" si="614"/>
        <v>0.27644150466569289</v>
      </c>
      <c r="BN404" s="8">
        <f t="shared" si="615"/>
        <v>0.72304564467195509</v>
      </c>
    </row>
    <row r="405" spans="1:66" x14ac:dyDescent="0.25">
      <c r="A405" t="s">
        <v>145</v>
      </c>
      <c r="B405" t="s">
        <v>432</v>
      </c>
      <c r="C405" t="s">
        <v>389</v>
      </c>
      <c r="D405" t="s">
        <v>497</v>
      </c>
      <c r="E405">
        <f>VLOOKUP(A405,home!$A$2:$E$405,3,FALSE)</f>
        <v>1.41032608695652</v>
      </c>
      <c r="F405">
        <f>VLOOKUP(B405,home!$B$2:$E$405,3,FALSE)</f>
        <v>1.37</v>
      </c>
      <c r="G405">
        <f>VLOOKUP(C405,away!$B$2:$E$405,4,FALSE)</f>
        <v>0.71</v>
      </c>
      <c r="H405">
        <f>VLOOKUP(A405,away!$A$2:$E$405,3,FALSE)</f>
        <v>1.17119565217391</v>
      </c>
      <c r="I405">
        <f>VLOOKUP(C405,away!$B$2:$E$405,3,FALSE)</f>
        <v>0.83</v>
      </c>
      <c r="J405">
        <f>VLOOKUP(B405,home!$B$2:$E$405,4,FALSE)</f>
        <v>1.48</v>
      </c>
      <c r="K405" s="3">
        <f t="shared" si="560"/>
        <v>1.3718241847826071</v>
      </c>
      <c r="L405" s="3">
        <f t="shared" si="561"/>
        <v>1.4386967391304308</v>
      </c>
      <c r="M405" s="5">
        <f t="shared" si="562"/>
        <v>6.0173638339399094E-2</v>
      </c>
      <c r="N405" s="5">
        <f t="shared" si="563"/>
        <v>8.2547652360349597E-2</v>
      </c>
      <c r="O405" s="5">
        <f t="shared" si="564"/>
        <v>8.6571617260507355E-2</v>
      </c>
      <c r="P405" s="5">
        <f t="shared" si="565"/>
        <v>0.11876103827370736</v>
      </c>
      <c r="Q405" s="5">
        <f t="shared" si="566"/>
        <v>5.6620432952477338E-2</v>
      </c>
      <c r="R405" s="5">
        <f t="shared" si="567"/>
        <v>6.2275151726969832E-2</v>
      </c>
      <c r="S405" s="5">
        <f t="shared" si="568"/>
        <v>5.8597853649370348E-2</v>
      </c>
      <c r="T405" s="5">
        <f t="shared" si="569"/>
        <v>8.1459632256882325E-2</v>
      </c>
      <c r="U405" s="5">
        <f t="shared" si="570"/>
        <v>8.5430559250063556E-2</v>
      </c>
      <c r="V405" s="5">
        <f t="shared" si="571"/>
        <v>1.2850112020368867E-2</v>
      </c>
      <c r="W405" s="5">
        <f t="shared" si="572"/>
        <v>2.5891093092356814E-2</v>
      </c>
      <c r="X405" s="5">
        <f t="shared" si="573"/>
        <v>3.724943120449617E-2</v>
      </c>
      <c r="Y405" s="5">
        <f t="shared" si="574"/>
        <v>2.6795317604185982E-2</v>
      </c>
      <c r="Z405" s="5">
        <f t="shared" si="575"/>
        <v>2.9865019239481438E-2</v>
      </c>
      <c r="AA405" s="5">
        <f t="shared" si="576"/>
        <v>4.0969555671718491E-2</v>
      </c>
      <c r="AB405" s="5">
        <f t="shared" si="577"/>
        <v>2.8101513655130441E-2</v>
      </c>
      <c r="AC405" s="5">
        <f t="shared" si="578"/>
        <v>1.5850926248476027E-3</v>
      </c>
      <c r="AD405" s="5">
        <f t="shared" si="579"/>
        <v>8.8795069186382459E-3</v>
      </c>
      <c r="AE405" s="5">
        <f t="shared" si="580"/>
        <v>1.2774917648930944E-2</v>
      </c>
      <c r="AF405" s="5">
        <f t="shared" si="581"/>
        <v>9.1896161820883716E-3</v>
      </c>
      <c r="AG405" s="5">
        <f t="shared" si="582"/>
        <v>4.4070236116769256E-3</v>
      </c>
      <c r="AH405" s="5">
        <f t="shared" si="583"/>
        <v>1.0741676448477386E-2</v>
      </c>
      <c r="AI405" s="5">
        <f t="shared" si="584"/>
        <v>1.4735691537131019E-2</v>
      </c>
      <c r="AJ405" s="5">
        <f t="shared" si="585"/>
        <v>1.0107389015066364E-2</v>
      </c>
      <c r="AK405" s="5">
        <f t="shared" si="586"/>
        <v>4.6218535652913619E-3</v>
      </c>
      <c r="AL405" s="5">
        <f t="shared" si="587"/>
        <v>1.2513602373525831E-4</v>
      </c>
      <c r="AM405" s="5">
        <f t="shared" si="588"/>
        <v>2.4362244679864858E-3</v>
      </c>
      <c r="AN405" s="5">
        <f t="shared" si="589"/>
        <v>3.5049881978819254E-3</v>
      </c>
      <c r="AO405" s="5">
        <f t="shared" si="590"/>
        <v>2.5213075454916861E-3</v>
      </c>
      <c r="AP405" s="5">
        <f t="shared" si="591"/>
        <v>1.2091323146812796E-3</v>
      </c>
      <c r="AQ405" s="5">
        <f t="shared" si="592"/>
        <v>4.3489367957729694E-4</v>
      </c>
      <c r="AR405" s="5">
        <f t="shared" si="593"/>
        <v>3.090802975843712E-3</v>
      </c>
      <c r="AS405" s="5">
        <f t="shared" si="594"/>
        <v>4.2400382726604556E-3</v>
      </c>
      <c r="AT405" s="5">
        <f t="shared" si="595"/>
        <v>2.9082935234197426E-3</v>
      </c>
      <c r="AU405" s="5">
        <f t="shared" si="596"/>
        <v>1.3298891306246076E-3</v>
      </c>
      <c r="AV405" s="5">
        <f t="shared" si="597"/>
        <v>4.5609351811758819E-4</v>
      </c>
      <c r="AW405" s="5">
        <f t="shared" si="598"/>
        <v>6.8603704002684254E-6</v>
      </c>
      <c r="AX405" s="5">
        <f t="shared" si="599"/>
        <v>5.5701194079050057E-4</v>
      </c>
      <c r="AY405" s="5">
        <f t="shared" si="600"/>
        <v>8.0137126287200579E-4</v>
      </c>
      <c r="AZ405" s="5">
        <f t="shared" si="601"/>
        <v>5.7646511136339514E-4</v>
      </c>
      <c r="BA405" s="5">
        <f t="shared" si="602"/>
        <v>2.7645282531365905E-4</v>
      </c>
      <c r="BB405" s="5">
        <f t="shared" si="603"/>
        <v>9.9432944575539021E-5</v>
      </c>
      <c r="BC405" s="5">
        <f t="shared" si="604"/>
        <v>2.8610770624592966E-5</v>
      </c>
      <c r="BD405" s="5">
        <f t="shared" si="605"/>
        <v>7.4112136044016217E-4</v>
      </c>
      <c r="BE405" s="5">
        <f t="shared" si="606"/>
        <v>1.0166882061108022E-3</v>
      </c>
      <c r="BF405" s="5">
        <f t="shared" si="607"/>
        <v>6.973587347630214E-4</v>
      </c>
      <c r="BG405" s="5">
        <f t="shared" si="608"/>
        <v>3.1888452593910392E-4</v>
      </c>
      <c r="BH405" s="5">
        <f t="shared" si="609"/>
        <v>1.0936337620904985E-4</v>
      </c>
      <c r="BI405" s="5">
        <f t="shared" si="610"/>
        <v>3.000546488261067E-5</v>
      </c>
      <c r="BJ405" s="8">
        <f t="shared" si="611"/>
        <v>0.35826051489324101</v>
      </c>
      <c r="BK405" s="8">
        <f t="shared" si="612"/>
        <v>0.25289424219430057</v>
      </c>
      <c r="BL405" s="8">
        <f t="shared" si="613"/>
        <v>0.3584935472193666</v>
      </c>
      <c r="BM405" s="8">
        <f t="shared" si="614"/>
        <v>0.53176928174050742</v>
      </c>
      <c r="BN405" s="8">
        <f t="shared" si="615"/>
        <v>0.46694953091341057</v>
      </c>
    </row>
    <row r="406" spans="1:66" x14ac:dyDescent="0.25">
      <c r="A406" t="s">
        <v>145</v>
      </c>
      <c r="B406" t="s">
        <v>434</v>
      </c>
      <c r="C406" t="s">
        <v>148</v>
      </c>
      <c r="D406" t="s">
        <v>497</v>
      </c>
      <c r="E406">
        <f>VLOOKUP(A406,home!$A$2:$E$405,3,FALSE)</f>
        <v>1.41032608695652</v>
      </c>
      <c r="F406">
        <f>VLOOKUP(B406,home!$B$2:$E$405,3,FALSE)</f>
        <v>0.97</v>
      </c>
      <c r="G406">
        <f>VLOOKUP(C406,away!$B$2:$E$405,4,FALSE)</f>
        <v>0.88</v>
      </c>
      <c r="H406">
        <f>VLOOKUP(A406,away!$A$2:$E$405,3,FALSE)</f>
        <v>1.17119565217391</v>
      </c>
      <c r="I406">
        <f>VLOOKUP(C406,away!$B$2:$E$405,3,FALSE)</f>
        <v>0.92</v>
      </c>
      <c r="J406">
        <f>VLOOKUP(B406,home!$B$2:$E$405,4,FALSE)</f>
        <v>0.96</v>
      </c>
      <c r="K406" s="3">
        <f t="shared" si="560"/>
        <v>1.2038543478260855</v>
      </c>
      <c r="L406" s="3">
        <f t="shared" si="561"/>
        <v>1.0343999999999973</v>
      </c>
      <c r="M406" s="5">
        <f t="shared" si="562"/>
        <v>0.10664450619886118</v>
      </c>
      <c r="N406" s="5">
        <f t="shared" si="563"/>
        <v>0.12838445245926494</v>
      </c>
      <c r="O406" s="5">
        <f t="shared" si="564"/>
        <v>0.11031307721210171</v>
      </c>
      <c r="P406" s="5">
        <f t="shared" si="565"/>
        <v>0.13280087762386331</v>
      </c>
      <c r="Q406" s="5">
        <f t="shared" si="566"/>
        <v>7.7278090643178768E-2</v>
      </c>
      <c r="R406" s="5">
        <f t="shared" si="567"/>
        <v>5.7053923534098862E-2</v>
      </c>
      <c r="S406" s="5">
        <f t="shared" si="568"/>
        <v>4.1343135540386274E-2</v>
      </c>
      <c r="T406" s="5">
        <f t="shared" si="569"/>
        <v>7.9936456961303901E-2</v>
      </c>
      <c r="U406" s="5">
        <f t="shared" si="570"/>
        <v>6.8684613907061931E-2</v>
      </c>
      <c r="V406" s="5">
        <f t="shared" si="571"/>
        <v>5.7203599751700206E-3</v>
      </c>
      <c r="W406" s="5">
        <f t="shared" si="572"/>
        <v>3.1010521804163013E-2</v>
      </c>
      <c r="X406" s="5">
        <f t="shared" si="573"/>
        <v>3.2077283754226138E-2</v>
      </c>
      <c r="Y406" s="5">
        <f t="shared" si="574"/>
        <v>1.6590371157685715E-2</v>
      </c>
      <c r="Z406" s="5">
        <f t="shared" si="575"/>
        <v>1.9672192834557237E-2</v>
      </c>
      <c r="AA406" s="5">
        <f t="shared" si="576"/>
        <v>2.3682454875154895E-2</v>
      </c>
      <c r="AB406" s="5">
        <f t="shared" si="577"/>
        <v>1.425511313432515E-2</v>
      </c>
      <c r="AC406" s="5">
        <f t="shared" si="578"/>
        <v>4.452109466909841E-4</v>
      </c>
      <c r="AD406" s="5">
        <f t="shared" si="579"/>
        <v>9.3330378755743237E-3</v>
      </c>
      <c r="AE406" s="5">
        <f t="shared" si="580"/>
        <v>9.654094378494054E-3</v>
      </c>
      <c r="AF406" s="5">
        <f t="shared" si="581"/>
        <v>4.993097612557112E-3</v>
      </c>
      <c r="AG406" s="5">
        <f t="shared" si="582"/>
        <v>1.7216200568096879E-3</v>
      </c>
      <c r="AH406" s="5">
        <f t="shared" si="583"/>
        <v>5.0872290670164874E-3</v>
      </c>
      <c r="AI406" s="5">
        <f t="shared" si="584"/>
        <v>6.1242828307150384E-3</v>
      </c>
      <c r="AJ406" s="5">
        <f t="shared" si="585"/>
        <v>3.6863722565364737E-3</v>
      </c>
      <c r="AK406" s="5">
        <f t="shared" si="586"/>
        <v>1.4792850895789631E-3</v>
      </c>
      <c r="AL406" s="5">
        <f t="shared" si="587"/>
        <v>2.2176258883158521E-5</v>
      </c>
      <c r="AM406" s="5">
        <f t="shared" si="588"/>
        <v>2.2471236449871359E-3</v>
      </c>
      <c r="AN406" s="5">
        <f t="shared" si="589"/>
        <v>2.3244246983746869E-3</v>
      </c>
      <c r="AO406" s="5">
        <f t="shared" si="590"/>
        <v>1.2021924539993851E-3</v>
      </c>
      <c r="AP406" s="5">
        <f t="shared" si="591"/>
        <v>4.1451595813898694E-4</v>
      </c>
      <c r="AQ406" s="5">
        <f t="shared" si="592"/>
        <v>1.0719382677474173E-4</v>
      </c>
      <c r="AR406" s="5">
        <f t="shared" si="593"/>
        <v>1.0524459493843686E-3</v>
      </c>
      <c r="AS406" s="5">
        <f t="shared" si="594"/>
        <v>1.2669916320183245E-3</v>
      </c>
      <c r="AT406" s="5">
        <f t="shared" si="595"/>
        <v>7.62636692432264E-4</v>
      </c>
      <c r="AU406" s="5">
        <f t="shared" si="596"/>
        <v>3.0603449933209521E-4</v>
      </c>
      <c r="AV406" s="5">
        <f t="shared" si="597"/>
        <v>9.2105240651430586E-5</v>
      </c>
      <c r="AW406" s="5">
        <f t="shared" si="598"/>
        <v>7.6709338839520512E-7</v>
      </c>
      <c r="AX406" s="5">
        <f t="shared" si="599"/>
        <v>4.5086826168676052E-4</v>
      </c>
      <c r="AY406" s="5">
        <f t="shared" si="600"/>
        <v>4.663781298887838E-4</v>
      </c>
      <c r="AZ406" s="5">
        <f t="shared" si="601"/>
        <v>2.4121076877847838E-4</v>
      </c>
      <c r="BA406" s="5">
        <f t="shared" si="602"/>
        <v>8.3169473074819135E-5</v>
      </c>
      <c r="BB406" s="5">
        <f t="shared" si="603"/>
        <v>2.1507625737148168E-5</v>
      </c>
      <c r="BC406" s="5">
        <f t="shared" si="604"/>
        <v>4.4494976125012035E-6</v>
      </c>
      <c r="BD406" s="5">
        <f t="shared" si="605"/>
        <v>1.8144168167386459E-4</v>
      </c>
      <c r="BE406" s="5">
        <f t="shared" si="606"/>
        <v>2.1842935735995843E-4</v>
      </c>
      <c r="BF406" s="5">
        <f t="shared" si="607"/>
        <v>1.3147856577532191E-4</v>
      </c>
      <c r="BG406" s="5">
        <f t="shared" si="608"/>
        <v>5.2760347684853052E-5</v>
      </c>
      <c r="BH406" s="5">
        <f t="shared" si="609"/>
        <v>1.5878943488306582E-5</v>
      </c>
      <c r="BI406" s="5">
        <f t="shared" si="610"/>
        <v>3.823187031456517E-6</v>
      </c>
      <c r="BJ406" s="8">
        <f t="shared" si="611"/>
        <v>0.39854206104231116</v>
      </c>
      <c r="BK406" s="8">
        <f t="shared" si="612"/>
        <v>0.28744264467374375</v>
      </c>
      <c r="BL406" s="8">
        <f t="shared" si="613"/>
        <v>0.29445037800342172</v>
      </c>
      <c r="BM406" s="8">
        <f t="shared" si="614"/>
        <v>0.38716673784616473</v>
      </c>
      <c r="BN406" s="8">
        <f t="shared" si="615"/>
        <v>0.6124749276713688</v>
      </c>
    </row>
    <row r="407" spans="1:66" x14ac:dyDescent="0.25">
      <c r="A407" t="s">
        <v>145</v>
      </c>
      <c r="B407" t="s">
        <v>147</v>
      </c>
      <c r="C407" t="s">
        <v>357</v>
      </c>
      <c r="D407" t="s">
        <v>497</v>
      </c>
      <c r="E407">
        <f>VLOOKUP(A407,home!$A$2:$E$405,3,FALSE)</f>
        <v>1.41032608695652</v>
      </c>
      <c r="F407">
        <f>VLOOKUP(B407,home!$B$2:$E$405,3,FALSE)</f>
        <v>1.2</v>
      </c>
      <c r="G407">
        <f>VLOOKUP(C407,away!$B$2:$E$405,4,FALSE)</f>
        <v>0.71</v>
      </c>
      <c r="H407">
        <f>VLOOKUP(A407,away!$A$2:$E$405,3,FALSE)</f>
        <v>1.17119565217391</v>
      </c>
      <c r="I407">
        <f>VLOOKUP(C407,away!$B$2:$E$405,3,FALSE)</f>
        <v>0.91</v>
      </c>
      <c r="J407">
        <f>VLOOKUP(B407,home!$B$2:$E$405,4,FALSE)</f>
        <v>1.1200000000000001</v>
      </c>
      <c r="K407" s="3">
        <f t="shared" si="560"/>
        <v>1.2015978260869549</v>
      </c>
      <c r="L407" s="3">
        <f t="shared" si="561"/>
        <v>1.1936826086956491</v>
      </c>
      <c r="M407" s="5">
        <f t="shared" si="562"/>
        <v>9.1147114516946584E-2</v>
      </c>
      <c r="N407" s="5">
        <f t="shared" si="563"/>
        <v>0.10952217465766174</v>
      </c>
      <c r="O407" s="5">
        <f t="shared" si="564"/>
        <v>0.10880072543166988</v>
      </c>
      <c r="P407" s="5">
        <f t="shared" si="565"/>
        <v>0.13073471515537818</v>
      </c>
      <c r="Q407" s="5">
        <f t="shared" si="566"/>
        <v>6.5800803488481066E-2</v>
      </c>
      <c r="R407" s="5">
        <f t="shared" si="567"/>
        <v>6.4936766880627383E-2</v>
      </c>
      <c r="S407" s="5">
        <f t="shared" si="568"/>
        <v>4.6879064239548997E-2</v>
      </c>
      <c r="T407" s="5">
        <f t="shared" si="569"/>
        <v>7.8545274762399836E-2</v>
      </c>
      <c r="U407" s="5">
        <f t="shared" si="570"/>
        <v>7.8027877916877236E-2</v>
      </c>
      <c r="V407" s="5">
        <f t="shared" si="571"/>
        <v>7.4710978602358872E-3</v>
      </c>
      <c r="W407" s="5">
        <f t="shared" si="572"/>
        <v>2.635536747551126E-2</v>
      </c>
      <c r="X407" s="5">
        <f t="shared" si="573"/>
        <v>3.1459943801300745E-2</v>
      </c>
      <c r="Y407" s="5">
        <f t="shared" si="574"/>
        <v>1.8776593893077599E-2</v>
      </c>
      <c r="Z407" s="5">
        <f t="shared" si="575"/>
        <v>2.5837963096776176E-2</v>
      </c>
      <c r="AA407" s="5">
        <f t="shared" si="576"/>
        <v>3.1046840287601213E-2</v>
      </c>
      <c r="AB407" s="5">
        <f t="shared" si="577"/>
        <v>1.8652907898225251E-2</v>
      </c>
      <c r="AC407" s="5">
        <f t="shared" si="578"/>
        <v>6.6974956902934543E-4</v>
      </c>
      <c r="AD407" s="5">
        <f t="shared" si="579"/>
        <v>7.9171380660742943E-3</v>
      </c>
      <c r="AE407" s="5">
        <f t="shared" si="580"/>
        <v>9.4505500201151893E-3</v>
      </c>
      <c r="AF407" s="5">
        <f t="shared" si="581"/>
        <v>5.6404786008099105E-3</v>
      </c>
      <c r="AG407" s="5">
        <f t="shared" si="582"/>
        <v>2.244313736835586E-3</v>
      </c>
      <c r="AH407" s="5">
        <f t="shared" si="583"/>
        <v>7.7105817981854207E-3</v>
      </c>
      <c r="AI407" s="5">
        <f t="shared" si="584"/>
        <v>9.2650183265652435E-3</v>
      </c>
      <c r="AJ407" s="5">
        <f t="shared" si="585"/>
        <v>5.5664129399282964E-3</v>
      </c>
      <c r="AK407" s="5">
        <f t="shared" si="586"/>
        <v>2.229529895906713E-3</v>
      </c>
      <c r="AL407" s="5">
        <f t="shared" si="587"/>
        <v>3.8425580270545622E-5</v>
      </c>
      <c r="AM407" s="5">
        <f t="shared" si="588"/>
        <v>1.9026431778050269E-3</v>
      </c>
      <c r="AN407" s="5">
        <f t="shared" si="589"/>
        <v>2.2711520718992845E-3</v>
      </c>
      <c r="AO407" s="5">
        <f t="shared" si="590"/>
        <v>1.3555173649646333E-3</v>
      </c>
      <c r="AP407" s="5">
        <f t="shared" si="591"/>
        <v>5.3935250144774519E-4</v>
      </c>
      <c r="AQ407" s="5">
        <f t="shared" si="592"/>
        <v>1.6095392523366703E-4</v>
      </c>
      <c r="AR407" s="5">
        <f t="shared" si="593"/>
        <v>1.8407974790838322E-3</v>
      </c>
      <c r="AS407" s="5">
        <f t="shared" si="594"/>
        <v>2.2118982491334794E-3</v>
      </c>
      <c r="AT407" s="5">
        <f t="shared" si="595"/>
        <v>1.3289060638421652E-3</v>
      </c>
      <c r="AU407" s="5">
        <f t="shared" si="596"/>
        <v>5.322702124621728E-4</v>
      </c>
      <c r="AV407" s="5">
        <f t="shared" si="597"/>
        <v>1.5989368254634714E-4</v>
      </c>
      <c r="AW407" s="5">
        <f t="shared" si="598"/>
        <v>1.5309673688804281E-6</v>
      </c>
      <c r="AX407" s="5">
        <f t="shared" si="599"/>
        <v>3.8103531771161624E-4</v>
      </c>
      <c r="AY407" s="5">
        <f t="shared" si="600"/>
        <v>4.5483523205117754E-4</v>
      </c>
      <c r="AZ407" s="5">
        <f t="shared" si="601"/>
        <v>2.7146445316077032E-4</v>
      </c>
      <c r="BA407" s="5">
        <f t="shared" si="602"/>
        <v>1.0801413220569538E-4</v>
      </c>
      <c r="BB407" s="5">
        <f t="shared" si="603"/>
        <v>3.2233647776822784E-5</v>
      </c>
      <c r="BC407" s="5">
        <f t="shared" si="604"/>
        <v>7.6953489532029049E-6</v>
      </c>
      <c r="BD407" s="5">
        <f t="shared" si="605"/>
        <v>3.6622132281886026E-4</v>
      </c>
      <c r="BE407" s="5">
        <f t="shared" si="606"/>
        <v>4.4005074536583138E-4</v>
      </c>
      <c r="BF407" s="5">
        <f t="shared" si="607"/>
        <v>2.6438200949976357E-4</v>
      </c>
      <c r="BG407" s="5">
        <f t="shared" si="608"/>
        <v>1.0589361595713887E-4</v>
      </c>
      <c r="BH407" s="5">
        <f t="shared" si="609"/>
        <v>3.1810384682646247E-5</v>
      </c>
      <c r="BI407" s="5">
        <f t="shared" si="610"/>
        <v>7.6446578163314882E-6</v>
      </c>
      <c r="BJ407" s="8">
        <f t="shared" si="611"/>
        <v>0.36319753567547697</v>
      </c>
      <c r="BK407" s="8">
        <f t="shared" si="612"/>
        <v>0.27739500215346075</v>
      </c>
      <c r="BL407" s="8">
        <f t="shared" si="613"/>
        <v>0.33352642979879527</v>
      </c>
      <c r="BM407" s="8">
        <f t="shared" si="614"/>
        <v>0.42856132632906196</v>
      </c>
      <c r="BN407" s="8">
        <f t="shared" si="615"/>
        <v>0.57094230013076475</v>
      </c>
    </row>
    <row r="408" spans="1:66" x14ac:dyDescent="0.25">
      <c r="A408" t="s">
        <v>21</v>
      </c>
      <c r="B408" t="s">
        <v>152</v>
      </c>
      <c r="C408" t="s">
        <v>265</v>
      </c>
      <c r="D408" t="s">
        <v>497</v>
      </c>
      <c r="E408">
        <f>VLOOKUP(A408,home!$A$2:$E$405,3,FALSE)</f>
        <v>1.3812500000000001</v>
      </c>
      <c r="F408">
        <f>VLOOKUP(B408,home!$B$2:$E$405,3,FALSE)</f>
        <v>0.77</v>
      </c>
      <c r="G408">
        <f>VLOOKUP(C408,away!$B$2:$E$405,4,FALSE)</f>
        <v>0.72</v>
      </c>
      <c r="H408">
        <f>VLOOKUP(A408,away!$A$2:$E$405,3,FALSE)</f>
        <v>1.325</v>
      </c>
      <c r="I408">
        <f>VLOOKUP(C408,away!$B$2:$E$405,3,FALSE)</f>
        <v>1</v>
      </c>
      <c r="J408">
        <f>VLOOKUP(B408,home!$B$2:$E$405,4,FALSE)</f>
        <v>1.06</v>
      </c>
      <c r="K408" s="3">
        <f t="shared" si="560"/>
        <v>0.76576500000000014</v>
      </c>
      <c r="L408" s="3">
        <f t="shared" si="561"/>
        <v>1.4045000000000001</v>
      </c>
      <c r="M408" s="5">
        <f t="shared" si="562"/>
        <v>0.11414736385106256</v>
      </c>
      <c r="N408" s="5">
        <f t="shared" si="563"/>
        <v>8.7410056079408938E-2</v>
      </c>
      <c r="O408" s="5">
        <f t="shared" si="564"/>
        <v>0.16031997252881736</v>
      </c>
      <c r="P408" s="5">
        <f t="shared" si="565"/>
        <v>0.12276742376352984</v>
      </c>
      <c r="Q408" s="5">
        <f t="shared" si="566"/>
        <v>3.3467780796824297E-2</v>
      </c>
      <c r="R408" s="5">
        <f t="shared" si="567"/>
        <v>0.11258470070836203</v>
      </c>
      <c r="S408" s="5">
        <f t="shared" si="568"/>
        <v>3.3009611061188382E-2</v>
      </c>
      <c r="T408" s="5">
        <f t="shared" si="569"/>
        <v>4.7005498129139719E-2</v>
      </c>
      <c r="U408" s="5">
        <f t="shared" si="570"/>
        <v>8.6213423337938869E-2</v>
      </c>
      <c r="V408" s="5">
        <f t="shared" si="571"/>
        <v>3.9447106624048338E-3</v>
      </c>
      <c r="W408" s="5">
        <f t="shared" si="572"/>
        <v>8.5428183872933872E-3</v>
      </c>
      <c r="X408" s="5">
        <f t="shared" si="573"/>
        <v>1.1998388424953562E-2</v>
      </c>
      <c r="Y408" s="5">
        <f t="shared" si="574"/>
        <v>8.4258682714236418E-3</v>
      </c>
      <c r="Z408" s="5">
        <f t="shared" si="575"/>
        <v>5.2708404048298137E-2</v>
      </c>
      <c r="AA408" s="5">
        <f t="shared" si="576"/>
        <v>4.0362251026045029E-2</v>
      </c>
      <c r="AB408" s="5">
        <f t="shared" si="577"/>
        <v>1.5453999578479687E-2</v>
      </c>
      <c r="AC408" s="5">
        <f t="shared" si="578"/>
        <v>2.651626969172999E-4</v>
      </c>
      <c r="AD408" s="5">
        <f t="shared" si="579"/>
        <v>1.6354478305864301E-3</v>
      </c>
      <c r="AE408" s="5">
        <f t="shared" si="580"/>
        <v>2.2969864780586413E-3</v>
      </c>
      <c r="AF408" s="5">
        <f t="shared" si="581"/>
        <v>1.6130587542166812E-3</v>
      </c>
      <c r="AG408" s="5">
        <f t="shared" si="582"/>
        <v>7.5518034009910929E-4</v>
      </c>
      <c r="AH408" s="5">
        <f t="shared" si="583"/>
        <v>1.8507238371458692E-2</v>
      </c>
      <c r="AI408" s="5">
        <f t="shared" si="584"/>
        <v>1.4172195391520067E-2</v>
      </c>
      <c r="AJ408" s="5">
        <f t="shared" si="585"/>
        <v>5.4262856019936826E-3</v>
      </c>
      <c r="AK408" s="5">
        <f t="shared" si="586"/>
        <v>1.3850865313368979E-3</v>
      </c>
      <c r="AL408" s="5">
        <f t="shared" si="587"/>
        <v>1.1407478922141951E-5</v>
      </c>
      <c r="AM408" s="5">
        <f t="shared" si="588"/>
        <v>2.504737415978037E-4</v>
      </c>
      <c r="AN408" s="5">
        <f t="shared" si="589"/>
        <v>3.5179037007411533E-4</v>
      </c>
      <c r="AO408" s="5">
        <f t="shared" si="590"/>
        <v>2.4704478738454757E-4</v>
      </c>
      <c r="AP408" s="5">
        <f t="shared" si="591"/>
        <v>1.1565813462719898E-4</v>
      </c>
      <c r="AQ408" s="5">
        <f t="shared" si="592"/>
        <v>4.0610462520975261E-5</v>
      </c>
      <c r="AR408" s="5">
        <f t="shared" si="593"/>
        <v>5.1986832585427462E-3</v>
      </c>
      <c r="AS408" s="5">
        <f t="shared" si="594"/>
        <v>3.9809696854779869E-3</v>
      </c>
      <c r="AT408" s="5">
        <f t="shared" si="595"/>
        <v>1.5242436256000256E-3</v>
      </c>
      <c r="AU408" s="5">
        <f t="shared" si="596"/>
        <v>3.8907080665253458E-4</v>
      </c>
      <c r="AV408" s="5">
        <f t="shared" si="597"/>
        <v>7.448420156406954E-5</v>
      </c>
      <c r="AW408" s="5">
        <f t="shared" si="598"/>
        <v>3.4080380144375797E-7</v>
      </c>
      <c r="AX408" s="5">
        <f t="shared" si="599"/>
        <v>3.1967337455773686E-5</v>
      </c>
      <c r="AY408" s="5">
        <f t="shared" si="600"/>
        <v>4.4898125456634138E-5</v>
      </c>
      <c r="AZ408" s="5">
        <f t="shared" si="601"/>
        <v>3.152970860192133E-5</v>
      </c>
      <c r="BA408" s="5">
        <f t="shared" si="602"/>
        <v>1.4761158577132833E-5</v>
      </c>
      <c r="BB408" s="5">
        <f t="shared" si="603"/>
        <v>5.1830118053957682E-6</v>
      </c>
      <c r="BC408" s="5">
        <f t="shared" si="604"/>
        <v>1.4559080161356714E-6</v>
      </c>
      <c r="BD408" s="5">
        <f t="shared" si="605"/>
        <v>1.2169251061038798E-3</v>
      </c>
      <c r="BE408" s="5">
        <f t="shared" si="606"/>
        <v>9.3187865387563758E-4</v>
      </c>
      <c r="BF408" s="5">
        <f t="shared" si="607"/>
        <v>3.5680002869253885E-4</v>
      </c>
      <c r="BG408" s="5">
        <f t="shared" si="608"/>
        <v>9.1074991323914018E-5</v>
      </c>
      <c r="BH408" s="5">
        <f t="shared" si="609"/>
        <v>1.7435510182789256E-5</v>
      </c>
      <c r="BI408" s="5">
        <f t="shared" si="610"/>
        <v>2.6703006910247246E-6</v>
      </c>
      <c r="BJ408" s="8">
        <f t="shared" si="611"/>
        <v>0.20428645623812206</v>
      </c>
      <c r="BK408" s="8">
        <f t="shared" si="612"/>
        <v>0.27419057763948168</v>
      </c>
      <c r="BL408" s="8">
        <f t="shared" si="613"/>
        <v>0.46820938924465949</v>
      </c>
      <c r="BM408" s="8">
        <f t="shared" si="614"/>
        <v>0.3686529721209012</v>
      </c>
      <c r="BN408" s="8">
        <f t="shared" si="615"/>
        <v>0.63069729772800498</v>
      </c>
    </row>
    <row r="409" spans="1:66" x14ac:dyDescent="0.25">
      <c r="A409" t="s">
        <v>21</v>
      </c>
      <c r="B409" t="s">
        <v>150</v>
      </c>
      <c r="C409" t="s">
        <v>397</v>
      </c>
      <c r="D409" t="s">
        <v>497</v>
      </c>
      <c r="E409">
        <f>VLOOKUP(A409,home!$A$2:$E$405,3,FALSE)</f>
        <v>1.3812500000000001</v>
      </c>
      <c r="F409">
        <f>VLOOKUP(B409,home!$B$2:$E$405,3,FALSE)</f>
        <v>1.1299999999999999</v>
      </c>
      <c r="G409">
        <f>VLOOKUP(C409,away!$B$2:$E$405,4,FALSE)</f>
        <v>1.4</v>
      </c>
      <c r="H409">
        <f>VLOOKUP(A409,away!$A$2:$E$405,3,FALSE)</f>
        <v>1.325</v>
      </c>
      <c r="I409">
        <f>VLOOKUP(C409,away!$B$2:$E$405,3,FALSE)</f>
        <v>0.68</v>
      </c>
      <c r="J409">
        <f>VLOOKUP(B409,home!$B$2:$E$405,4,FALSE)</f>
        <v>0.85</v>
      </c>
      <c r="K409" s="3">
        <f t="shared" si="560"/>
        <v>2.1851374999999997</v>
      </c>
      <c r="L409" s="3">
        <f t="shared" si="561"/>
        <v>0.76585000000000003</v>
      </c>
      <c r="M409" s="5">
        <f t="shared" si="562"/>
        <v>5.2288046000105858E-2</v>
      </c>
      <c r="N409" s="5">
        <f t="shared" si="563"/>
        <v>0.11425657011655628</v>
      </c>
      <c r="O409" s="5">
        <f t="shared" si="564"/>
        <v>4.004480002918108E-2</v>
      </c>
      <c r="P409" s="5">
        <f t="shared" si="565"/>
        <v>8.7503394223764644E-2</v>
      </c>
      <c r="Q409" s="5">
        <f t="shared" si="566"/>
        <v>0.12483315799153329</v>
      </c>
      <c r="R409" s="5">
        <f t="shared" si="567"/>
        <v>1.5334155051174164E-2</v>
      </c>
      <c r="S409" s="5">
        <f t="shared" si="568"/>
        <v>3.6608960299759859E-2</v>
      </c>
      <c r="T409" s="5">
        <f t="shared" si="569"/>
        <v>9.5603474047815787E-2</v>
      </c>
      <c r="U409" s="5">
        <f t="shared" si="570"/>
        <v>3.3507237233135076E-2</v>
      </c>
      <c r="V409" s="5">
        <f t="shared" si="571"/>
        <v>6.807182160028508E-3</v>
      </c>
      <c r="W409" s="5">
        <f t="shared" si="572"/>
        <v>9.0925871590241319E-2</v>
      </c>
      <c r="X409" s="5">
        <f t="shared" si="573"/>
        <v>6.9635578757386338E-2</v>
      </c>
      <c r="Y409" s="5">
        <f t="shared" si="574"/>
        <v>2.6665203995672161E-2</v>
      </c>
      <c r="Z409" s="5">
        <f t="shared" si="575"/>
        <v>3.9145542153139114E-3</v>
      </c>
      <c r="AA409" s="5">
        <f t="shared" si="576"/>
        <v>8.5538392116654999E-3</v>
      </c>
      <c r="AB409" s="5">
        <f t="shared" si="577"/>
        <v>9.3456574151903633E-3</v>
      </c>
      <c r="AC409" s="5">
        <f t="shared" si="578"/>
        <v>7.1198341407320218E-4</v>
      </c>
      <c r="AD409" s="5">
        <f t="shared" si="579"/>
        <v>4.9671382933005229E-2</v>
      </c>
      <c r="AE409" s="5">
        <f t="shared" si="580"/>
        <v>3.8040828619242066E-2</v>
      </c>
      <c r="AF409" s="5">
        <f t="shared" si="581"/>
        <v>1.4566784299023266E-2</v>
      </c>
      <c r="AG409" s="5">
        <f t="shared" si="582"/>
        <v>3.7186572518023231E-3</v>
      </c>
      <c r="AH409" s="5">
        <f t="shared" si="583"/>
        <v>7.4949033644953968E-4</v>
      </c>
      <c r="AI409" s="5">
        <f t="shared" si="584"/>
        <v>1.6377394400635056E-3</v>
      </c>
      <c r="AJ409" s="5">
        <f t="shared" si="585"/>
        <v>1.7893429328558845E-3</v>
      </c>
      <c r="AK409" s="5">
        <f t="shared" si="586"/>
        <v>1.303320114314458E-3</v>
      </c>
      <c r="AL409" s="5">
        <f t="shared" si="587"/>
        <v>4.7659815294917087E-5</v>
      </c>
      <c r="AM409" s="5">
        <f t="shared" si="588"/>
        <v>2.1707760304753958E-2</v>
      </c>
      <c r="AN409" s="5">
        <f t="shared" si="589"/>
        <v>1.6624888229395823E-2</v>
      </c>
      <c r="AO409" s="5">
        <f t="shared" si="590"/>
        <v>6.3660853252413942E-3</v>
      </c>
      <c r="AP409" s="5">
        <f t="shared" si="591"/>
        <v>1.6251554821120407E-3</v>
      </c>
      <c r="AQ409" s="5">
        <f t="shared" si="592"/>
        <v>3.1115633149387655E-4</v>
      </c>
      <c r="AR409" s="5">
        <f t="shared" si="593"/>
        <v>1.1479943483397603E-4</v>
      </c>
      <c r="AS409" s="5">
        <f t="shared" si="594"/>
        <v>2.5085255003452723E-4</v>
      </c>
      <c r="AT409" s="5">
        <f t="shared" si="595"/>
        <v>2.7407365702553592E-4</v>
      </c>
      <c r="AU409" s="5">
        <f t="shared" si="596"/>
        <v>1.9962954190954561E-4</v>
      </c>
      <c r="AV409" s="5">
        <f t="shared" si="597"/>
        <v>1.0905449953359242E-4</v>
      </c>
      <c r="AW409" s="5">
        <f t="shared" si="598"/>
        <v>2.2155029927737477E-6</v>
      </c>
      <c r="AX409" s="5">
        <f t="shared" si="599"/>
        <v>7.9057401804882091E-3</v>
      </c>
      <c r="AY409" s="5">
        <f t="shared" si="600"/>
        <v>6.0546111172268963E-3</v>
      </c>
      <c r="AZ409" s="5">
        <f t="shared" si="601"/>
        <v>2.3184619620641089E-3</v>
      </c>
      <c r="BA409" s="5">
        <f t="shared" si="602"/>
        <v>5.9186469788226597E-4</v>
      </c>
      <c r="BB409" s="5">
        <f t="shared" si="603"/>
        <v>1.1331989471828334E-4</v>
      </c>
      <c r="BC409" s="5">
        <f t="shared" si="604"/>
        <v>1.7357208273999467E-5</v>
      </c>
      <c r="BD409" s="5">
        <f t="shared" si="605"/>
        <v>1.4653191194600086E-5</v>
      </c>
      <c r="BE409" s="5">
        <f t="shared" si="606"/>
        <v>3.2019237573990435E-5</v>
      </c>
      <c r="BF409" s="5">
        <f t="shared" si="607"/>
        <v>3.4983218372167774E-5</v>
      </c>
      <c r="BG409" s="5">
        <f t="shared" si="608"/>
        <v>2.5481047445237577E-5</v>
      </c>
      <c r="BH409" s="5">
        <f t="shared" si="609"/>
        <v>1.3919898077966955E-5</v>
      </c>
      <c r="BI409" s="5">
        <f t="shared" si="610"/>
        <v>6.0833782572687071E-6</v>
      </c>
      <c r="BJ409" s="8">
        <f t="shared" si="611"/>
        <v>0.69155391033592906</v>
      </c>
      <c r="BK409" s="8">
        <f t="shared" si="612"/>
        <v>0.19002183703025388</v>
      </c>
      <c r="BL409" s="8">
        <f t="shared" si="613"/>
        <v>0.11334113141828797</v>
      </c>
      <c r="BM409" s="8">
        <f t="shared" si="614"/>
        <v>0.55851891397323539</v>
      </c>
      <c r="BN409" s="8">
        <f t="shared" si="615"/>
        <v>0.43426012341231524</v>
      </c>
    </row>
    <row r="410" spans="1:66" x14ac:dyDescent="0.25">
      <c r="A410" t="s">
        <v>154</v>
      </c>
      <c r="B410" t="s">
        <v>167</v>
      </c>
      <c r="C410" t="s">
        <v>162</v>
      </c>
      <c r="D410" t="s">
        <v>497</v>
      </c>
      <c r="E410">
        <f>VLOOKUP(A410,home!$A$2:$E$405,3,FALSE)</f>
        <v>1.32075471698113</v>
      </c>
      <c r="F410">
        <f>VLOOKUP(B410,home!$B$2:$E$405,3,FALSE)</f>
        <v>1.47</v>
      </c>
      <c r="G410">
        <f>VLOOKUP(C410,away!$B$2:$E$405,4,FALSE)</f>
        <v>0.95</v>
      </c>
      <c r="H410">
        <f>VLOOKUP(A410,away!$A$2:$E$405,3,FALSE)</f>
        <v>1.0314465408805</v>
      </c>
      <c r="I410">
        <f>VLOOKUP(C410,away!$B$2:$E$405,3,FALSE)</f>
        <v>0.71</v>
      </c>
      <c r="J410">
        <f>VLOOKUP(B410,home!$B$2:$E$405,4,FALSE)</f>
        <v>0.36</v>
      </c>
      <c r="K410" s="3">
        <f t="shared" si="560"/>
        <v>1.8444339622641481</v>
      </c>
      <c r="L410" s="3">
        <f t="shared" si="561"/>
        <v>0.26363773584905581</v>
      </c>
      <c r="M410" s="5">
        <f t="shared" si="562"/>
        <v>0.12147197538024279</v>
      </c>
      <c r="N410" s="5">
        <f t="shared" si="563"/>
        <v>0.22404703685463426</v>
      </c>
      <c r="O410" s="5">
        <f t="shared" si="564"/>
        <v>3.2024596558359458E-2</v>
      </c>
      <c r="P410" s="5">
        <f t="shared" si="565"/>
        <v>5.9067253520045736E-2</v>
      </c>
      <c r="Q410" s="5">
        <f t="shared" si="566"/>
        <v>0.20661998195966741</v>
      </c>
      <c r="R410" s="5">
        <f t="shared" si="567"/>
        <v>4.2214460640626764E-3</v>
      </c>
      <c r="S410" s="5">
        <f t="shared" si="568"/>
        <v>7.1805460219938645E-3</v>
      </c>
      <c r="T410" s="5">
        <f t="shared" si="569"/>
        <v>5.4472824225019471E-2</v>
      </c>
      <c r="U410" s="5">
        <f t="shared" si="570"/>
        <v>7.7861784904235138E-3</v>
      </c>
      <c r="V410" s="5">
        <f t="shared" si="571"/>
        <v>3.8795883299721405E-4</v>
      </c>
      <c r="W410" s="5">
        <f t="shared" si="572"/>
        <v>0.12703230400293875</v>
      </c>
      <c r="X410" s="5">
        <f t="shared" si="573"/>
        <v>3.3490509007023724E-2</v>
      </c>
      <c r="Y410" s="5">
        <f t="shared" si="574"/>
        <v>4.4146809835220718E-3</v>
      </c>
      <c r="Z410" s="5">
        <f t="shared" si="575"/>
        <v>3.7097749411279748E-4</v>
      </c>
      <c r="AA410" s="5">
        <f t="shared" si="576"/>
        <v>6.8424348937729169E-4</v>
      </c>
      <c r="AB410" s="5">
        <f t="shared" si="577"/>
        <v>6.310209651328026E-4</v>
      </c>
      <c r="AC410" s="5">
        <f t="shared" si="578"/>
        <v>1.1790611925227404E-5</v>
      </c>
      <c r="AD410" s="5">
        <f t="shared" si="579"/>
        <v>5.8575673951921037E-2</v>
      </c>
      <c r="AE410" s="5">
        <f t="shared" si="580"/>
        <v>1.5442758056516978E-2</v>
      </c>
      <c r="AF410" s="5">
        <f t="shared" si="581"/>
        <v>2.0356468846424503E-3</v>
      </c>
      <c r="AG410" s="5">
        <f t="shared" si="582"/>
        <v>1.7889111188510663E-4</v>
      </c>
      <c r="AH410" s="5">
        <f t="shared" si="583"/>
        <v>2.4450916649713583E-5</v>
      </c>
      <c r="AI410" s="5">
        <f t="shared" si="584"/>
        <v>4.5098101077221653E-5</v>
      </c>
      <c r="AJ410" s="5">
        <f t="shared" si="585"/>
        <v>4.1590234630224504E-5</v>
      </c>
      <c r="AK410" s="5">
        <f t="shared" si="586"/>
        <v>2.5570147083506864E-5</v>
      </c>
      <c r="AL410" s="5">
        <f t="shared" si="587"/>
        <v>2.2933324713418852E-7</v>
      </c>
      <c r="AM410" s="5">
        <f t="shared" si="588"/>
        <v>2.1607792479886929E-2</v>
      </c>
      <c r="AN410" s="5">
        <f t="shared" si="589"/>
        <v>5.6966294860936444E-3</v>
      </c>
      <c r="AO410" s="5">
        <f t="shared" si="590"/>
        <v>7.509232498423493E-4</v>
      </c>
      <c r="AP410" s="5">
        <f t="shared" si="591"/>
        <v>6.5990568461617293E-5</v>
      </c>
      <c r="AQ410" s="5">
        <f t="shared" si="592"/>
        <v>4.3494010141532222E-6</v>
      </c>
      <c r="AR410" s="5">
        <f t="shared" si="593"/>
        <v>1.2892368609928941E-6</v>
      </c>
      <c r="AS410" s="5">
        <f t="shared" si="594"/>
        <v>2.3779122518181163E-6</v>
      </c>
      <c r="AT410" s="5">
        <f t="shared" si="595"/>
        <v>2.192951058268676E-6</v>
      </c>
      <c r="AU410" s="5">
        <f t="shared" si="596"/>
        <v>1.3482511364846175E-6</v>
      </c>
      <c r="AV410" s="5">
        <f t="shared" si="597"/>
        <v>6.2169004644836589E-7</v>
      </c>
      <c r="AW410" s="5">
        <f t="shared" si="598"/>
        <v>3.0976703809544024E-9</v>
      </c>
      <c r="AX410" s="5">
        <f t="shared" si="599"/>
        <v>6.6423577165765513E-3</v>
      </c>
      <c r="AY410" s="5">
        <f t="shared" si="600"/>
        <v>1.7511761490977464E-3</v>
      </c>
      <c r="AZ410" s="5">
        <f t="shared" si="601"/>
        <v>2.3083805751049916E-4</v>
      </c>
      <c r="BA410" s="5">
        <f t="shared" si="602"/>
        <v>2.0285874276620717E-5</v>
      </c>
      <c r="BB410" s="5">
        <f t="shared" si="603"/>
        <v>1.3370304910017218E-6</v>
      </c>
      <c r="BC410" s="5">
        <f t="shared" si="604"/>
        <v>7.0498338281769066E-8</v>
      </c>
      <c r="BD410" s="5">
        <f t="shared" si="605"/>
        <v>5.6648581167551755E-8</v>
      </c>
      <c r="BE410" s="5">
        <f t="shared" si="606"/>
        <v>1.0448456701950967E-7</v>
      </c>
      <c r="BF410" s="5">
        <f t="shared" si="607"/>
        <v>9.6357441971624114E-8</v>
      </c>
      <c r="BG410" s="5">
        <f t="shared" si="608"/>
        <v>5.9241646163120144E-8</v>
      </c>
      <c r="BH410" s="5">
        <f t="shared" si="609"/>
        <v>2.7316826040923589E-8</v>
      </c>
      <c r="BI410" s="5">
        <f t="shared" si="610"/>
        <v>1.0076816338228239E-8</v>
      </c>
      <c r="BJ410" s="8">
        <f t="shared" si="611"/>
        <v>0.76308205754936032</v>
      </c>
      <c r="BK410" s="8">
        <f t="shared" si="612"/>
        <v>0.18987092984954973</v>
      </c>
      <c r="BL410" s="8">
        <f t="shared" si="613"/>
        <v>4.5492379134029134E-2</v>
      </c>
      <c r="BM410" s="8">
        <f t="shared" si="614"/>
        <v>0.34961288063861246</v>
      </c>
      <c r="BN410" s="8">
        <f t="shared" si="615"/>
        <v>0.64745229033701224</v>
      </c>
    </row>
    <row r="411" spans="1:66" x14ac:dyDescent="0.25">
      <c r="A411" t="s">
        <v>154</v>
      </c>
      <c r="B411" t="s">
        <v>157</v>
      </c>
      <c r="C411" t="s">
        <v>160</v>
      </c>
      <c r="D411" t="s">
        <v>497</v>
      </c>
      <c r="E411">
        <f>VLOOKUP(A411,home!$A$2:$E$405,3,FALSE)</f>
        <v>1.32075471698113</v>
      </c>
      <c r="F411">
        <f>VLOOKUP(B411,home!$B$2:$E$405,3,FALSE)</f>
        <v>1.23</v>
      </c>
      <c r="G411">
        <f>VLOOKUP(C411,away!$B$2:$E$405,4,FALSE)</f>
        <v>1.18</v>
      </c>
      <c r="H411">
        <f>VLOOKUP(A411,away!$A$2:$E$405,3,FALSE)</f>
        <v>1.0314465408805</v>
      </c>
      <c r="I411">
        <f>VLOOKUP(C411,away!$B$2:$E$405,3,FALSE)</f>
        <v>0.8</v>
      </c>
      <c r="J411">
        <f>VLOOKUP(B411,home!$B$2:$E$405,4,FALSE)</f>
        <v>0.85</v>
      </c>
      <c r="K411" s="3">
        <f t="shared" si="560"/>
        <v>1.9169433962264122</v>
      </c>
      <c r="L411" s="3">
        <f t="shared" si="561"/>
        <v>0.70138364779874007</v>
      </c>
      <c r="M411" s="5">
        <f t="shared" si="562"/>
        <v>7.2924760748285813E-2</v>
      </c>
      <c r="N411" s="5">
        <f t="shared" si="563"/>
        <v>0.13979263853781754</v>
      </c>
      <c r="O411" s="5">
        <f t="shared" si="564"/>
        <v>5.1148234708483079E-2</v>
      </c>
      <c r="P411" s="5">
        <f t="shared" si="565"/>
        <v>9.8048270753065186E-2</v>
      </c>
      <c r="Q411" s="5">
        <f t="shared" si="566"/>
        <v>0.13398728764306761</v>
      </c>
      <c r="R411" s="5">
        <f t="shared" si="567"/>
        <v>1.7937267719150992E-2</v>
      </c>
      <c r="S411" s="5">
        <f t="shared" si="568"/>
        <v>3.2956787581549789E-2</v>
      </c>
      <c r="T411" s="5">
        <f t="shared" si="569"/>
        <v>9.3976492565753814E-2</v>
      </c>
      <c r="U411" s="5">
        <f t="shared" si="570"/>
        <v>3.4384726900571684E-2</v>
      </c>
      <c r="V411" s="5">
        <f t="shared" si="571"/>
        <v>4.9234245737812387E-3</v>
      </c>
      <c r="W411" s="5">
        <f t="shared" si="572"/>
        <v>8.5615348741889072E-2</v>
      </c>
      <c r="X411" s="5">
        <f t="shared" si="573"/>
        <v>6.004920560814743E-2</v>
      </c>
      <c r="Y411" s="5">
        <f t="shared" si="574"/>
        <v>2.1058765438429498E-2</v>
      </c>
      <c r="Z411" s="5">
        <f t="shared" si="575"/>
        <v>4.1936354214669033E-3</v>
      </c>
      <c r="AA411" s="5">
        <f t="shared" si="576"/>
        <v>8.0389617273621469E-3</v>
      </c>
      <c r="AB411" s="5">
        <f t="shared" si="577"/>
        <v>7.7051172978918709E-3</v>
      </c>
      <c r="AC411" s="5">
        <f t="shared" si="578"/>
        <v>4.1372544514462525E-4</v>
      </c>
      <c r="AD411" s="5">
        <f t="shared" si="579"/>
        <v>4.1029944346596375E-2</v>
      </c>
      <c r="AE411" s="5">
        <f t="shared" si="580"/>
        <v>2.8777732034795056E-2</v>
      </c>
      <c r="AF411" s="5">
        <f t="shared" si="581"/>
        <v>1.0092115334969606E-2</v>
      </c>
      <c r="AG411" s="5">
        <f t="shared" si="582"/>
        <v>2.3594815558821958E-3</v>
      </c>
      <c r="AH411" s="5">
        <f t="shared" si="583"/>
        <v>7.353368273616158E-4</v>
      </c>
      <c r="AI411" s="5">
        <f t="shared" si="584"/>
        <v>1.4095990752129306E-3</v>
      </c>
      <c r="AJ411" s="5">
        <f t="shared" si="585"/>
        <v>1.3510608192781428E-3</v>
      </c>
      <c r="AK411" s="5">
        <f t="shared" si="586"/>
        <v>8.6330237180516059E-4</v>
      </c>
      <c r="AL411" s="5">
        <f t="shared" si="587"/>
        <v>2.2250365470784867E-5</v>
      </c>
      <c r="AM411" s="5">
        <f t="shared" si="588"/>
        <v>1.5730416172549028E-2</v>
      </c>
      <c r="AN411" s="5">
        <f t="shared" si="589"/>
        <v>1.1033056676494733E-2</v>
      </c>
      <c r="AO411" s="5">
        <f t="shared" si="590"/>
        <v>3.869202769065059E-3</v>
      </c>
      <c r="AP411" s="5">
        <f t="shared" si="591"/>
        <v>9.0459851741327916E-4</v>
      </c>
      <c r="AQ411" s="5">
        <f t="shared" si="592"/>
        <v>1.5861765198416444E-4</v>
      </c>
      <c r="AR411" s="5">
        <f t="shared" si="593"/>
        <v>1.0315064526712851E-4</v>
      </c>
      <c r="AS411" s="5">
        <f t="shared" si="594"/>
        <v>1.9773394826131519E-4</v>
      </c>
      <c r="AT411" s="5">
        <f t="shared" si="595"/>
        <v>1.8952239316465165E-4</v>
      </c>
      <c r="AU411" s="5">
        <f t="shared" si="596"/>
        <v>1.2110123333800155E-4</v>
      </c>
      <c r="AV411" s="5">
        <f t="shared" si="597"/>
        <v>5.8036052380538964E-5</v>
      </c>
      <c r="AW411" s="5">
        <f t="shared" si="598"/>
        <v>8.3099722525598951E-7</v>
      </c>
      <c r="AX411" s="5">
        <f t="shared" si="599"/>
        <v>5.0257195669768341E-3</v>
      </c>
      <c r="AY411" s="5">
        <f t="shared" si="600"/>
        <v>3.524957522699716E-3</v>
      </c>
      <c r="AZ411" s="5">
        <f t="shared" si="601"/>
        <v>1.2361737828033683E-3</v>
      </c>
      <c r="BA411" s="5">
        <f t="shared" si="602"/>
        <v>2.890106923652647E-4</v>
      </c>
      <c r="BB411" s="5">
        <f t="shared" si="603"/>
        <v>5.06768434159972E-5</v>
      </c>
      <c r="BC411" s="5">
        <f t="shared" si="604"/>
        <v>7.1087818588075371E-6</v>
      </c>
      <c r="BD411" s="5">
        <f t="shared" si="605"/>
        <v>1.2058029308375404E-5</v>
      </c>
      <c r="BE411" s="5">
        <f t="shared" si="606"/>
        <v>2.3114559654194758E-5</v>
      </c>
      <c r="BF411" s="5">
        <f t="shared" si="607"/>
        <v>2.2154651242895059E-5</v>
      </c>
      <c r="BG411" s="5">
        <f t="shared" si="608"/>
        <v>1.4156404131922317E-5</v>
      </c>
      <c r="BH411" s="5">
        <f t="shared" si="609"/>
        <v>6.7842563537501942E-6</v>
      </c>
      <c r="BI411" s="5">
        <f t="shared" si="610"/>
        <v>2.6010070831257028E-6</v>
      </c>
      <c r="BJ411" s="8">
        <f t="shared" si="611"/>
        <v>0.65856855078497456</v>
      </c>
      <c r="BK411" s="8">
        <f t="shared" si="612"/>
        <v>0.21281417698999716</v>
      </c>
      <c r="BL411" s="8">
        <f t="shared" si="613"/>
        <v>0.12432402062730354</v>
      </c>
      <c r="BM411" s="8">
        <f t="shared" si="614"/>
        <v>0.48253779718839723</v>
      </c>
      <c r="BN411" s="8">
        <f t="shared" si="615"/>
        <v>0.51383846010987022</v>
      </c>
    </row>
    <row r="412" spans="1:66" x14ac:dyDescent="0.25">
      <c r="A412" t="s">
        <v>154</v>
      </c>
      <c r="B412" t="s">
        <v>159</v>
      </c>
      <c r="C412" t="s">
        <v>166</v>
      </c>
      <c r="D412" t="s">
        <v>497</v>
      </c>
      <c r="E412">
        <f>VLOOKUP(A412,home!$A$2:$E$405,3,FALSE)</f>
        <v>1.32075471698113</v>
      </c>
      <c r="F412">
        <f>VLOOKUP(B412,home!$B$2:$E$405,3,FALSE)</f>
        <v>0.71</v>
      </c>
      <c r="G412">
        <f>VLOOKUP(C412,away!$B$2:$E$405,4,FALSE)</f>
        <v>1.37</v>
      </c>
      <c r="H412">
        <f>VLOOKUP(A412,away!$A$2:$E$405,3,FALSE)</f>
        <v>1.0314465408805</v>
      </c>
      <c r="I412">
        <f>VLOOKUP(C412,away!$B$2:$E$405,3,FALSE)</f>
        <v>0.76</v>
      </c>
      <c r="J412">
        <f>VLOOKUP(B412,home!$B$2:$E$405,4,FALSE)</f>
        <v>0.85</v>
      </c>
      <c r="K412" s="3">
        <f t="shared" si="560"/>
        <v>1.2846981132075452</v>
      </c>
      <c r="L412" s="3">
        <f t="shared" si="561"/>
        <v>0.66631446540880301</v>
      </c>
      <c r="M412" s="5">
        <f t="shared" si="562"/>
        <v>0.14213008081725423</v>
      </c>
      <c r="N412" s="5">
        <f t="shared" si="563"/>
        <v>0.18259424665596241</v>
      </c>
      <c r="O412" s="5">
        <f t="shared" si="564"/>
        <v>9.47033288182587E-2</v>
      </c>
      <c r="P412" s="5">
        <f t="shared" si="565"/>
        <v>0.1216651878472907</v>
      </c>
      <c r="Q412" s="5">
        <f t="shared" si="566"/>
        <v>0.11728924208073405</v>
      </c>
      <c r="R412" s="5">
        <f t="shared" si="567"/>
        <v>3.1551098956986073E-2</v>
      </c>
      <c r="S412" s="5">
        <f t="shared" si="568"/>
        <v>2.603674368015902E-2</v>
      </c>
      <c r="T412" s="5">
        <f t="shared" si="569"/>
        <v>7.8151518635227971E-2</v>
      </c>
      <c r="U412" s="5">
        <f t="shared" si="570"/>
        <v>4.0533637299664554E-2</v>
      </c>
      <c r="V412" s="5">
        <f t="shared" si="571"/>
        <v>2.4764210461004897E-3</v>
      </c>
      <c r="W412" s="5">
        <f t="shared" si="572"/>
        <v>5.022708933355402E-2</v>
      </c>
      <c r="X412" s="5">
        <f t="shared" si="573"/>
        <v>3.3467036178327234E-2</v>
      </c>
      <c r="Y412" s="5">
        <f t="shared" si="574"/>
        <v>1.114978515998959E-2</v>
      </c>
      <c r="Z412" s="5">
        <f t="shared" si="575"/>
        <v>7.0076512115281389E-3</v>
      </c>
      <c r="AA412" s="5">
        <f t="shared" si="576"/>
        <v>9.0027162894667691E-3</v>
      </c>
      <c r="AB412" s="5">
        <f t="shared" si="577"/>
        <v>5.7828863154103958E-3</v>
      </c>
      <c r="AC412" s="5">
        <f t="shared" si="578"/>
        <v>1.3249052823228251E-4</v>
      </c>
      <c r="AD412" s="5">
        <f t="shared" si="579"/>
        <v>1.6131661724680918E-2</v>
      </c>
      <c r="AE412" s="5">
        <f t="shared" si="580"/>
        <v>1.0748759558236414E-2</v>
      </c>
      <c r="AF412" s="5">
        <f t="shared" si="581"/>
        <v>3.5810269894270292E-3</v>
      </c>
      <c r="AG412" s="5">
        <f t="shared" si="582"/>
        <v>7.9536336135818881E-4</v>
      </c>
      <c r="AH412" s="5">
        <f t="shared" si="583"/>
        <v>1.1673248426951805E-3</v>
      </c>
      <c r="AI412" s="5">
        <f t="shared" si="584"/>
        <v>1.4996600229107927E-3</v>
      </c>
      <c r="AJ412" s="5">
        <f t="shared" si="585"/>
        <v>9.6330520094313997E-4</v>
      </c>
      <c r="AK412" s="5">
        <f t="shared" si="586"/>
        <v>4.1251879136488905E-4</v>
      </c>
      <c r="AL412" s="5">
        <f t="shared" si="587"/>
        <v>4.5365442452940814E-6</v>
      </c>
      <c r="AM412" s="5">
        <f t="shared" si="588"/>
        <v>4.1448630761199909E-3</v>
      </c>
      <c r="AN412" s="5">
        <f t="shared" si="589"/>
        <v>2.7617822247575784E-3</v>
      </c>
      <c r="AO412" s="5">
        <f t="shared" si="590"/>
        <v>9.2010772333244025E-4</v>
      </c>
      <c r="AP412" s="5">
        <f t="shared" si="591"/>
        <v>2.0436036193025527E-4</v>
      </c>
      <c r="AQ412" s="5">
        <f t="shared" si="592"/>
        <v>3.4042066327576878E-5</v>
      </c>
      <c r="AR412" s="5">
        <f t="shared" si="593"/>
        <v>1.555610857037709E-4</v>
      </c>
      <c r="AS412" s="5">
        <f t="shared" si="594"/>
        <v>1.9984903329215171E-4</v>
      </c>
      <c r="AT412" s="5">
        <f t="shared" si="595"/>
        <v>1.2837283799838962E-4</v>
      </c>
      <c r="AU412" s="5">
        <f t="shared" si="596"/>
        <v>5.4973447587876339E-5</v>
      </c>
      <c r="AV412" s="5">
        <f t="shared" si="597"/>
        <v>1.7656071098164653E-5</v>
      </c>
      <c r="AW412" s="5">
        <f t="shared" si="598"/>
        <v>1.0787057113994382E-7</v>
      </c>
      <c r="AX412" s="5">
        <f t="shared" si="599"/>
        <v>8.8748296223249451E-4</v>
      </c>
      <c r="AY412" s="5">
        <f t="shared" si="600"/>
        <v>5.9134273553936533E-4</v>
      </c>
      <c r="AZ412" s="5">
        <f t="shared" si="601"/>
        <v>1.9701010935214571E-4</v>
      </c>
      <c r="BA412" s="5">
        <f t="shared" si="602"/>
        <v>4.3756895231034932E-5</v>
      </c>
      <c r="BB412" s="5">
        <f t="shared" si="603"/>
        <v>7.2889630634540092E-6</v>
      </c>
      <c r="BC412" s="5">
        <f t="shared" si="604"/>
        <v>9.7134830540197422E-7</v>
      </c>
      <c r="BD412" s="5">
        <f t="shared" si="605"/>
        <v>1.7275433609853511E-5</v>
      </c>
      <c r="BE412" s="5">
        <f t="shared" si="606"/>
        <v>2.2193716963421015E-5</v>
      </c>
      <c r="BF412" s="5">
        <f t="shared" si="607"/>
        <v>1.4256113153984636E-5</v>
      </c>
      <c r="BG412" s="5">
        <f t="shared" si="608"/>
        <v>6.10493389019911E-6</v>
      </c>
      <c r="BH412" s="5">
        <f t="shared" si="609"/>
        <v>1.9607492624988993E-6</v>
      </c>
      <c r="BI412" s="5">
        <f t="shared" si="610"/>
        <v>5.0379417560108443E-7</v>
      </c>
      <c r="BJ412" s="8">
        <f t="shared" si="611"/>
        <v>0.51392873814368967</v>
      </c>
      <c r="BK412" s="8">
        <f t="shared" si="612"/>
        <v>0.29303680319882136</v>
      </c>
      <c r="BL412" s="8">
        <f t="shared" si="613"/>
        <v>0.1862351837544364</v>
      </c>
      <c r="BM412" s="8">
        <f t="shared" si="614"/>
        <v>0.30968395626702111</v>
      </c>
      <c r="BN412" s="8">
        <f t="shared" si="615"/>
        <v>0.68993318517648627</v>
      </c>
    </row>
    <row r="413" spans="1:66" x14ac:dyDescent="0.25">
      <c r="A413" t="s">
        <v>154</v>
      </c>
      <c r="B413" t="s">
        <v>163</v>
      </c>
      <c r="C413" t="s">
        <v>170</v>
      </c>
      <c r="D413" t="s">
        <v>497</v>
      </c>
      <c r="E413">
        <f>VLOOKUP(A413,home!$A$2:$E$405,3,FALSE)</f>
        <v>1.32075471698113</v>
      </c>
      <c r="F413">
        <f>VLOOKUP(B413,home!$B$2:$E$405,3,FALSE)</f>
        <v>1.51</v>
      </c>
      <c r="G413">
        <f>VLOOKUP(C413,away!$B$2:$E$405,4,FALSE)</f>
        <v>0.95</v>
      </c>
      <c r="H413">
        <f>VLOOKUP(A413,away!$A$2:$E$405,3,FALSE)</f>
        <v>1.0314465408805</v>
      </c>
      <c r="I413">
        <f>VLOOKUP(C413,away!$B$2:$E$405,3,FALSE)</f>
        <v>0.99</v>
      </c>
      <c r="J413">
        <f>VLOOKUP(B413,home!$B$2:$E$405,4,FALSE)</f>
        <v>0.85</v>
      </c>
      <c r="K413" s="3">
        <f t="shared" si="560"/>
        <v>1.8946226415094307</v>
      </c>
      <c r="L413" s="3">
        <f t="shared" si="561"/>
        <v>0.8679622641509408</v>
      </c>
      <c r="M413" s="5">
        <f t="shared" si="562"/>
        <v>6.3128376376762177E-2</v>
      </c>
      <c r="N413" s="5">
        <f t="shared" si="563"/>
        <v>0.1196044512051427</v>
      </c>
      <c r="O413" s="5">
        <f t="shared" si="564"/>
        <v>5.4793048492147257E-2</v>
      </c>
      <c r="P413" s="5">
        <f t="shared" si="565"/>
        <v>0.10381215027054637</v>
      </c>
      <c r="Q413" s="5">
        <f t="shared" si="566"/>
        <v>0.11330265063928667</v>
      </c>
      <c r="R413" s="5">
        <f t="shared" si="567"/>
        <v>2.3779149214488211E-2</v>
      </c>
      <c r="S413" s="5">
        <f t="shared" si="568"/>
        <v>4.2678757012042962E-2</v>
      </c>
      <c r="T413" s="5">
        <f t="shared" si="569"/>
        <v>9.8342425183178289E-2</v>
      </c>
      <c r="U413" s="5">
        <f t="shared" si="570"/>
        <v>4.505251449760056E-2</v>
      </c>
      <c r="V413" s="5">
        <f t="shared" si="571"/>
        <v>7.7981721807494691E-3</v>
      </c>
      <c r="W413" s="5">
        <f t="shared" si="572"/>
        <v>7.1555255748075142E-2</v>
      </c>
      <c r="X413" s="5">
        <f t="shared" si="573"/>
        <v>6.2107261790998916E-2</v>
      </c>
      <c r="Y413" s="5">
        <f t="shared" si="574"/>
        <v>2.6953379782165318E-2</v>
      </c>
      <c r="Z413" s="5">
        <f t="shared" si="575"/>
        <v>6.8798013972634197E-3</v>
      </c>
      <c r="AA413" s="5">
        <f t="shared" si="576"/>
        <v>1.3034627496343492E-2</v>
      </c>
      <c r="AB413" s="5">
        <f t="shared" si="577"/>
        <v>1.2347850189106887E-2</v>
      </c>
      <c r="AC413" s="5">
        <f t="shared" si="578"/>
        <v>8.0148685576043475E-4</v>
      </c>
      <c r="AD413" s="5">
        <f t="shared" si="579"/>
        <v>3.3892551914825285E-2</v>
      </c>
      <c r="AE413" s="5">
        <f t="shared" si="580"/>
        <v>2.9417456097845057E-2</v>
      </c>
      <c r="AF413" s="5">
        <f t="shared" si="581"/>
        <v>1.2766620900123248E-2</v>
      </c>
      <c r="AG413" s="5">
        <f t="shared" si="582"/>
        <v>3.6936483940092327E-3</v>
      </c>
      <c r="AH413" s="5">
        <f t="shared" si="583"/>
        <v>1.4928519994193907E-3</v>
      </c>
      <c r="AI413" s="5">
        <f t="shared" si="584"/>
        <v>2.8283911985226011E-3</v>
      </c>
      <c r="AJ413" s="5">
        <f t="shared" si="585"/>
        <v>2.6793670018834584E-3</v>
      </c>
      <c r="AK413" s="5">
        <f t="shared" si="586"/>
        <v>1.6921297955605466E-3</v>
      </c>
      <c r="AL413" s="5">
        <f t="shared" si="587"/>
        <v>5.2720553694264026E-5</v>
      </c>
      <c r="AM413" s="5">
        <f t="shared" si="588"/>
        <v>1.2842719247272354E-2</v>
      </c>
      <c r="AN413" s="5">
        <f t="shared" si="589"/>
        <v>1.1146995675717378E-2</v>
      </c>
      <c r="AO413" s="5">
        <f t="shared" si="590"/>
        <v>4.8375858025882009E-3</v>
      </c>
      <c r="AP413" s="5">
        <f t="shared" si="591"/>
        <v>1.3996139754129673E-3</v>
      </c>
      <c r="AQ413" s="5">
        <f t="shared" si="592"/>
        <v>3.0370302875918449E-4</v>
      </c>
      <c r="AR413" s="5">
        <f t="shared" si="593"/>
        <v>2.5914784029166269E-4</v>
      </c>
      <c r="AS413" s="5">
        <f t="shared" si="594"/>
        <v>4.9098736571485404E-4</v>
      </c>
      <c r="AT413" s="5">
        <f t="shared" si="595"/>
        <v>4.6511788988921703E-4</v>
      </c>
      <c r="AU413" s="5">
        <f t="shared" si="596"/>
        <v>2.9374096171840019E-4</v>
      </c>
      <c r="AV413" s="5">
        <f t="shared" si="597"/>
        <v>1.3913206920260912E-4</v>
      </c>
      <c r="AW413" s="5">
        <f t="shared" si="598"/>
        <v>2.4082470059771658E-6</v>
      </c>
      <c r="AX413" s="5">
        <f t="shared" si="599"/>
        <v>4.0553511107385212E-3</v>
      </c>
      <c r="AY413" s="5">
        <f t="shared" si="600"/>
        <v>3.5198917320036389E-3</v>
      </c>
      <c r="AZ413" s="5">
        <f t="shared" si="601"/>
        <v>1.5275665986380276E-3</v>
      </c>
      <c r="BA413" s="5">
        <f t="shared" si="602"/>
        <v>4.4195672119840467E-4</v>
      </c>
      <c r="BB413" s="5">
        <f t="shared" si="603"/>
        <v>9.5900439097023336E-5</v>
      </c>
      <c r="BC413" s="5">
        <f t="shared" si="604"/>
        <v>1.664759245034436E-5</v>
      </c>
      <c r="BD413" s="5">
        <f t="shared" si="605"/>
        <v>3.7488424368229655E-5</v>
      </c>
      <c r="BE413" s="5">
        <f t="shared" si="606"/>
        <v>7.1026417602561778E-5</v>
      </c>
      <c r="BF413" s="5">
        <f t="shared" si="607"/>
        <v>6.7284129467558786E-5</v>
      </c>
      <c r="BG413" s="5">
        <f t="shared" si="608"/>
        <v>4.2492678367829574E-5</v>
      </c>
      <c r="BH413" s="5">
        <f t="shared" si="609"/>
        <v>2.0126897633516996E-5</v>
      </c>
      <c r="BI413" s="5">
        <f t="shared" si="610"/>
        <v>7.6265751919607737E-6</v>
      </c>
      <c r="BJ413" s="8">
        <f t="shared" si="611"/>
        <v>0.61182363357952596</v>
      </c>
      <c r="BK413" s="8">
        <f t="shared" si="612"/>
        <v>0.22179155498155931</v>
      </c>
      <c r="BL413" s="8">
        <f t="shared" si="613"/>
        <v>0.1595941011345208</v>
      </c>
      <c r="BM413" s="8">
        <f t="shared" si="614"/>
        <v>0.51815178140949847</v>
      </c>
      <c r="BN413" s="8">
        <f t="shared" si="615"/>
        <v>0.47841982619837337</v>
      </c>
    </row>
    <row r="414" spans="1:66" x14ac:dyDescent="0.25">
      <c r="A414" t="s">
        <v>154</v>
      </c>
      <c r="B414" t="s">
        <v>165</v>
      </c>
      <c r="C414" t="s">
        <v>161</v>
      </c>
      <c r="D414" t="s">
        <v>497</v>
      </c>
      <c r="E414">
        <f>VLOOKUP(A414,home!$A$2:$E$405,3,FALSE)</f>
        <v>1.32075471698113</v>
      </c>
      <c r="F414">
        <f>VLOOKUP(B414,home!$B$2:$E$405,3,FALSE)</f>
        <v>0.8</v>
      </c>
      <c r="G414">
        <f>VLOOKUP(C414,away!$B$2:$E$405,4,FALSE)</f>
        <v>1.06</v>
      </c>
      <c r="H414">
        <f>VLOOKUP(A414,away!$A$2:$E$405,3,FALSE)</f>
        <v>1.0314465408805</v>
      </c>
      <c r="I414">
        <f>VLOOKUP(C414,away!$B$2:$E$405,3,FALSE)</f>
        <v>0.71</v>
      </c>
      <c r="J414">
        <f>VLOOKUP(B414,home!$B$2:$E$405,4,FALSE)</f>
        <v>1.58</v>
      </c>
      <c r="K414" s="3">
        <f t="shared" si="560"/>
        <v>1.1199999999999983</v>
      </c>
      <c r="L414" s="3">
        <f t="shared" si="561"/>
        <v>1.1570767295597451</v>
      </c>
      <c r="M414" s="5">
        <f t="shared" si="562"/>
        <v>0.10258364857506209</v>
      </c>
      <c r="N414" s="5">
        <f t="shared" si="563"/>
        <v>0.11489368640406938</v>
      </c>
      <c r="O414" s="5">
        <f t="shared" si="564"/>
        <v>0.11869715259953904</v>
      </c>
      <c r="P414" s="5">
        <f t="shared" si="565"/>
        <v>0.13294081091148355</v>
      </c>
      <c r="Q414" s="5">
        <f t="shared" si="566"/>
        <v>6.4340464386278759E-2</v>
      </c>
      <c r="R414" s="5">
        <f t="shared" si="567"/>
        <v>6.8670856568964322E-2</v>
      </c>
      <c r="S414" s="5">
        <f t="shared" si="568"/>
        <v>4.3070361240054304E-2</v>
      </c>
      <c r="T414" s="5">
        <f t="shared" si="569"/>
        <v>7.4446854110430685E-2</v>
      </c>
      <c r="U414" s="5">
        <f t="shared" si="570"/>
        <v>7.6911359357239931E-2</v>
      </c>
      <c r="V414" s="5">
        <f t="shared" si="571"/>
        <v>6.2017775835056235E-3</v>
      </c>
      <c r="W414" s="5">
        <f t="shared" si="572"/>
        <v>2.4020440037544038E-2</v>
      </c>
      <c r="X414" s="5">
        <f t="shared" si="573"/>
        <v>2.7793492201227413E-2</v>
      </c>
      <c r="Y414" s="5">
        <f t="shared" si="574"/>
        <v>1.6079601529620249E-2</v>
      </c>
      <c r="Z414" s="5">
        <f t="shared" si="575"/>
        <v>2.6485816711627856E-2</v>
      </c>
      <c r="AA414" s="5">
        <f t="shared" si="576"/>
        <v>2.9664114717023154E-2</v>
      </c>
      <c r="AB414" s="5">
        <f t="shared" si="577"/>
        <v>1.6611904241532943E-2</v>
      </c>
      <c r="AC414" s="5">
        <f t="shared" si="578"/>
        <v>5.0231527666457355E-4</v>
      </c>
      <c r="AD414" s="5">
        <f t="shared" si="579"/>
        <v>6.7257232105123223E-3</v>
      </c>
      <c r="AE414" s="5">
        <f t="shared" si="580"/>
        <v>7.7821778163436666E-3</v>
      </c>
      <c r="AF414" s="5">
        <f t="shared" si="581"/>
        <v>4.5022884282936645E-3</v>
      </c>
      <c r="AG414" s="5">
        <f t="shared" si="582"/>
        <v>1.7364977233815723E-3</v>
      </c>
      <c r="AH414" s="5">
        <f t="shared" si="583"/>
        <v>7.6615305451023059E-3</v>
      </c>
      <c r="AI414" s="5">
        <f t="shared" si="584"/>
        <v>8.5809142105145696E-3</v>
      </c>
      <c r="AJ414" s="5">
        <f t="shared" si="585"/>
        <v>4.8053119578881521E-3</v>
      </c>
      <c r="AK414" s="5">
        <f t="shared" si="586"/>
        <v>1.7939831309449078E-3</v>
      </c>
      <c r="AL414" s="5">
        <f t="shared" si="587"/>
        <v>2.6038535825386191E-5</v>
      </c>
      <c r="AM414" s="5">
        <f t="shared" si="588"/>
        <v>1.5065619991547585E-3</v>
      </c>
      <c r="AN414" s="5">
        <f t="shared" si="589"/>
        <v>1.7432078308609793E-3</v>
      </c>
      <c r="AO414" s="5">
        <f t="shared" si="590"/>
        <v>1.0085126079377796E-3</v>
      </c>
      <c r="AP414" s="5">
        <f t="shared" si="591"/>
        <v>3.8897549003747176E-4</v>
      </c>
      <c r="AQ414" s="5">
        <f t="shared" si="592"/>
        <v>1.1251862197286435E-4</v>
      </c>
      <c r="AR414" s="5">
        <f t="shared" si="593"/>
        <v>1.7729957413098109E-3</v>
      </c>
      <c r="AS414" s="5">
        <f t="shared" si="594"/>
        <v>1.9857552302669852E-3</v>
      </c>
      <c r="AT414" s="5">
        <f t="shared" si="595"/>
        <v>1.1120229289495103E-3</v>
      </c>
      <c r="AU414" s="5">
        <f t="shared" si="596"/>
        <v>4.1515522680781657E-4</v>
      </c>
      <c r="AV414" s="5">
        <f t="shared" si="597"/>
        <v>1.1624346350618849E-4</v>
      </c>
      <c r="AW414" s="5">
        <f t="shared" si="598"/>
        <v>9.3733372056681733E-7</v>
      </c>
      <c r="AX414" s="5">
        <f t="shared" si="599"/>
        <v>2.8122490650888743E-4</v>
      </c>
      <c r="AY414" s="5">
        <f t="shared" si="600"/>
        <v>3.2539879509404856E-4</v>
      </c>
      <c r="AZ414" s="5">
        <f t="shared" si="601"/>
        <v>1.8825568681505168E-4</v>
      </c>
      <c r="BA414" s="5">
        <f t="shared" si="602"/>
        <v>7.2608758140327867E-5</v>
      </c>
      <c r="BB414" s="5">
        <f t="shared" si="603"/>
        <v>2.1003476101601284E-5</v>
      </c>
      <c r="BC414" s="5">
        <f t="shared" si="604"/>
        <v>4.8605266874054088E-6</v>
      </c>
      <c r="BD414" s="5">
        <f t="shared" si="605"/>
        <v>3.4191535231301815E-4</v>
      </c>
      <c r="BE414" s="5">
        <f t="shared" si="606"/>
        <v>3.8294519459057975E-4</v>
      </c>
      <c r="BF414" s="5">
        <f t="shared" si="607"/>
        <v>2.1444930897072438E-4</v>
      </c>
      <c r="BG414" s="5">
        <f t="shared" si="608"/>
        <v>8.0061075349070317E-5</v>
      </c>
      <c r="BH414" s="5">
        <f t="shared" si="609"/>
        <v>2.2417101097739662E-5</v>
      </c>
      <c r="BI414" s="5">
        <f t="shared" si="610"/>
        <v>5.0214306458936782E-6</v>
      </c>
      <c r="BJ414" s="8">
        <f t="shared" si="611"/>
        <v>0.34797435454701292</v>
      </c>
      <c r="BK414" s="8">
        <f t="shared" si="612"/>
        <v>0.28565035091768953</v>
      </c>
      <c r="BL414" s="8">
        <f t="shared" si="613"/>
        <v>0.33984610938255666</v>
      </c>
      <c r="BM414" s="8">
        <f t="shared" si="614"/>
        <v>0.39750555065211635</v>
      </c>
      <c r="BN414" s="8">
        <f t="shared" si="615"/>
        <v>0.60212661944539714</v>
      </c>
    </row>
    <row r="415" spans="1:66" x14ac:dyDescent="0.25">
      <c r="A415" t="s">
        <v>154</v>
      </c>
      <c r="B415" t="s">
        <v>168</v>
      </c>
      <c r="C415" t="s">
        <v>156</v>
      </c>
      <c r="D415" t="s">
        <v>497</v>
      </c>
      <c r="E415">
        <f>VLOOKUP(A415,home!$A$2:$E$405,3,FALSE)</f>
        <v>1.32075471698113</v>
      </c>
      <c r="F415">
        <f>VLOOKUP(B415,home!$B$2:$E$405,3,FALSE)</f>
        <v>0.81</v>
      </c>
      <c r="G415">
        <f>VLOOKUP(C415,away!$B$2:$E$405,4,FALSE)</f>
        <v>0.76</v>
      </c>
      <c r="H415">
        <f>VLOOKUP(A415,away!$A$2:$E$405,3,FALSE)</f>
        <v>1.0314465408805</v>
      </c>
      <c r="I415">
        <f>VLOOKUP(C415,away!$B$2:$E$405,3,FALSE)</f>
        <v>0.62</v>
      </c>
      <c r="J415">
        <f>VLOOKUP(B415,home!$B$2:$E$405,4,FALSE)</f>
        <v>0.84</v>
      </c>
      <c r="K415" s="3">
        <f t="shared" si="560"/>
        <v>0.81305660377358369</v>
      </c>
      <c r="L415" s="3">
        <f t="shared" si="561"/>
        <v>0.53717735849056447</v>
      </c>
      <c r="M415" s="5">
        <f t="shared" si="562"/>
        <v>0.25917961530219003</v>
      </c>
      <c r="N415" s="5">
        <f t="shared" si="563"/>
        <v>0.2107276977849426</v>
      </c>
      <c r="O415" s="5">
        <f t="shared" si="564"/>
        <v>0.13922542112263112</v>
      </c>
      <c r="P415" s="5">
        <f t="shared" si="565"/>
        <v>0.11319814805691342</v>
      </c>
      <c r="Q415" s="5">
        <f t="shared" si="566"/>
        <v>8.5666773141025748E-2</v>
      </c>
      <c r="R415" s="5">
        <f t="shared" si="567"/>
        <v>3.7394371976695706E-2</v>
      </c>
      <c r="S415" s="5">
        <f t="shared" si="568"/>
        <v>1.2359981232102912E-2</v>
      </c>
      <c r="T415" s="5">
        <f t="shared" si="569"/>
        <v>4.6018250906306638E-2</v>
      </c>
      <c r="U415" s="5">
        <f t="shared" si="570"/>
        <v>3.0403741079618286E-2</v>
      </c>
      <c r="V415" s="5">
        <f t="shared" si="571"/>
        <v>5.998101114639263E-4</v>
      </c>
      <c r="W415" s="5">
        <f t="shared" si="572"/>
        <v>2.3217311875428158E-2</v>
      </c>
      <c r="X415" s="5">
        <f t="shared" si="573"/>
        <v>1.2471814264494108E-2</v>
      </c>
      <c r="Y415" s="5">
        <f t="shared" si="574"/>
        <v>3.3497881210929436E-3</v>
      </c>
      <c r="Z415" s="5">
        <f t="shared" si="575"/>
        <v>6.6958033202849975E-3</v>
      </c>
      <c r="AA415" s="5">
        <f t="shared" si="576"/>
        <v>5.4440671071268052E-3</v>
      </c>
      <c r="AB415" s="5">
        <f t="shared" si="577"/>
        <v>2.2131673564179987E-3</v>
      </c>
      <c r="AC415" s="5">
        <f t="shared" si="578"/>
        <v>1.6373151521861197E-5</v>
      </c>
      <c r="AD415" s="5">
        <f t="shared" si="579"/>
        <v>4.719247185546927E-3</v>
      </c>
      <c r="AE415" s="5">
        <f t="shared" si="580"/>
        <v>2.5350727371961286E-3</v>
      </c>
      <c r="AF415" s="5">
        <f t="shared" si="581"/>
        <v>6.8089183827423061E-4</v>
      </c>
      <c r="AG415" s="5">
        <f t="shared" si="582"/>
        <v>1.2191989303397862E-4</v>
      </c>
      <c r="AH415" s="5">
        <f t="shared" si="583"/>
        <v>8.992084851407612E-4</v>
      </c>
      <c r="AI415" s="5">
        <f t="shared" si="584"/>
        <v>7.3110739701293635E-4</v>
      </c>
      <c r="AJ415" s="5">
        <f t="shared" si="585"/>
        <v>2.9721584860454149E-4</v>
      </c>
      <c r="AK415" s="5">
        <f t="shared" si="586"/>
        <v>8.0551102818030723E-5</v>
      </c>
      <c r="AL415" s="5">
        <f t="shared" si="587"/>
        <v>2.8604262383350511E-7</v>
      </c>
      <c r="AM415" s="5">
        <f t="shared" si="588"/>
        <v>7.6740301780976576E-4</v>
      </c>
      <c r="AN415" s="5">
        <f t="shared" si="589"/>
        <v>4.1223152600473748E-4</v>
      </c>
      <c r="AO415" s="5">
        <f t="shared" si="590"/>
        <v>1.1072072111287965E-4</v>
      </c>
      <c r="AP415" s="5">
        <f t="shared" si="591"/>
        <v>1.9825554832529059E-5</v>
      </c>
      <c r="AQ415" s="5">
        <f t="shared" si="592"/>
        <v>2.6624597938869507E-6</v>
      </c>
      <c r="AR415" s="5">
        <f t="shared" si="593"/>
        <v>9.6606887756043268E-5</v>
      </c>
      <c r="AS415" s="5">
        <f t="shared" si="594"/>
        <v>7.8546868060064344E-5</v>
      </c>
      <c r="AT415" s="5">
        <f t="shared" si="595"/>
        <v>3.1931524890983837E-5</v>
      </c>
      <c r="AU415" s="5">
        <f t="shared" si="596"/>
        <v>8.654045727058325E-6</v>
      </c>
      <c r="AV415" s="5">
        <f t="shared" si="597"/>
        <v>1.7590572569358335E-6</v>
      </c>
      <c r="AW415" s="5">
        <f t="shared" si="598"/>
        <v>3.4702977064273724E-9</v>
      </c>
      <c r="AX415" s="5">
        <f t="shared" si="599"/>
        <v>1.0399034856433447E-4</v>
      </c>
      <c r="AY415" s="5">
        <f t="shared" si="600"/>
        <v>5.5861260750302243E-5</v>
      </c>
      <c r="AZ415" s="5">
        <f t="shared" si="601"/>
        <v>1.5003702245900003E-5</v>
      </c>
      <c r="BA415" s="5">
        <f t="shared" si="602"/>
        <v>2.686549713343838E-6</v>
      </c>
      <c r="BB415" s="5">
        <f t="shared" si="603"/>
        <v>3.6078841961690646E-7</v>
      </c>
      <c r="BC415" s="5">
        <f t="shared" si="604"/>
        <v>3.8761474044759052E-8</v>
      </c>
      <c r="BD415" s="5">
        <f t="shared" si="605"/>
        <v>8.6491721294642919E-6</v>
      </c>
      <c r="BE415" s="5">
        <f t="shared" si="606"/>
        <v>7.0322665170353729E-6</v>
      </c>
      <c r="BF415" s="5">
        <f t="shared" si="607"/>
        <v>2.8588153655857332E-6</v>
      </c>
      <c r="BG415" s="5">
        <f t="shared" si="608"/>
        <v>7.7479290398629105E-7</v>
      </c>
      <c r="BH415" s="5">
        <f t="shared" si="609"/>
        <v>1.5748762178574147E-7</v>
      </c>
      <c r="BI415" s="5">
        <f t="shared" si="610"/>
        <v>2.5609270181098729E-8</v>
      </c>
      <c r="BJ415" s="8">
        <f t="shared" si="611"/>
        <v>0.39099955243806289</v>
      </c>
      <c r="BK415" s="8">
        <f t="shared" si="612"/>
        <v>0.38541007515756626</v>
      </c>
      <c r="BL415" s="8">
        <f t="shared" si="613"/>
        <v>0.21692584800356529</v>
      </c>
      <c r="BM415" s="8">
        <f t="shared" si="614"/>
        <v>0.15458339374462815</v>
      </c>
      <c r="BN415" s="8">
        <f t="shared" si="615"/>
        <v>0.84539202738439867</v>
      </c>
    </row>
    <row r="416" spans="1:66" x14ac:dyDescent="0.25">
      <c r="A416" t="s">
        <v>154</v>
      </c>
      <c r="B416" t="s">
        <v>171</v>
      </c>
      <c r="C416" t="s">
        <v>174</v>
      </c>
      <c r="D416" t="s">
        <v>497</v>
      </c>
      <c r="E416">
        <f>VLOOKUP(A416,home!$A$2:$E$405,3,FALSE)</f>
        <v>1.32075471698113</v>
      </c>
      <c r="F416">
        <f>VLOOKUP(B416,home!$B$2:$E$405,3,FALSE)</f>
        <v>0.9</v>
      </c>
      <c r="G416">
        <f>VLOOKUP(C416,away!$B$2:$E$405,4,FALSE)</f>
        <v>0.76</v>
      </c>
      <c r="H416">
        <f>VLOOKUP(A416,away!$A$2:$E$405,3,FALSE)</f>
        <v>1.0314465408805</v>
      </c>
      <c r="I416">
        <f>VLOOKUP(C416,away!$B$2:$E$405,3,FALSE)</f>
        <v>0.9</v>
      </c>
      <c r="J416">
        <f>VLOOKUP(B416,home!$B$2:$E$405,4,FALSE)</f>
        <v>0.97</v>
      </c>
      <c r="K416" s="3">
        <f t="shared" si="560"/>
        <v>0.90339622641509298</v>
      </c>
      <c r="L416" s="3">
        <f t="shared" si="561"/>
        <v>0.9004528301886765</v>
      </c>
      <c r="M416" s="5">
        <f t="shared" si="562"/>
        <v>0.16466386634585342</v>
      </c>
      <c r="N416" s="5">
        <f t="shared" si="563"/>
        <v>0.14875671548376318</v>
      </c>
      <c r="O416" s="5">
        <f t="shared" si="564"/>
        <v>0.14827204448093365</v>
      </c>
      <c r="P416" s="5">
        <f t="shared" si="565"/>
        <v>0.13394840546692627</v>
      </c>
      <c r="Q416" s="5">
        <f t="shared" si="566"/>
        <v>6.7193127710967651E-2</v>
      </c>
      <c r="R416" s="5">
        <f t="shared" si="567"/>
        <v>6.6755991045359023E-2</v>
      </c>
      <c r="S416" s="5">
        <f t="shared" si="568"/>
        <v>2.7240607981120546E-2</v>
      </c>
      <c r="T416" s="5">
        <f t="shared" si="569"/>
        <v>6.0504242016570009E-2</v>
      </c>
      <c r="U416" s="5">
        <f t="shared" si="570"/>
        <v>6.0307110400977068E-2</v>
      </c>
      <c r="V416" s="5">
        <f t="shared" si="571"/>
        <v>2.4621444373613649E-3</v>
      </c>
      <c r="W416" s="5">
        <f t="shared" si="572"/>
        <v>2.0234006005038531E-2</v>
      </c>
      <c r="X416" s="5">
        <f t="shared" si="573"/>
        <v>1.8219767973291619E-2</v>
      </c>
      <c r="Y416" s="5">
        <f t="shared" si="574"/>
        <v>8.2030208184657224E-3</v>
      </c>
      <c r="Z416" s="5">
        <f t="shared" si="575"/>
        <v>2.0036873689614494E-2</v>
      </c>
      <c r="AA416" s="5">
        <f t="shared" si="576"/>
        <v>1.8101236080353595E-2</v>
      </c>
      <c r="AB416" s="5">
        <f t="shared" si="577"/>
        <v>8.1762941842200842E-3</v>
      </c>
      <c r="AC416" s="5">
        <f t="shared" si="578"/>
        <v>1.251793763002616E-4</v>
      </c>
      <c r="AD416" s="5">
        <f t="shared" si="579"/>
        <v>4.5698311675530338E-3</v>
      </c>
      <c r="AE416" s="5">
        <f t="shared" si="580"/>
        <v>4.1149174083075528E-3</v>
      </c>
      <c r="AF416" s="5">
        <f t="shared" si="581"/>
        <v>1.8526445131515949E-3</v>
      </c>
      <c r="AG416" s="5">
        <f t="shared" si="582"/>
        <v>5.5607299840029225E-4</v>
      </c>
      <c r="AH416" s="5">
        <f t="shared" si="583"/>
        <v>4.5105649054865997E-3</v>
      </c>
      <c r="AI416" s="5">
        <f t="shared" si="584"/>
        <v>4.0748273146169441E-3</v>
      </c>
      <c r="AJ416" s="5">
        <f t="shared" si="585"/>
        <v>1.8405918096590472E-3</v>
      </c>
      <c r="AK416" s="5">
        <f t="shared" si="586"/>
        <v>5.5426123173883679E-4</v>
      </c>
      <c r="AL416" s="5">
        <f t="shared" si="587"/>
        <v>4.0731651029124849E-6</v>
      </c>
      <c r="AM416" s="5">
        <f t="shared" si="588"/>
        <v>8.2567364642429817E-4</v>
      </c>
      <c r="AN416" s="5">
        <f t="shared" si="589"/>
        <v>7.4348017173496385E-4</v>
      </c>
      <c r="AO416" s="5">
        <f t="shared" si="590"/>
        <v>3.3473441241395569E-4</v>
      </c>
      <c r="AP416" s="5">
        <f t="shared" si="591"/>
        <v>1.0047084967323004E-4</v>
      </c>
      <c r="AQ416" s="5">
        <f t="shared" si="592"/>
        <v>2.2617315234930258E-5</v>
      </c>
      <c r="AR416" s="5">
        <f t="shared" si="593"/>
        <v>8.123101869790258E-4</v>
      </c>
      <c r="AS416" s="5">
        <f t="shared" si="594"/>
        <v>7.3383795759539045E-4</v>
      </c>
      <c r="AT416" s="5">
        <f t="shared" si="595"/>
        <v>3.3147322084591739E-4</v>
      </c>
      <c r="AU416" s="5">
        <f t="shared" si="596"/>
        <v>9.9817218956619501E-5</v>
      </c>
      <c r="AV416" s="5">
        <f t="shared" si="597"/>
        <v>2.2543624734164782E-5</v>
      </c>
      <c r="AW416" s="5">
        <f t="shared" si="598"/>
        <v>9.2038334896388234E-8</v>
      </c>
      <c r="AX416" s="5">
        <f t="shared" si="599"/>
        <v>1.2431840940501672E-4</v>
      </c>
      <c r="AY416" s="5">
        <f t="shared" si="600"/>
        <v>1.1194286359330188E-4</v>
      </c>
      <c r="AZ416" s="5">
        <f t="shared" si="601"/>
        <v>5.0399634171006815E-5</v>
      </c>
      <c r="BA416" s="5">
        <f t="shared" si="602"/>
        <v>1.5127497743252342E-5</v>
      </c>
      <c r="BB416" s="5">
        <f t="shared" si="603"/>
        <v>3.4053995391460964E-6</v>
      </c>
      <c r="BC416" s="5">
        <f t="shared" si="604"/>
        <v>6.1328033058946349E-7</v>
      </c>
      <c r="BD416" s="5">
        <f t="shared" si="605"/>
        <v>1.2190783447605943E-4</v>
      </c>
      <c r="BE416" s="5">
        <f t="shared" si="606"/>
        <v>1.1013107763610785E-4</v>
      </c>
      <c r="BF416" s="5">
        <f t="shared" si="607"/>
        <v>4.9745999973743742E-5</v>
      </c>
      <c r="BG416" s="5">
        <f t="shared" si="608"/>
        <v>1.4980116218508471E-5</v>
      </c>
      <c r="BH416" s="5">
        <f t="shared" si="609"/>
        <v>3.3832451157650206E-6</v>
      </c>
      <c r="BI416" s="5">
        <f t="shared" si="610"/>
        <v>6.1128217412388302E-7</v>
      </c>
      <c r="BJ416" s="8">
        <f t="shared" si="611"/>
        <v>0.33653712957577286</v>
      </c>
      <c r="BK416" s="8">
        <f t="shared" si="612"/>
        <v>0.32855621963625808</v>
      </c>
      <c r="BL416" s="8">
        <f t="shared" si="613"/>
        <v>0.3148936632180504</v>
      </c>
      <c r="BM416" s="8">
        <f t="shared" si="614"/>
        <v>0.27032188476063423</v>
      </c>
      <c r="BN416" s="8">
        <f t="shared" si="615"/>
        <v>0.72959015053380316</v>
      </c>
    </row>
    <row r="417" spans="1:66" x14ac:dyDescent="0.25">
      <c r="A417" t="s">
        <v>154</v>
      </c>
      <c r="B417" t="s">
        <v>158</v>
      </c>
      <c r="C417" t="s">
        <v>172</v>
      </c>
      <c r="D417" t="s">
        <v>497</v>
      </c>
      <c r="E417">
        <f>VLOOKUP(A417,home!$A$2:$E$405,3,FALSE)</f>
        <v>1.32075471698113</v>
      </c>
      <c r="F417">
        <f>VLOOKUP(B417,home!$B$2:$E$405,3,FALSE)</f>
        <v>0.95</v>
      </c>
      <c r="G417">
        <f>VLOOKUP(C417,away!$B$2:$E$405,4,FALSE)</f>
        <v>1.23</v>
      </c>
      <c r="H417">
        <f>VLOOKUP(A417,away!$A$2:$E$405,3,FALSE)</f>
        <v>1.0314465408805</v>
      </c>
      <c r="I417">
        <f>VLOOKUP(C417,away!$B$2:$E$405,3,FALSE)</f>
        <v>0.62</v>
      </c>
      <c r="J417">
        <f>VLOOKUP(B417,home!$B$2:$E$405,4,FALSE)</f>
        <v>1.0900000000000001</v>
      </c>
      <c r="K417" s="3">
        <f t="shared" si="560"/>
        <v>1.5433018867924504</v>
      </c>
      <c r="L417" s="3">
        <f t="shared" si="561"/>
        <v>0.69705157232704196</v>
      </c>
      <c r="M417" s="5">
        <f t="shared" si="562"/>
        <v>0.10642088229935777</v>
      </c>
      <c r="N417" s="5">
        <f t="shared" si="563"/>
        <v>0.16423954844671612</v>
      </c>
      <c r="O417" s="5">
        <f t="shared" si="564"/>
        <v>7.4180843335198393E-2</v>
      </c>
      <c r="P417" s="5">
        <f t="shared" si="565"/>
        <v>0.11448343548306684</v>
      </c>
      <c r="Q417" s="5">
        <f t="shared" si="566"/>
        <v>0.12673560250187857</v>
      </c>
      <c r="R417" s="5">
        <f t="shared" si="567"/>
        <v>2.5853936741673005E-2</v>
      </c>
      <c r="S417" s="5">
        <f t="shared" si="568"/>
        <v>3.078920395326545E-2</v>
      </c>
      <c r="T417" s="5">
        <f t="shared" si="569"/>
        <v>8.834125099374944E-2</v>
      </c>
      <c r="U417" s="5">
        <f t="shared" si="570"/>
        <v>3.9900429354436606E-2</v>
      </c>
      <c r="V417" s="5">
        <f t="shared" si="571"/>
        <v>3.6802027824695536E-3</v>
      </c>
      <c r="W417" s="5">
        <f t="shared" si="572"/>
        <v>6.5197098154975722E-2</v>
      </c>
      <c r="X417" s="5">
        <f t="shared" si="573"/>
        <v>4.5445739780086314E-2</v>
      </c>
      <c r="Y417" s="5">
        <f t="shared" si="574"/>
        <v>1.5839012184637381E-2</v>
      </c>
      <c r="Z417" s="5">
        <f t="shared" si="575"/>
        <v>6.0071757522090164E-3</v>
      </c>
      <c r="AA417" s="5">
        <f t="shared" si="576"/>
        <v>9.2708856726780309E-3</v>
      </c>
      <c r="AB417" s="5">
        <f t="shared" si="577"/>
        <v>7.1538876754405527E-3</v>
      </c>
      <c r="AC417" s="5">
        <f t="shared" si="578"/>
        <v>2.4743866564781258E-4</v>
      </c>
      <c r="AD417" s="5">
        <f t="shared" si="579"/>
        <v>2.515470114899164E-2</v>
      </c>
      <c r="AE417" s="5">
        <f t="shared" si="580"/>
        <v>1.7534123987321473E-2</v>
      </c>
      <c r="AF417" s="5">
        <f t="shared" si="581"/>
        <v>6.1110943473698673E-3</v>
      </c>
      <c r="AG417" s="5">
        <f t="shared" si="582"/>
        <v>1.4199159744910214E-3</v>
      </c>
      <c r="AH417" s="5">
        <f t="shared" si="583"/>
        <v>1.0468278258305439E-3</v>
      </c>
      <c r="AI417" s="5">
        <f t="shared" si="584"/>
        <v>1.6155713587511168E-3</v>
      </c>
      <c r="AJ417" s="5">
        <f t="shared" si="585"/>
        <v>1.2466571631042211E-3</v>
      </c>
      <c r="AK417" s="5">
        <f t="shared" si="586"/>
        <v>6.4132278400068918E-4</v>
      </c>
      <c r="AL417" s="5">
        <f t="shared" si="587"/>
        <v>1.0647394722784956E-5</v>
      </c>
      <c r="AM417" s="5">
        <f t="shared" si="588"/>
        <v>7.7642595489878057E-3</v>
      </c>
      <c r="AN417" s="5">
        <f t="shared" si="589"/>
        <v>5.4120893265771994E-3</v>
      </c>
      <c r="AO417" s="5">
        <f t="shared" si="590"/>
        <v>1.8862526873325192E-3</v>
      </c>
      <c r="AP417" s="5">
        <f t="shared" si="591"/>
        <v>4.382718005037469E-4</v>
      </c>
      <c r="AQ417" s="5">
        <f t="shared" si="592"/>
        <v>7.6374511911935094E-5</v>
      </c>
      <c r="AR417" s="5">
        <f t="shared" si="593"/>
        <v>1.4593859639017596E-4</v>
      </c>
      <c r="AS417" s="5">
        <f t="shared" si="594"/>
        <v>2.2522731116480041E-4</v>
      </c>
      <c r="AT417" s="5">
        <f t="shared" si="595"/>
        <v>1.7379686713891345E-4</v>
      </c>
      <c r="AU417" s="5">
        <f t="shared" si="596"/>
        <v>8.9407010991367301E-5</v>
      </c>
      <c r="AV417" s="5">
        <f t="shared" si="597"/>
        <v>3.4495502188862612E-5</v>
      </c>
      <c r="AW417" s="5">
        <f t="shared" si="598"/>
        <v>3.1816811295545865E-7</v>
      </c>
      <c r="AX417" s="5">
        <f t="shared" si="599"/>
        <v>1.9970994019165322E-3</v>
      </c>
      <c r="AY417" s="5">
        <f t="shared" si="600"/>
        <v>1.3920812781993139E-3</v>
      </c>
      <c r="AZ417" s="5">
        <f t="shared" si="601"/>
        <v>4.8517622188793503E-4</v>
      </c>
      <c r="BA417" s="5">
        <f t="shared" si="602"/>
        <v>1.1273094944089297E-4</v>
      </c>
      <c r="BB417" s="5">
        <f t="shared" si="603"/>
        <v>1.9644821389423675E-5</v>
      </c>
      <c r="BC417" s="5">
        <f t="shared" si="604"/>
        <v>2.7386907275163369E-6</v>
      </c>
      <c r="BD417" s="5">
        <f t="shared" si="605"/>
        <v>1.695445467949561E-5</v>
      </c>
      <c r="BE417" s="5">
        <f t="shared" si="606"/>
        <v>2.6165841896402661E-5</v>
      </c>
      <c r="BF417" s="5">
        <f t="shared" si="607"/>
        <v>2.0190896584115593E-5</v>
      </c>
      <c r="BG417" s="5">
        <f t="shared" si="608"/>
        <v>1.0386882931432279E-5</v>
      </c>
      <c r="BH417" s="5">
        <f t="shared" si="609"/>
        <v>4.007524006492931E-6</v>
      </c>
      <c r="BI417" s="5">
        <f t="shared" si="610"/>
        <v>1.2369638721173164E-6</v>
      </c>
      <c r="BJ417" s="8">
        <f t="shared" si="611"/>
        <v>0.57560480675909231</v>
      </c>
      <c r="BK417" s="8">
        <f t="shared" si="612"/>
        <v>0.25702389185672947</v>
      </c>
      <c r="BL417" s="8">
        <f t="shared" si="613"/>
        <v>0.16165816976295735</v>
      </c>
      <c r="BM417" s="8">
        <f t="shared" si="614"/>
        <v>0.38698803221301131</v>
      </c>
      <c r="BN417" s="8">
        <f t="shared" si="615"/>
        <v>0.61191424880789069</v>
      </c>
    </row>
    <row r="418" spans="1:66" x14ac:dyDescent="0.25">
      <c r="A418" t="s">
        <v>154</v>
      </c>
      <c r="B418" t="s">
        <v>155</v>
      </c>
      <c r="C418" t="s">
        <v>164</v>
      </c>
      <c r="D418" t="s">
        <v>497</v>
      </c>
      <c r="E418">
        <f>VLOOKUP(A418,home!$A$2:$E$405,3,FALSE)</f>
        <v>1.32075471698113</v>
      </c>
      <c r="F418">
        <f>VLOOKUP(B418,home!$B$2:$E$405,3,FALSE)</f>
        <v>1.8</v>
      </c>
      <c r="G418">
        <f>VLOOKUP(C418,away!$B$2:$E$405,4,FALSE)</f>
        <v>1.04</v>
      </c>
      <c r="H418">
        <f>VLOOKUP(A418,away!$A$2:$E$405,3,FALSE)</f>
        <v>1.0314465408805</v>
      </c>
      <c r="I418">
        <f>VLOOKUP(C418,away!$B$2:$E$405,3,FALSE)</f>
        <v>0.47</v>
      </c>
      <c r="J418">
        <f>VLOOKUP(B418,home!$B$2:$E$405,4,FALSE)</f>
        <v>0.97</v>
      </c>
      <c r="K418" s="3">
        <f t="shared" si="560"/>
        <v>2.4724528301886757</v>
      </c>
      <c r="L418" s="3">
        <f t="shared" si="561"/>
        <v>0.47023647798741997</v>
      </c>
      <c r="M418" s="5">
        <f t="shared" si="562"/>
        <v>5.2723747503039375E-2</v>
      </c>
      <c r="N418" s="5">
        <f t="shared" si="563"/>
        <v>0.13035697873204283</v>
      </c>
      <c r="O418" s="5">
        <f t="shared" si="564"/>
        <v>2.479262933212726E-2</v>
      </c>
      <c r="P418" s="5">
        <f t="shared" si="565"/>
        <v>6.1298606560036828E-2</v>
      </c>
      <c r="Q418" s="5">
        <f t="shared" si="566"/>
        <v>0.16115074050044217</v>
      </c>
      <c r="R418" s="5">
        <f t="shared" si="567"/>
        <v>5.8291993485935613E-3</v>
      </c>
      <c r="S418" s="5">
        <f t="shared" si="568"/>
        <v>1.7817014837505529E-2</v>
      </c>
      <c r="T418" s="5">
        <f t="shared" si="569"/>
        <v>7.5778956637992598E-2</v>
      </c>
      <c r="U418" s="5">
        <f t="shared" si="570"/>
        <v>1.4412420427164136E-2</v>
      </c>
      <c r="V418" s="5">
        <f t="shared" si="571"/>
        <v>2.3016366423996236E-3</v>
      </c>
      <c r="W418" s="5">
        <f t="shared" si="572"/>
        <v>0.13281253481243968</v>
      </c>
      <c r="X418" s="5">
        <f t="shared" si="573"/>
        <v>6.2453298602783244E-2</v>
      </c>
      <c r="Y418" s="5">
        <f t="shared" si="574"/>
        <v>1.4683909586834722E-2</v>
      </c>
      <c r="Z418" s="5">
        <f t="shared" si="575"/>
        <v>9.1370072372306621E-4</v>
      </c>
      <c r="AA418" s="5">
        <f t="shared" si="576"/>
        <v>2.2590819403145368E-3</v>
      </c>
      <c r="AB418" s="5">
        <f t="shared" si="577"/>
        <v>2.7927367684794009E-3</v>
      </c>
      <c r="AC418" s="5">
        <f t="shared" si="578"/>
        <v>1.672480685511845E-4</v>
      </c>
      <c r="AD418" s="5">
        <f t="shared" si="579"/>
        <v>8.2093181895387154E-2</v>
      </c>
      <c r="AE418" s="5">
        <f t="shared" si="580"/>
        <v>3.8603208721267483E-2</v>
      </c>
      <c r="AF418" s="5">
        <f t="shared" si="581"/>
        <v>9.0763184540510362E-3</v>
      </c>
      <c r="AG418" s="5">
        <f t="shared" si="582"/>
        <v>1.4226720076417278E-3</v>
      </c>
      <c r="AH418" s="5">
        <f t="shared" si="583"/>
        <v>1.0741385256452284E-4</v>
      </c>
      <c r="AI418" s="5">
        <f t="shared" si="584"/>
        <v>2.6557568377462366E-4</v>
      </c>
      <c r="AJ418" s="5">
        <f t="shared" si="585"/>
        <v>3.2831167548893055E-4</v>
      </c>
      <c r="AK418" s="5">
        <f t="shared" si="586"/>
        <v>2.7057837708219744E-4</v>
      </c>
      <c r="AL418" s="5">
        <f t="shared" si="587"/>
        <v>7.7779551246459678E-6</v>
      </c>
      <c r="AM418" s="5">
        <f t="shared" si="588"/>
        <v>4.0594303983288733E-2</v>
      </c>
      <c r="AN418" s="5">
        <f t="shared" si="589"/>
        <v>1.9088922531452387E-2</v>
      </c>
      <c r="AO418" s="5">
        <f t="shared" si="590"/>
        <v>4.4881538498824378E-3</v>
      </c>
      <c r="AP418" s="5">
        <f t="shared" si="591"/>
        <v>7.0349788634479896E-4</v>
      </c>
      <c r="AQ418" s="5">
        <f t="shared" si="592"/>
        <v>8.2702592086593128E-5</v>
      </c>
      <c r="AR418" s="5">
        <f t="shared" si="593"/>
        <v>1.0101982343400247E-5</v>
      </c>
      <c r="AS418" s="5">
        <f t="shared" si="594"/>
        <v>2.4976674835455972E-5</v>
      </c>
      <c r="AT418" s="5">
        <f t="shared" si="595"/>
        <v>3.0876825192812702E-5</v>
      </c>
      <c r="AU418" s="5">
        <f t="shared" si="596"/>
        <v>2.5447164611736923E-5</v>
      </c>
      <c r="AV418" s="5">
        <f t="shared" si="597"/>
        <v>1.5729228541141522E-5</v>
      </c>
      <c r="AW418" s="5">
        <f t="shared" si="598"/>
        <v>2.5119284404675649E-7</v>
      </c>
      <c r="AX418" s="5">
        <f t="shared" si="599"/>
        <v>1.672791696217029E-2</v>
      </c>
      <c r="AY418" s="5">
        <f t="shared" si="600"/>
        <v>7.8660767563569784E-3</v>
      </c>
      <c r="AZ418" s="5">
        <f t="shared" si="601"/>
        <v>1.8494581147440068E-3</v>
      </c>
      <c r="BA418" s="5">
        <f t="shared" si="602"/>
        <v>2.8989422335415842E-4</v>
      </c>
      <c r="BB418" s="5">
        <f t="shared" si="603"/>
        <v>3.4079709644739487E-5</v>
      </c>
      <c r="BC418" s="5">
        <f t="shared" si="604"/>
        <v>3.2051045268352415E-6</v>
      </c>
      <c r="BD418" s="5">
        <f t="shared" si="605"/>
        <v>7.9172009964193857E-7</v>
      </c>
      <c r="BE418" s="5">
        <f t="shared" si="606"/>
        <v>1.9574906010769716E-6</v>
      </c>
      <c r="BF418" s="5">
        <f t="shared" si="607"/>
        <v>2.4199015883502453E-6</v>
      </c>
      <c r="BG418" s="5">
        <f t="shared" si="608"/>
        <v>1.9943641769648785E-6</v>
      </c>
      <c r="BH418" s="5">
        <f t="shared" si="609"/>
        <v>1.2327428384409311E-6</v>
      </c>
      <c r="BI418" s="5">
        <f t="shared" si="610"/>
        <v>6.0957970395962016E-7</v>
      </c>
      <c r="BJ418" s="8">
        <f t="shared" si="611"/>
        <v>0.80016001166473449</v>
      </c>
      <c r="BK418" s="8">
        <f t="shared" si="612"/>
        <v>0.14218210832301414</v>
      </c>
      <c r="BL418" s="8">
        <f t="shared" si="613"/>
        <v>5.1174085080122153E-2</v>
      </c>
      <c r="BM418" s="8">
        <f t="shared" si="614"/>
        <v>0.55041217825179878</v>
      </c>
      <c r="BN418" s="8">
        <f t="shared" si="615"/>
        <v>0.43615190197628201</v>
      </c>
    </row>
    <row r="419" spans="1:66" x14ac:dyDescent="0.25">
      <c r="A419" t="s">
        <v>154</v>
      </c>
      <c r="B419" t="s">
        <v>173</v>
      </c>
      <c r="C419" t="s">
        <v>169</v>
      </c>
      <c r="D419" t="s">
        <v>497</v>
      </c>
      <c r="E419">
        <f>VLOOKUP(A419,home!$A$2:$E$405,3,FALSE)</f>
        <v>1.32075471698113</v>
      </c>
      <c r="F419">
        <f>VLOOKUP(B419,home!$B$2:$E$405,3,FALSE)</f>
        <v>0.95</v>
      </c>
      <c r="G419">
        <f>VLOOKUP(C419,away!$B$2:$E$405,4,FALSE)</f>
        <v>0.95</v>
      </c>
      <c r="H419">
        <f>VLOOKUP(A419,away!$A$2:$E$405,3,FALSE)</f>
        <v>1.0314465408805</v>
      </c>
      <c r="I419">
        <f>VLOOKUP(C419,away!$B$2:$E$405,3,FALSE)</f>
        <v>0.76</v>
      </c>
      <c r="J419">
        <f>VLOOKUP(B419,home!$B$2:$E$405,4,FALSE)</f>
        <v>0.97</v>
      </c>
      <c r="K419" s="3">
        <f t="shared" si="560"/>
        <v>1.1919811320754699</v>
      </c>
      <c r="L419" s="3">
        <f t="shared" si="561"/>
        <v>0.76038238993710461</v>
      </c>
      <c r="M419" s="5">
        <f t="shared" si="562"/>
        <v>0.14193820076189839</v>
      </c>
      <c r="N419" s="5">
        <f t="shared" si="563"/>
        <v>0.16918765722892296</v>
      </c>
      <c r="O419" s="5">
        <f t="shared" si="564"/>
        <v>0.10792730831870485</v>
      </c>
      <c r="P419" s="5">
        <f t="shared" si="565"/>
        <v>0.12864731515158809</v>
      </c>
      <c r="Q419" s="5">
        <f t="shared" si="566"/>
        <v>0.1008342475984641</v>
      </c>
      <c r="R419" s="5">
        <f t="shared" si="567"/>
        <v>4.103301231942777E-2</v>
      </c>
      <c r="S419" s="5">
        <f t="shared" si="568"/>
        <v>2.9150242159746171E-2</v>
      </c>
      <c r="T419" s="5">
        <f t="shared" si="569"/>
        <v>7.6672586176429872E-2</v>
      </c>
      <c r="U419" s="5">
        <f t="shared" si="570"/>
        <v>4.8910576476978204E-2</v>
      </c>
      <c r="V419" s="5">
        <f t="shared" si="571"/>
        <v>2.9356284556237414E-3</v>
      </c>
      <c r="W419" s="5">
        <f t="shared" si="572"/>
        <v>4.0064173534798513E-2</v>
      </c>
      <c r="X419" s="5">
        <f t="shared" si="573"/>
        <v>3.0464092023244984E-2</v>
      </c>
      <c r="Y419" s="5">
        <f t="shared" si="574"/>
        <v>1.158217954994945E-2</v>
      </c>
      <c r="Z419" s="5">
        <f t="shared" si="575"/>
        <v>1.0400259991255051E-2</v>
      </c>
      <c r="AA419" s="5">
        <f t="shared" si="576"/>
        <v>1.2396913678255409E-2</v>
      </c>
      <c r="AB419" s="5">
        <f t="shared" si="577"/>
        <v>7.3884436002243821E-3</v>
      </c>
      <c r="AC419" s="5">
        <f t="shared" si="578"/>
        <v>1.6629628117702944E-4</v>
      </c>
      <c r="AD419" s="5">
        <f t="shared" si="579"/>
        <v>1.1938934731419293E-2</v>
      </c>
      <c r="AE419" s="5">
        <f t="shared" si="580"/>
        <v>9.0781557243797047E-3</v>
      </c>
      <c r="AF419" s="5">
        <f t="shared" si="581"/>
        <v>3.4514348729625232E-3</v>
      </c>
      <c r="AG419" s="5">
        <f t="shared" si="582"/>
        <v>8.7480343247183705E-4</v>
      </c>
      <c r="AH419" s="5">
        <f t="shared" si="583"/>
        <v>1.9770436370294409E-3</v>
      </c>
      <c r="AI419" s="5">
        <f t="shared" si="584"/>
        <v>2.3565987126289573E-3</v>
      </c>
      <c r="AJ419" s="5">
        <f t="shared" si="585"/>
        <v>1.4045106006635299E-3</v>
      </c>
      <c r="AK419" s="5">
        <f t="shared" si="586"/>
        <v>5.5805004526363782E-4</v>
      </c>
      <c r="AL419" s="5">
        <f t="shared" si="587"/>
        <v>6.0289816210947122E-6</v>
      </c>
      <c r="AM419" s="5">
        <f t="shared" si="588"/>
        <v>2.846196987386463E-3</v>
      </c>
      <c r="AN419" s="5">
        <f t="shared" si="589"/>
        <v>2.1641980675007055E-3</v>
      </c>
      <c r="AO419" s="5">
        <f t="shared" si="590"/>
        <v>8.2280904943172475E-4</v>
      </c>
      <c r="AP419" s="5">
        <f t="shared" si="591"/>
        <v>2.0854983715625741E-4</v>
      </c>
      <c r="AQ419" s="5">
        <f t="shared" si="592"/>
        <v>3.9644405899467238E-5</v>
      </c>
      <c r="AR419" s="5">
        <f t="shared" si="593"/>
        <v>3.006618331468785E-4</v>
      </c>
      <c r="AS419" s="5">
        <f t="shared" si="594"/>
        <v>3.5838323224630225E-4</v>
      </c>
      <c r="AT419" s="5">
        <f t="shared" si="595"/>
        <v>2.1359302544490675E-4</v>
      </c>
      <c r="AU419" s="5">
        <f t="shared" si="596"/>
        <v>8.4866285424414908E-5</v>
      </c>
      <c r="AV419" s="5">
        <f t="shared" si="597"/>
        <v>2.5289752743808489E-5</v>
      </c>
      <c r="AW419" s="5">
        <f t="shared" si="598"/>
        <v>1.5178990545195784E-7</v>
      </c>
      <c r="AX419" s="5">
        <f t="shared" si="599"/>
        <v>5.6543551785578515E-4</v>
      </c>
      <c r="AY419" s="5">
        <f t="shared" si="600"/>
        <v>4.2994721042250626E-4</v>
      </c>
      <c r="AZ419" s="5">
        <f t="shared" si="601"/>
        <v>1.6346214370392825E-4</v>
      </c>
      <c r="BA419" s="5">
        <f t="shared" si="602"/>
        <v>4.1431245164611807E-5</v>
      </c>
      <c r="BB419" s="5">
        <f t="shared" si="603"/>
        <v>7.8758973040844066E-6</v>
      </c>
      <c r="BC419" s="5">
        <f t="shared" si="604"/>
        <v>1.1977387229957807E-6</v>
      </c>
      <c r="BD419" s="5">
        <f t="shared" si="605"/>
        <v>3.8102993875182392E-5</v>
      </c>
      <c r="BE419" s="5">
        <f t="shared" si="606"/>
        <v>4.5418049774804596E-5</v>
      </c>
      <c r="BF419" s="5">
        <f t="shared" si="607"/>
        <v>2.7068729193615818E-5</v>
      </c>
      <c r="BG419" s="5">
        <f t="shared" si="608"/>
        <v>1.075513815601684E-5</v>
      </c>
      <c r="BH419" s="5">
        <f t="shared" si="609"/>
        <v>3.2049804387092565E-6</v>
      </c>
      <c r="BI419" s="5">
        <f t="shared" si="610"/>
        <v>7.6405524232247907E-7</v>
      </c>
      <c r="BJ419" s="8">
        <f t="shared" si="611"/>
        <v>0.46143901297359169</v>
      </c>
      <c r="BK419" s="8">
        <f t="shared" si="612"/>
        <v>0.30327365900207698</v>
      </c>
      <c r="BL419" s="8">
        <f t="shared" si="613"/>
        <v>0.22506056546486314</v>
      </c>
      <c r="BM419" s="8">
        <f t="shared" si="614"/>
        <v>0.31017596063226371</v>
      </c>
      <c r="BN419" s="8">
        <f t="shared" si="615"/>
        <v>0.68956774137900623</v>
      </c>
    </row>
    <row r="420" spans="1:66" x14ac:dyDescent="0.25">
      <c r="A420" t="s">
        <v>175</v>
      </c>
      <c r="B420" t="s">
        <v>278</v>
      </c>
      <c r="C420" t="s">
        <v>285</v>
      </c>
      <c r="D420" t="s">
        <v>497</v>
      </c>
      <c r="E420">
        <f>VLOOKUP(A420,home!$A$2:$E$405,3,FALSE)</f>
        <v>1.21182266009852</v>
      </c>
      <c r="F420">
        <f>VLOOKUP(B420,home!$B$2:$E$405,3,FALSE)</f>
        <v>0.83</v>
      </c>
      <c r="G420">
        <f>VLOOKUP(C420,away!$B$2:$E$405,4,FALSE)</f>
        <v>1.1200000000000001</v>
      </c>
      <c r="H420">
        <f>VLOOKUP(A420,away!$A$2:$E$405,3,FALSE)</f>
        <v>1.07389162561576</v>
      </c>
      <c r="I420">
        <f>VLOOKUP(C420,away!$B$2:$E$405,3,FALSE)</f>
        <v>0.47</v>
      </c>
      <c r="J420">
        <f>VLOOKUP(B420,home!$B$2:$E$405,4,FALSE)</f>
        <v>1.66</v>
      </c>
      <c r="K420" s="3">
        <f t="shared" si="560"/>
        <v>1.1265103448275844</v>
      </c>
      <c r="L420" s="3">
        <f t="shared" si="561"/>
        <v>0.83785024630541594</v>
      </c>
      <c r="M420" s="5">
        <f t="shared" si="562"/>
        <v>0.1402455321895128</v>
      </c>
      <c r="N420" s="5">
        <f t="shared" si="563"/>
        <v>0.15798804282733617</v>
      </c>
      <c r="O420" s="5">
        <f t="shared" si="564"/>
        <v>0.11750475368821744</v>
      </c>
      <c r="P420" s="5">
        <f t="shared" si="565"/>
        <v>0.13237032059619419</v>
      </c>
      <c r="Q420" s="5">
        <f t="shared" si="566"/>
        <v>8.8987582302028828E-2</v>
      </c>
      <c r="R420" s="5">
        <f t="shared" si="567"/>
        <v>4.9225693409865108E-2</v>
      </c>
      <c r="S420" s="5">
        <f t="shared" si="568"/>
        <v>3.1234331499170351E-2</v>
      </c>
      <c r="T420" s="5">
        <f t="shared" si="569"/>
        <v>7.4558267749878337E-2</v>
      </c>
      <c r="U420" s="5">
        <f t="shared" si="570"/>
        <v>5.5453252857524088E-2</v>
      </c>
      <c r="V420" s="5">
        <f t="shared" si="571"/>
        <v>3.2756032379667034E-3</v>
      </c>
      <c r="W420" s="5">
        <f t="shared" si="572"/>
        <v>3.3415144008143834E-2</v>
      </c>
      <c r="X420" s="5">
        <f t="shared" si="573"/>
        <v>2.7996886637554258E-2</v>
      </c>
      <c r="Y420" s="5">
        <f t="shared" si="574"/>
        <v>1.172859918252982E-2</v>
      </c>
      <c r="Z420" s="5">
        <f t="shared" si="575"/>
        <v>1.3747919782670124E-2</v>
      </c>
      <c r="AA420" s="5">
        <f t="shared" si="576"/>
        <v>1.548717385503769E-2</v>
      </c>
      <c r="AB420" s="5">
        <f t="shared" si="577"/>
        <v>8.723230779921631E-3</v>
      </c>
      <c r="AC420" s="5">
        <f t="shared" si="578"/>
        <v>1.9322926191762461E-4</v>
      </c>
      <c r="AD420" s="5">
        <f t="shared" si="579"/>
        <v>9.4106263497693767E-3</v>
      </c>
      <c r="AE420" s="5">
        <f t="shared" si="580"/>
        <v>7.8846956050425097E-3</v>
      </c>
      <c r="AF420" s="5">
        <f t="shared" si="581"/>
        <v>3.3030970773640484E-3</v>
      </c>
      <c r="AG420" s="5">
        <f t="shared" si="582"/>
        <v>9.225002332800559E-4</v>
      </c>
      <c r="AH420" s="5">
        <f t="shared" si="583"/>
        <v>2.8796744940243158E-3</v>
      </c>
      <c r="AI420" s="5">
        <f t="shared" si="584"/>
        <v>3.2439831072545314E-3</v>
      </c>
      <c r="AJ420" s="5">
        <f t="shared" si="585"/>
        <v>1.8271902643840808E-3</v>
      </c>
      <c r="AK420" s="5">
        <f t="shared" si="586"/>
        <v>6.8611624493230508E-4</v>
      </c>
      <c r="AL420" s="5">
        <f t="shared" si="587"/>
        <v>7.2951541341192469E-6</v>
      </c>
      <c r="AM420" s="5">
        <f t="shared" si="588"/>
        <v>2.1202335868644511E-3</v>
      </c>
      <c r="AN420" s="5">
        <f t="shared" si="589"/>
        <v>1.7764382329793957E-3</v>
      </c>
      <c r="AO420" s="5">
        <f t="shared" si="590"/>
        <v>7.4419460552407229E-4</v>
      </c>
      <c r="AP420" s="5">
        <f t="shared" si="591"/>
        <v>2.0784121117916861E-4</v>
      </c>
      <c r="AQ420" s="5">
        <f t="shared" si="592"/>
        <v>4.3534952494720595E-5</v>
      </c>
      <c r="AR420" s="5">
        <f t="shared" si="593"/>
        <v>4.8254719681953945E-4</v>
      </c>
      <c r="AS420" s="5">
        <f t="shared" si="594"/>
        <v>5.4359440908476357E-4</v>
      </c>
      <c r="AT420" s="5">
        <f t="shared" si="595"/>
        <v>3.0618236261221207E-4</v>
      </c>
      <c r="AU420" s="5">
        <f t="shared" si="596"/>
        <v>1.1497253296213579E-4</v>
      </c>
      <c r="AV420" s="5">
        <f t="shared" si="597"/>
        <v>3.2379436938219102E-5</v>
      </c>
      <c r="AW420" s="5">
        <f t="shared" si="598"/>
        <v>1.9126414234143183E-7</v>
      </c>
      <c r="AX420" s="5">
        <f t="shared" si="599"/>
        <v>3.9807751150894907E-4</v>
      </c>
      <c r="AY420" s="5">
        <f t="shared" si="600"/>
        <v>3.3352934106642E-4</v>
      </c>
      <c r="AZ420" s="5">
        <f t="shared" si="601"/>
        <v>1.3972382028129153E-4</v>
      </c>
      <c r="BA420" s="5">
        <f t="shared" si="602"/>
        <v>3.9022545745804593E-5</v>
      </c>
      <c r="BB420" s="5">
        <f t="shared" si="603"/>
        <v>8.173762391146685E-6</v>
      </c>
      <c r="BC420" s="5">
        <f t="shared" si="604"/>
        <v>1.3696777665328392E-6</v>
      </c>
      <c r="BD420" s="5">
        <f t="shared" si="605"/>
        <v>6.7383714618206504E-5</v>
      </c>
      <c r="BE420" s="5">
        <f t="shared" si="606"/>
        <v>7.5908451590319344E-5</v>
      </c>
      <c r="BF420" s="5">
        <f t="shared" si="607"/>
        <v>4.2755827988169333E-5</v>
      </c>
      <c r="BG420" s="5">
        <f t="shared" si="608"/>
        <v>1.6054960843447167E-5</v>
      </c>
      <c r="BH420" s="5">
        <f t="shared" si="609"/>
        <v>4.5215198689862584E-6</v>
      </c>
      <c r="BI420" s="5">
        <f t="shared" si="610"/>
        <v>1.0187077813512972E-6</v>
      </c>
      <c r="BJ420" s="8">
        <f t="shared" si="611"/>
        <v>0.42200758122072907</v>
      </c>
      <c r="BK420" s="8">
        <f t="shared" si="612"/>
        <v>0.30765984127996221</v>
      </c>
      <c r="BL420" s="8">
        <f t="shared" si="613"/>
        <v>0.25671838782226858</v>
      </c>
      <c r="BM420" s="8">
        <f t="shared" si="614"/>
        <v>0.31347846701555143</v>
      </c>
      <c r="BN420" s="8">
        <f t="shared" si="615"/>
        <v>0.68632192501315459</v>
      </c>
    </row>
    <row r="421" spans="1:66" x14ac:dyDescent="0.25">
      <c r="A421" t="s">
        <v>175</v>
      </c>
      <c r="B421" t="s">
        <v>177</v>
      </c>
      <c r="C421" t="s">
        <v>179</v>
      </c>
      <c r="D421" t="s">
        <v>497</v>
      </c>
      <c r="E421">
        <f>VLOOKUP(A421,home!$A$2:$E$405,3,FALSE)</f>
        <v>1.21182266009852</v>
      </c>
      <c r="F421">
        <f>VLOOKUP(B421,home!$B$2:$E$405,3,FALSE)</f>
        <v>0.65</v>
      </c>
      <c r="G421">
        <f>VLOOKUP(C421,away!$B$2:$E$405,4,FALSE)</f>
        <v>0.88</v>
      </c>
      <c r="H421">
        <f>VLOOKUP(A421,away!$A$2:$E$405,3,FALSE)</f>
        <v>1.07389162561576</v>
      </c>
      <c r="I421">
        <f>VLOOKUP(C421,away!$B$2:$E$405,3,FALSE)</f>
        <v>0.71</v>
      </c>
      <c r="J421">
        <f>VLOOKUP(B421,home!$B$2:$E$405,4,FALSE)</f>
        <v>1.2</v>
      </c>
      <c r="K421" s="3">
        <f t="shared" si="560"/>
        <v>0.69316256157635348</v>
      </c>
      <c r="L421" s="3">
        <f t="shared" si="561"/>
        <v>0.91495566502462755</v>
      </c>
      <c r="M421" s="5">
        <f t="shared" si="562"/>
        <v>0.20026411140032985</v>
      </c>
      <c r="N421" s="5">
        <f t="shared" si="563"/>
        <v>0.13881558445006484</v>
      </c>
      <c r="O421" s="5">
        <f t="shared" si="564"/>
        <v>0.18323278322685491</v>
      </c>
      <c r="P421" s="5">
        <f t="shared" si="565"/>
        <v>0.1270101053862914</v>
      </c>
      <c r="Q421" s="5">
        <f t="shared" si="566"/>
        <v>4.8110883052062778E-2</v>
      </c>
      <c r="R421" s="5">
        <f t="shared" si="567"/>
        <v>8.3824936515820195E-2</v>
      </c>
      <c r="S421" s="5">
        <f t="shared" si="568"/>
        <v>2.0137865388658797E-2</v>
      </c>
      <c r="T421" s="5">
        <f t="shared" si="569"/>
        <v>4.4019324997822185E-2</v>
      </c>
      <c r="U421" s="5">
        <f t="shared" si="570"/>
        <v>5.8104307719281129E-2</v>
      </c>
      <c r="V421" s="5">
        <f t="shared" si="571"/>
        <v>1.4190773637117497E-3</v>
      </c>
      <c r="W421" s="5">
        <f t="shared" si="572"/>
        <v>1.1116220978689407E-2</v>
      </c>
      <c r="X421" s="5">
        <f t="shared" si="573"/>
        <v>1.0170849358117481E-2</v>
      </c>
      <c r="Y421" s="5">
        <f t="shared" si="574"/>
        <v>4.6529381191608423E-3</v>
      </c>
      <c r="Z421" s="5">
        <f t="shared" si="575"/>
        <v>2.5565366845159823E-2</v>
      </c>
      <c r="AA421" s="5">
        <f t="shared" si="576"/>
        <v>1.772095517003016E-2</v>
      </c>
      <c r="AB421" s="5">
        <f t="shared" si="577"/>
        <v>6.1417513396189154E-3</v>
      </c>
      <c r="AC421" s="5">
        <f t="shared" si="578"/>
        <v>5.6249833112894247E-5</v>
      </c>
      <c r="AD421" s="5">
        <f t="shared" si="579"/>
        <v>1.9263370521592864E-3</v>
      </c>
      <c r="AE421" s="5">
        <f t="shared" si="580"/>
        <v>1.7625129986199805E-3</v>
      </c>
      <c r="AF421" s="5">
        <f t="shared" si="581"/>
        <v>8.0631062638344714E-4</v>
      </c>
      <c r="AG421" s="5">
        <f t="shared" si="582"/>
        <v>2.4591282512636371E-4</v>
      </c>
      <c r="AH421" s="5">
        <f t="shared" si="583"/>
        <v>5.8477943058529418E-3</v>
      </c>
      <c r="AI421" s="5">
        <f t="shared" si="584"/>
        <v>4.0534720806166382E-3</v>
      </c>
      <c r="AJ421" s="5">
        <f t="shared" si="585"/>
        <v>1.4048575453392302E-3</v>
      </c>
      <c r="AK421" s="5">
        <f t="shared" si="586"/>
        <v>3.2459821825906972E-4</v>
      </c>
      <c r="AL421" s="5">
        <f t="shared" si="587"/>
        <v>1.4269750444398881E-6</v>
      </c>
      <c r="AM421" s="5">
        <f t="shared" si="588"/>
        <v>2.6705294510683458E-4</v>
      </c>
      <c r="AN421" s="5">
        <f t="shared" si="589"/>
        <v>2.4434160498700919E-4</v>
      </c>
      <c r="AO421" s="5">
        <f t="shared" si="590"/>
        <v>1.117808678420369E-4</v>
      </c>
      <c r="AP421" s="5">
        <f t="shared" si="591"/>
        <v>3.4091512757813635E-5</v>
      </c>
      <c r="AQ421" s="5">
        <f t="shared" si="592"/>
        <v>7.7980556817552345E-6</v>
      </c>
      <c r="AR421" s="5">
        <f t="shared" si="593"/>
        <v>1.0700945056077822E-3</v>
      </c>
      <c r="AS421" s="5">
        <f t="shared" si="594"/>
        <v>7.4174944863587171E-4</v>
      </c>
      <c r="AT421" s="5">
        <f t="shared" si="595"/>
        <v>2.5707647393214436E-4</v>
      </c>
      <c r="AU421" s="5">
        <f t="shared" si="596"/>
        <v>5.9398595730607303E-5</v>
      </c>
      <c r="AV421" s="5">
        <f t="shared" si="597"/>
        <v>1.02932206926665E-5</v>
      </c>
      <c r="AW421" s="5">
        <f t="shared" si="598"/>
        <v>2.5139059491462277E-8</v>
      </c>
      <c r="AX421" s="5">
        <f t="shared" si="599"/>
        <v>3.0851850584460464E-5</v>
      </c>
      <c r="AY421" s="5">
        <f t="shared" si="600"/>
        <v>2.8228075468745465E-5</v>
      </c>
      <c r="AZ421" s="5">
        <f t="shared" si="601"/>
        <v>1.2913718781435687E-5</v>
      </c>
      <c r="BA421" s="5">
        <f t="shared" si="602"/>
        <v>3.9384933852031715E-6</v>
      </c>
      <c r="BB421" s="5">
        <f t="shared" si="603"/>
        <v>9.0088670861341595E-7</v>
      </c>
      <c r="BC421" s="5">
        <f t="shared" si="604"/>
        <v>1.6485427951824727E-7</v>
      </c>
      <c r="BD421" s="5">
        <f t="shared" si="605"/>
        <v>1.6318150500292797E-4</v>
      </c>
      <c r="BE421" s="5">
        <f t="shared" si="606"/>
        <v>1.1311131000971406E-4</v>
      </c>
      <c r="BF421" s="5">
        <f t="shared" si="607"/>
        <v>3.9202262694795219E-5</v>
      </c>
      <c r="BG421" s="5">
        <f t="shared" si="608"/>
        <v>9.0578469430377951E-6</v>
      </c>
      <c r="BH421" s="5">
        <f t="shared" si="609"/>
        <v>1.5696400973506548E-6</v>
      </c>
      <c r="BI421" s="5">
        <f t="shared" si="610"/>
        <v>2.176031501265074E-7</v>
      </c>
      <c r="BJ421" s="8">
        <f t="shared" si="611"/>
        <v>0.26236893732378985</v>
      </c>
      <c r="BK421" s="8">
        <f t="shared" si="612"/>
        <v>0.348917064422618</v>
      </c>
      <c r="BL421" s="8">
        <f t="shared" si="613"/>
        <v>0.36312040853417021</v>
      </c>
      <c r="BM421" s="8">
        <f t="shared" si="614"/>
        <v>0.21868517015790476</v>
      </c>
      <c r="BN421" s="8">
        <f t="shared" si="615"/>
        <v>0.78125840403142399</v>
      </c>
    </row>
    <row r="422" spans="1:66" x14ac:dyDescent="0.25">
      <c r="A422" t="s">
        <v>175</v>
      </c>
      <c r="B422" t="s">
        <v>280</v>
      </c>
      <c r="C422" t="s">
        <v>277</v>
      </c>
      <c r="D422" t="s">
        <v>497</v>
      </c>
      <c r="E422">
        <f>VLOOKUP(A422,home!$A$2:$E$405,3,FALSE)</f>
        <v>1.21182266009852</v>
      </c>
      <c r="F422">
        <f>VLOOKUP(B422,home!$B$2:$E$405,3,FALSE)</f>
        <v>0.72</v>
      </c>
      <c r="G422">
        <f>VLOOKUP(C422,away!$B$2:$E$405,4,FALSE)</f>
        <v>0.88</v>
      </c>
      <c r="H422">
        <f>VLOOKUP(A422,away!$A$2:$E$405,3,FALSE)</f>
        <v>1.07389162561576</v>
      </c>
      <c r="I422">
        <f>VLOOKUP(C422,away!$B$2:$E$405,3,FALSE)</f>
        <v>0.88</v>
      </c>
      <c r="J422">
        <f>VLOOKUP(B422,home!$B$2:$E$405,4,FALSE)</f>
        <v>0.87</v>
      </c>
      <c r="K422" s="3">
        <f t="shared" si="560"/>
        <v>0.76781083743842227</v>
      </c>
      <c r="L422" s="3">
        <f t="shared" si="561"/>
        <v>0.82217142857142589</v>
      </c>
      <c r="M422" s="5">
        <f t="shared" si="562"/>
        <v>0.20392922818107057</v>
      </c>
      <c r="N422" s="5">
        <f t="shared" si="563"/>
        <v>0.15657907146787892</v>
      </c>
      <c r="O422" s="5">
        <f t="shared" si="564"/>
        <v>0.16766478486109906</v>
      </c>
      <c r="P422" s="5">
        <f t="shared" si="565"/>
        <v>0.12873483887313339</v>
      </c>
      <c r="Q422" s="5">
        <f t="shared" si="566"/>
        <v>6.0111553994541322E-2</v>
      </c>
      <c r="R422" s="5">
        <f t="shared" si="567"/>
        <v>6.8924597845185287E-2</v>
      </c>
      <c r="S422" s="5">
        <f t="shared" si="568"/>
        <v>2.0316679084589822E-2</v>
      </c>
      <c r="T422" s="5">
        <f t="shared" si="569"/>
        <v>4.9422002221340439E-2</v>
      </c>
      <c r="U422" s="5">
        <f t="shared" si="570"/>
        <v>5.2921053191618196E-2</v>
      </c>
      <c r="V422" s="5">
        <f t="shared" si="571"/>
        <v>1.4250392603356911E-3</v>
      </c>
      <c r="W422" s="5">
        <f t="shared" si="572"/>
        <v>1.5384767537424572E-2</v>
      </c>
      <c r="X422" s="5">
        <f t="shared" si="573"/>
        <v>1.2648916304483658E-2</v>
      </c>
      <c r="Y422" s="5">
        <f t="shared" si="574"/>
        <v>5.1997887939688649E-3</v>
      </c>
      <c r="Z422" s="5">
        <f t="shared" si="575"/>
        <v>1.8889278358029008E-2</v>
      </c>
      <c r="AA422" s="5">
        <f t="shared" si="576"/>
        <v>1.4503392634685718E-2</v>
      </c>
      <c r="AB422" s="5">
        <f t="shared" si="577"/>
        <v>5.5679310222681421E-3</v>
      </c>
      <c r="AC422" s="5">
        <f t="shared" si="578"/>
        <v>5.6224223350513142E-5</v>
      </c>
      <c r="AD422" s="5">
        <f t="shared" si="579"/>
        <v>2.9531478116763534E-3</v>
      </c>
      <c r="AE422" s="5">
        <f t="shared" si="580"/>
        <v>2.4279937551085276E-3</v>
      </c>
      <c r="AF422" s="5">
        <f t="shared" si="581"/>
        <v>9.9811354710003923E-4</v>
      </c>
      <c r="AG422" s="5">
        <f t="shared" si="582"/>
        <v>2.7354014696524419E-4</v>
      </c>
      <c r="AH422" s="5">
        <f t="shared" si="583"/>
        <v>3.8825562430760061E-3</v>
      </c>
      <c r="AI422" s="5">
        <f t="shared" si="584"/>
        <v>2.9810687603979628E-3</v>
      </c>
      <c r="AJ422" s="5">
        <f t="shared" si="585"/>
        <v>1.1444484506913392E-3</v>
      </c>
      <c r="AK422" s="5">
        <f t="shared" si="586"/>
        <v>2.9290664111014078E-4</v>
      </c>
      <c r="AL422" s="5">
        <f t="shared" si="587"/>
        <v>1.4197114162308659E-6</v>
      </c>
      <c r="AM422" s="5">
        <f t="shared" si="588"/>
        <v>4.5349177887253313E-4</v>
      </c>
      <c r="AN422" s="5">
        <f t="shared" si="589"/>
        <v>3.7284798368102774E-4</v>
      </c>
      <c r="AO422" s="5">
        <f t="shared" si="590"/>
        <v>1.532724796915031E-4</v>
      </c>
      <c r="AP422" s="5">
        <f t="shared" si="591"/>
        <v>4.2005417862882664E-5</v>
      </c>
      <c r="AQ422" s="5">
        <f t="shared" si="592"/>
        <v>8.6339136030164815E-6</v>
      </c>
      <c r="AR422" s="5">
        <f t="shared" si="593"/>
        <v>6.3842536257574186E-4</v>
      </c>
      <c r="AS422" s="5">
        <f t="shared" si="594"/>
        <v>4.9018991228120872E-4</v>
      </c>
      <c r="AT422" s="5">
        <f t="shared" si="595"/>
        <v>1.8818656352625077E-4</v>
      </c>
      <c r="AU422" s="5">
        <f t="shared" si="596"/>
        <v>4.8163894311916493E-5</v>
      </c>
      <c r="AV422" s="5">
        <f t="shared" si="597"/>
        <v>9.2451900064820655E-6</v>
      </c>
      <c r="AW422" s="5">
        <f t="shared" si="598"/>
        <v>2.4895118169316364E-8</v>
      </c>
      <c r="AX422" s="5">
        <f t="shared" si="599"/>
        <v>5.8032650417926552E-5</v>
      </c>
      <c r="AY422" s="5">
        <f t="shared" si="600"/>
        <v>4.7712787097892824E-5</v>
      </c>
      <c r="AZ422" s="5">
        <f t="shared" si="601"/>
        <v>1.9614045164699419E-5</v>
      </c>
      <c r="BA422" s="5">
        <f t="shared" si="602"/>
        <v>5.375369177708464E-6</v>
      </c>
      <c r="BB422" s="5">
        <f t="shared" si="603"/>
        <v>1.1048687389838445E-6</v>
      </c>
      <c r="BC422" s="5">
        <f t="shared" si="604"/>
        <v>1.8167830190285152E-7</v>
      </c>
      <c r="BD422" s="5">
        <f t="shared" si="605"/>
        <v>8.7482515397521333E-5</v>
      </c>
      <c r="BE422" s="5">
        <f t="shared" si="606"/>
        <v>6.7170023408590532E-5</v>
      </c>
      <c r="BF422" s="5">
        <f t="shared" si="607"/>
        <v>2.5786935962054154E-5</v>
      </c>
      <c r="BG422" s="5">
        <f t="shared" si="608"/>
        <v>6.5998296319985904E-6</v>
      </c>
      <c r="BH422" s="5">
        <f t="shared" si="609"/>
        <v>1.2668551791739378E-6</v>
      </c>
      <c r="BI422" s="5">
        <f t="shared" si="610"/>
        <v>1.945410272069488E-7</v>
      </c>
      <c r="BJ422" s="8">
        <f t="shared" si="611"/>
        <v>0.30716116855309805</v>
      </c>
      <c r="BK422" s="8">
        <f t="shared" si="612"/>
        <v>0.3545111421209941</v>
      </c>
      <c r="BL422" s="8">
        <f t="shared" si="613"/>
        <v>0.31944545127344004</v>
      </c>
      <c r="BM422" s="8">
        <f t="shared" si="614"/>
        <v>0.21401527719067287</v>
      </c>
      <c r="BN422" s="8">
        <f t="shared" si="615"/>
        <v>0.78594407522290854</v>
      </c>
    </row>
    <row r="423" spans="1:66" x14ac:dyDescent="0.25">
      <c r="A423" t="s">
        <v>24</v>
      </c>
      <c r="B423" t="s">
        <v>288</v>
      </c>
      <c r="C423" t="s">
        <v>185</v>
      </c>
      <c r="D423" t="s">
        <v>497</v>
      </c>
      <c r="E423">
        <f>VLOOKUP(A423,home!$A$2:$E$405,3,FALSE)</f>
        <v>1.5819397993311</v>
      </c>
      <c r="F423">
        <f>VLOOKUP(B423,home!$B$2:$E$405,3,FALSE)</f>
        <v>0.9</v>
      </c>
      <c r="G423">
        <f>VLOOKUP(C423,away!$B$2:$E$405,4,FALSE)</f>
        <v>1.1000000000000001</v>
      </c>
      <c r="H423">
        <f>VLOOKUP(A423,away!$A$2:$E$405,3,FALSE)</f>
        <v>1.41471571906355</v>
      </c>
      <c r="I423">
        <f>VLOOKUP(C423,away!$B$2:$E$405,3,FALSE)</f>
        <v>0.84</v>
      </c>
      <c r="J423">
        <f>VLOOKUP(B423,home!$B$2:$E$405,4,FALSE)</f>
        <v>1.46</v>
      </c>
      <c r="K423" s="3">
        <f t="shared" si="560"/>
        <v>1.566120401337789</v>
      </c>
      <c r="L423" s="3">
        <f t="shared" si="561"/>
        <v>1.7350073578595375</v>
      </c>
      <c r="M423" s="5">
        <f t="shared" si="562"/>
        <v>3.6841595515920804E-2</v>
      </c>
      <c r="N423" s="5">
        <f t="shared" si="563"/>
        <v>5.7698374355318369E-2</v>
      </c>
      <c r="O423" s="5">
        <f t="shared" si="564"/>
        <v>6.3920439295407527E-2</v>
      </c>
      <c r="P423" s="5">
        <f t="shared" si="565"/>
        <v>0.10010710404301142</v>
      </c>
      <c r="Q423" s="5">
        <f t="shared" si="566"/>
        <v>4.51813006009446E-2</v>
      </c>
      <c r="R423" s="5">
        <f t="shared" si="567"/>
        <v>5.5451216247573015E-2</v>
      </c>
      <c r="S423" s="5">
        <f t="shared" si="568"/>
        <v>6.8003517081308515E-2</v>
      </c>
      <c r="T423" s="5">
        <f t="shared" si="569"/>
        <v>7.8389888980302427E-2</v>
      </c>
      <c r="U423" s="5">
        <f t="shared" si="570"/>
        <v>8.6843281044317558E-2</v>
      </c>
      <c r="V423" s="5">
        <f t="shared" si="571"/>
        <v>2.053124725045994E-2</v>
      </c>
      <c r="W423" s="5">
        <f t="shared" si="572"/>
        <v>2.358645221003822E-2</v>
      </c>
      <c r="X423" s="5">
        <f t="shared" si="573"/>
        <v>4.0922668130218658E-2</v>
      </c>
      <c r="Y423" s="5">
        <f t="shared" si="574"/>
        <v>3.5500565154586702E-2</v>
      </c>
      <c r="Z423" s="5">
        <f t="shared" si="575"/>
        <v>3.2069422730599824E-2</v>
      </c>
      <c r="AA423" s="5">
        <f t="shared" si="576"/>
        <v>5.022457719751821E-2</v>
      </c>
      <c r="AB423" s="5">
        <f t="shared" si="577"/>
        <v>3.9328867498798999E-2</v>
      </c>
      <c r="AC423" s="5">
        <f t="shared" si="578"/>
        <v>3.4867580988491549E-3</v>
      </c>
      <c r="AD423" s="5">
        <f t="shared" si="579"/>
        <v>9.2348060003299096E-3</v>
      </c>
      <c r="AE423" s="5">
        <f t="shared" si="580"/>
        <v>1.60224563589778E-2</v>
      </c>
      <c r="AF423" s="5">
        <f t="shared" si="581"/>
        <v>1.3899539836904914E-2</v>
      </c>
      <c r="AG423" s="5">
        <f t="shared" si="582"/>
        <v>8.0386012959639246E-3</v>
      </c>
      <c r="AH423" s="5">
        <f t="shared" si="583"/>
        <v>1.3910171099974647E-2</v>
      </c>
      <c r="AI423" s="5">
        <f t="shared" si="584"/>
        <v>2.1785002745769604E-2</v>
      </c>
      <c r="AJ423" s="5">
        <f t="shared" si="585"/>
        <v>1.7058968621674768E-2</v>
      </c>
      <c r="AK423" s="5">
        <f t="shared" si="586"/>
        <v>8.9054662613953471E-3</v>
      </c>
      <c r="AL423" s="5">
        <f t="shared" si="587"/>
        <v>3.7897300688127485E-4</v>
      </c>
      <c r="AM423" s="5">
        <f t="shared" si="588"/>
        <v>2.8925636159026586E-3</v>
      </c>
      <c r="AN423" s="5">
        <f t="shared" si="589"/>
        <v>5.0186191566679011E-3</v>
      </c>
      <c r="AO423" s="5">
        <f t="shared" si="590"/>
        <v>4.3536705815568197E-3</v>
      </c>
      <c r="AP423" s="5">
        <f t="shared" si="591"/>
        <v>2.5178834975658972E-3</v>
      </c>
      <c r="AQ423" s="5">
        <f t="shared" si="592"/>
        <v>1.0921365986274844E-3</v>
      </c>
      <c r="AR423" s="5">
        <f t="shared" si="593"/>
        <v>4.8268498415082227E-3</v>
      </c>
      <c r="AS423" s="5">
        <f t="shared" si="594"/>
        <v>7.5594280109801005E-3</v>
      </c>
      <c r="AT423" s="5">
        <f t="shared" si="595"/>
        <v>5.9194872152201396E-3</v>
      </c>
      <c r="AU423" s="5">
        <f t="shared" si="596"/>
        <v>3.0902098977381594E-3</v>
      </c>
      <c r="AV423" s="5">
        <f t="shared" si="597"/>
        <v>1.2099101913159236E-3</v>
      </c>
      <c r="AW423" s="5">
        <f t="shared" si="598"/>
        <v>2.8604360625298991E-5</v>
      </c>
      <c r="AX423" s="5">
        <f t="shared" si="599"/>
        <v>7.5501714850542613E-4</v>
      </c>
      <c r="AY423" s="5">
        <f t="shared" si="600"/>
        <v>1.3099603079670414E-3</v>
      </c>
      <c r="AZ423" s="5">
        <f t="shared" si="601"/>
        <v>1.1363953864133817E-3</v>
      </c>
      <c r="BA423" s="5">
        <f t="shared" si="602"/>
        <v>6.5721811895494962E-4</v>
      </c>
      <c r="BB423" s="5">
        <f t="shared" si="603"/>
        <v>2.8506956802636053E-4</v>
      </c>
      <c r="BC423" s="5">
        <f t="shared" si="604"/>
        <v>9.8919559605515118E-5</v>
      </c>
      <c r="BD423" s="5">
        <f t="shared" si="605"/>
        <v>1.3957699983833192E-3</v>
      </c>
      <c r="BE423" s="5">
        <f t="shared" si="606"/>
        <v>2.1859438700433287E-3</v>
      </c>
      <c r="BF423" s="5">
        <f t="shared" si="607"/>
        <v>1.711725645527069E-3</v>
      </c>
      <c r="BG423" s="5">
        <f t="shared" si="608"/>
        <v>8.9358948498434649E-4</v>
      </c>
      <c r="BH423" s="5">
        <f t="shared" si="609"/>
        <v>3.4986718071372829E-4</v>
      </c>
      <c r="BI423" s="5">
        <f t="shared" si="610"/>
        <v>1.0958682589486091E-4</v>
      </c>
      <c r="BJ423" s="8">
        <f t="shared" si="611"/>
        <v>0.3485921064633789</v>
      </c>
      <c r="BK423" s="8">
        <f t="shared" si="612"/>
        <v>0.23065915530439812</v>
      </c>
      <c r="BL423" s="8">
        <f t="shared" si="613"/>
        <v>0.38668035817473889</v>
      </c>
      <c r="BM423" s="8">
        <f t="shared" si="614"/>
        <v>0.63751965666759813</v>
      </c>
      <c r="BN423" s="8">
        <f t="shared" si="615"/>
        <v>0.35920003005817569</v>
      </c>
    </row>
    <row r="424" spans="1:66" x14ac:dyDescent="0.25">
      <c r="A424" t="s">
        <v>24</v>
      </c>
      <c r="B424" t="s">
        <v>184</v>
      </c>
      <c r="C424" t="s">
        <v>181</v>
      </c>
      <c r="D424" t="s">
        <v>497</v>
      </c>
      <c r="E424">
        <f>VLOOKUP(A424,home!$A$2:$E$405,3,FALSE)</f>
        <v>1.5819397993311</v>
      </c>
      <c r="F424">
        <f>VLOOKUP(B424,home!$B$2:$E$405,3,FALSE)</f>
        <v>0.93</v>
      </c>
      <c r="G424">
        <f>VLOOKUP(C424,away!$B$2:$E$405,4,FALSE)</f>
        <v>0.76</v>
      </c>
      <c r="H424">
        <f>VLOOKUP(A424,away!$A$2:$E$405,3,FALSE)</f>
        <v>1.41471571906355</v>
      </c>
      <c r="I424">
        <f>VLOOKUP(C424,away!$B$2:$E$405,3,FALSE)</f>
        <v>0.84</v>
      </c>
      <c r="J424">
        <f>VLOOKUP(B424,home!$B$2:$E$405,4,FALSE)</f>
        <v>1.08</v>
      </c>
      <c r="K424" s="3">
        <f t="shared" si="560"/>
        <v>1.1181150501672215</v>
      </c>
      <c r="L424" s="3">
        <f t="shared" si="561"/>
        <v>1.2834301003344526</v>
      </c>
      <c r="M424" s="5">
        <f t="shared" si="562"/>
        <v>9.057788863672761E-2</v>
      </c>
      <c r="N424" s="5">
        <f t="shared" si="563"/>
        <v>0.10127650049709569</v>
      </c>
      <c r="O424" s="5">
        <f t="shared" si="564"/>
        <v>0.11625038870111819</v>
      </c>
      <c r="P424" s="5">
        <f t="shared" si="565"/>
        <v>0.12998130919450976</v>
      </c>
      <c r="Q424" s="5">
        <f t="shared" si="566"/>
        <v>5.6619389717035402E-2</v>
      </c>
      <c r="R424" s="5">
        <f t="shared" si="567"/>
        <v>7.4599624017297639E-2</v>
      </c>
      <c r="S424" s="5">
        <f t="shared" si="568"/>
        <v>4.6631526176544418E-2</v>
      </c>
      <c r="T424" s="5">
        <f t="shared" si="569"/>
        <v>7.266702902541021E-2</v>
      </c>
      <c r="U424" s="5">
        <f t="shared" si="570"/>
        <v>8.3410962350556603E-2</v>
      </c>
      <c r="V424" s="5">
        <f t="shared" si="571"/>
        <v>7.4352544207370299E-3</v>
      </c>
      <c r="W424" s="5">
        <f t="shared" si="572"/>
        <v>2.1102330591300171E-2</v>
      </c>
      <c r="X424" s="5">
        <f t="shared" si="573"/>
        <v>2.7083366268083164E-2</v>
      </c>
      <c r="Y424" s="5">
        <f t="shared" si="574"/>
        <v>1.7379803743420359E-2</v>
      </c>
      <c r="Z424" s="5">
        <f t="shared" si="575"/>
        <v>3.1914467645810927E-2</v>
      </c>
      <c r="AA424" s="5">
        <f t="shared" si="576"/>
        <v>3.5684046592856046E-2</v>
      </c>
      <c r="AB424" s="5">
        <f t="shared" si="577"/>
        <v>1.994943477317036E-2</v>
      </c>
      <c r="AC424" s="5">
        <f t="shared" si="578"/>
        <v>6.6685984180814598E-4</v>
      </c>
      <c r="AD424" s="5">
        <f t="shared" si="579"/>
        <v>5.8987083569342182E-3</v>
      </c>
      <c r="AE424" s="5">
        <f t="shared" si="580"/>
        <v>7.5705798583837573E-3</v>
      </c>
      <c r="AF424" s="5">
        <f t="shared" si="581"/>
        <v>4.8581550336177278E-3</v>
      </c>
      <c r="AG424" s="5">
        <f t="shared" si="582"/>
        <v>2.0783674674121093E-3</v>
      </c>
      <c r="AH424" s="5">
        <f t="shared" si="583"/>
        <v>1.0239997103195933E-2</v>
      </c>
      <c r="AI424" s="5">
        <f t="shared" si="584"/>
        <v>1.1449494874752122E-2</v>
      </c>
      <c r="AJ424" s="5">
        <f t="shared" si="585"/>
        <v>6.4009262681364084E-3</v>
      </c>
      <c r="AK424" s="5">
        <f t="shared" si="586"/>
        <v>2.385657331804676E-3</v>
      </c>
      <c r="AL424" s="5">
        <f t="shared" si="587"/>
        <v>3.8278355387639112E-5</v>
      </c>
      <c r="AM424" s="5">
        <f t="shared" si="588"/>
        <v>1.3190869180870622E-3</v>
      </c>
      <c r="AN424" s="5">
        <f t="shared" si="589"/>
        <v>1.6929558556303419E-3</v>
      </c>
      <c r="AO424" s="5">
        <f t="shared" si="590"/>
        <v>1.0863952518267248E-3</v>
      </c>
      <c r="AP424" s="5">
        <f t="shared" si="591"/>
        <v>4.6477078901828223E-4</v>
      </c>
      <c r="AQ424" s="5">
        <f t="shared" si="592"/>
        <v>1.4912520509556407E-4</v>
      </c>
      <c r="AR424" s="5">
        <f t="shared" si="593"/>
        <v>2.6284641019158513E-3</v>
      </c>
      <c r="AS424" s="5">
        <f t="shared" si="594"/>
        <v>2.9389252711763828E-3</v>
      </c>
      <c r="AT424" s="5">
        <f t="shared" si="595"/>
        <v>1.6430282885095484E-3</v>
      </c>
      <c r="AU424" s="5">
        <f t="shared" si="596"/>
        <v>6.1236488574433932E-4</v>
      </c>
      <c r="AV424" s="5">
        <f t="shared" si="597"/>
        <v>1.7117359873616915E-4</v>
      </c>
      <c r="AW424" s="5">
        <f t="shared" si="598"/>
        <v>1.5258417129485102E-6</v>
      </c>
      <c r="AX424" s="5">
        <f t="shared" si="599"/>
        <v>2.4581515593197358E-4</v>
      </c>
      <c r="AY424" s="5">
        <f t="shared" si="600"/>
        <v>3.1548657024150193E-4</v>
      </c>
      <c r="AZ424" s="5">
        <f t="shared" si="601"/>
        <v>2.0245248024961166E-4</v>
      </c>
      <c r="BA424" s="5">
        <f t="shared" si="602"/>
        <v>8.6611202346572645E-5</v>
      </c>
      <c r="BB424" s="5">
        <f t="shared" si="603"/>
        <v>2.7789856029437311E-5</v>
      </c>
      <c r="BC424" s="5">
        <f t="shared" si="604"/>
        <v>7.1332675424281423E-6</v>
      </c>
      <c r="BD424" s="5">
        <f t="shared" si="605"/>
        <v>5.6224165767456227E-4</v>
      </c>
      <c r="BE424" s="5">
        <f t="shared" si="606"/>
        <v>6.2865085927689499E-4</v>
      </c>
      <c r="BF424" s="5">
        <f t="shared" si="607"/>
        <v>3.5145199352902621E-4</v>
      </c>
      <c r="BG424" s="5">
        <f t="shared" si="608"/>
        <v>1.3098792112535906E-4</v>
      </c>
      <c r="BH424" s="5">
        <f t="shared" si="609"/>
        <v>3.6614891500095214E-5</v>
      </c>
      <c r="BI424" s="5">
        <f t="shared" si="610"/>
        <v>8.1879322492992648E-6</v>
      </c>
      <c r="BJ424" s="8">
        <f t="shared" si="611"/>
        <v>0.32213185311069248</v>
      </c>
      <c r="BK424" s="8">
        <f t="shared" si="612"/>
        <v>0.27564660319595607</v>
      </c>
      <c r="BL424" s="8">
        <f t="shared" si="613"/>
        <v>0.37008262341432563</v>
      </c>
      <c r="BM424" s="8">
        <f t="shared" si="614"/>
        <v>0.43015648587447219</v>
      </c>
      <c r="BN424" s="8">
        <f t="shared" si="615"/>
        <v>0.56930510076378438</v>
      </c>
    </row>
    <row r="425" spans="1:66" x14ac:dyDescent="0.25">
      <c r="A425" t="s">
        <v>24</v>
      </c>
      <c r="B425" t="s">
        <v>290</v>
      </c>
      <c r="C425" t="s">
        <v>287</v>
      </c>
      <c r="D425" t="s">
        <v>497</v>
      </c>
      <c r="E425">
        <f>VLOOKUP(A425,home!$A$2:$E$405,3,FALSE)</f>
        <v>1.5819397993311</v>
      </c>
      <c r="F425">
        <f>VLOOKUP(B425,home!$B$2:$E$405,3,FALSE)</f>
        <v>1.04</v>
      </c>
      <c r="G425">
        <f>VLOOKUP(C425,away!$B$2:$E$405,4,FALSE)</f>
        <v>1.22</v>
      </c>
      <c r="H425">
        <f>VLOOKUP(A425,away!$A$2:$E$405,3,FALSE)</f>
        <v>1.41471571906355</v>
      </c>
      <c r="I425">
        <f>VLOOKUP(C425,away!$B$2:$E$405,3,FALSE)</f>
        <v>0.72</v>
      </c>
      <c r="J425">
        <f>VLOOKUP(B425,home!$B$2:$E$405,4,FALSE)</f>
        <v>1.1100000000000001</v>
      </c>
      <c r="K425" s="3">
        <f t="shared" si="560"/>
        <v>2.0071652173912997</v>
      </c>
      <c r="L425" s="3">
        <f t="shared" si="561"/>
        <v>1.1306408026755892</v>
      </c>
      <c r="M425" s="5">
        <f t="shared" si="562"/>
        <v>4.3377863740148702E-2</v>
      </c>
      <c r="N425" s="5">
        <f t="shared" si="563"/>
        <v>8.7066539303965754E-2</v>
      </c>
      <c r="O425" s="5">
        <f t="shared" si="564"/>
        <v>4.9044782677514061E-2</v>
      </c>
      <c r="P425" s="5">
        <f t="shared" si="565"/>
        <v>9.8440981884821574E-2</v>
      </c>
      <c r="Q425" s="5">
        <f t="shared" si="566"/>
        <v>8.7378464644776291E-2</v>
      </c>
      <c r="R425" s="5">
        <f t="shared" si="567"/>
        <v>2.7726016226777173E-2</v>
      </c>
      <c r="S425" s="5">
        <f t="shared" si="568"/>
        <v>5.585007005242712E-2</v>
      </c>
      <c r="T425" s="5">
        <f t="shared" si="569"/>
        <v>9.879365740253046E-2</v>
      </c>
      <c r="U425" s="5">
        <f t="shared" si="570"/>
        <v>5.5650695387213914E-2</v>
      </c>
      <c r="V425" s="5">
        <f t="shared" si="571"/>
        <v>1.40827992801733E-2</v>
      </c>
      <c r="W425" s="5">
        <f t="shared" si="572"/>
        <v>5.8461004994683485E-2</v>
      </c>
      <c r="X425" s="5">
        <f t="shared" si="573"/>
        <v>6.6098397612410556E-2</v>
      </c>
      <c r="Y425" s="5">
        <f t="shared" si="574"/>
        <v>3.7366772666033075E-2</v>
      </c>
      <c r="Z425" s="5">
        <f t="shared" si="575"/>
        <v>1.0449388413879917E-2</v>
      </c>
      <c r="AA425" s="5">
        <f t="shared" si="576"/>
        <v>2.0973648967351415E-2</v>
      </c>
      <c r="AB425" s="5">
        <f t="shared" si="577"/>
        <v>2.1048789344521358E-2</v>
      </c>
      <c r="AC425" s="5">
        <f t="shared" si="578"/>
        <v>1.9974539853030993E-3</v>
      </c>
      <c r="AD425" s="5">
        <f t="shared" si="579"/>
        <v>2.9335223949766925E-2</v>
      </c>
      <c r="AE425" s="5">
        <f t="shared" si="580"/>
        <v>3.316760115323264E-2</v>
      </c>
      <c r="AF425" s="5">
        <f t="shared" si="581"/>
        <v>1.8750321595357382E-2</v>
      </c>
      <c r="AG425" s="5">
        <f t="shared" si="582"/>
        <v>7.0666262196667677E-3</v>
      </c>
      <c r="AH425" s="5">
        <f t="shared" si="583"/>
        <v>2.953626225934548E-3</v>
      </c>
      <c r="AI425" s="5">
        <f t="shared" si="584"/>
        <v>5.9284158258705614E-3</v>
      </c>
      <c r="AJ425" s="5">
        <f t="shared" si="585"/>
        <v>5.9496550199597542E-3</v>
      </c>
      <c r="AK425" s="5">
        <f t="shared" si="586"/>
        <v>3.9806468705135866E-3</v>
      </c>
      <c r="AL425" s="5">
        <f t="shared" si="587"/>
        <v>1.8131951611161825E-4</v>
      </c>
      <c r="AM425" s="5">
        <f t="shared" si="588"/>
        <v>1.177612823127127E-2</v>
      </c>
      <c r="AN425" s="5">
        <f t="shared" si="589"/>
        <v>1.3314571075815214E-2</v>
      </c>
      <c r="AO425" s="5">
        <f t="shared" si="590"/>
        <v>7.5269986642204504E-3</v>
      </c>
      <c r="AP425" s="5">
        <f t="shared" si="591"/>
        <v>2.8367772704840991E-3</v>
      </c>
      <c r="AQ425" s="5">
        <f t="shared" si="592"/>
        <v>8.0184403252800212E-4</v>
      </c>
      <c r="AR425" s="5">
        <f t="shared" si="593"/>
        <v>6.6789806537886139E-4</v>
      </c>
      <c r="AS425" s="5">
        <f t="shared" si="594"/>
        <v>1.340581765591391E-3</v>
      </c>
      <c r="AT425" s="5">
        <f t="shared" si="595"/>
        <v>1.3453845454820285E-3</v>
      </c>
      <c r="AU425" s="5">
        <f t="shared" si="596"/>
        <v>9.0013635456911046E-4</v>
      </c>
      <c r="AV425" s="5">
        <f t="shared" si="597"/>
        <v>4.5168059545013005E-4</v>
      </c>
      <c r="AW425" s="5">
        <f t="shared" si="598"/>
        <v>1.1430094664971243E-5</v>
      </c>
      <c r="AX425" s="5">
        <f t="shared" si="599"/>
        <v>3.9394391635579054E-3</v>
      </c>
      <c r="AY425" s="5">
        <f t="shared" si="600"/>
        <v>4.4540906579767616E-3</v>
      </c>
      <c r="AZ425" s="5">
        <f t="shared" si="601"/>
        <v>2.5179883183623453E-3</v>
      </c>
      <c r="BA425" s="5">
        <f t="shared" si="602"/>
        <v>9.4898011113365294E-4</v>
      </c>
      <c r="BB425" s="5">
        <f t="shared" si="603"/>
        <v>2.6823890864383077E-4</v>
      </c>
      <c r="BC425" s="5">
        <f t="shared" si="604"/>
        <v>6.0656370995576955E-5</v>
      </c>
      <c r="BD425" s="5">
        <f t="shared" si="605"/>
        <v>1.2585880079090485E-4</v>
      </c>
      <c r="BE425" s="5">
        <f t="shared" si="606"/>
        <v>2.5261940725008483E-4</v>
      </c>
      <c r="BF425" s="5">
        <f t="shared" si="607"/>
        <v>2.5352444373518893E-4</v>
      </c>
      <c r="BG425" s="5">
        <f t="shared" si="608"/>
        <v>1.6962181507458298E-4</v>
      </c>
      <c r="BH425" s="5">
        <f t="shared" si="609"/>
        <v>8.5114751832120525E-5</v>
      </c>
      <c r="BI425" s="5">
        <f t="shared" si="610"/>
        <v>3.4167873872864919E-5</v>
      </c>
      <c r="BJ425" s="8">
        <f t="shared" si="611"/>
        <v>0.57193032234741248</v>
      </c>
      <c r="BK425" s="8">
        <f t="shared" si="612"/>
        <v>0.21838457911696216</v>
      </c>
      <c r="BL425" s="8">
        <f t="shared" si="613"/>
        <v>0.19888286496468363</v>
      </c>
      <c r="BM425" s="8">
        <f t="shared" si="614"/>
        <v>0.60216984580162303</v>
      </c>
      <c r="BN425" s="8">
        <f t="shared" si="615"/>
        <v>0.39303464847800351</v>
      </c>
    </row>
    <row r="426" spans="1:66" x14ac:dyDescent="0.25">
      <c r="A426" t="s">
        <v>24</v>
      </c>
      <c r="B426" t="s">
        <v>326</v>
      </c>
      <c r="C426" t="s">
        <v>291</v>
      </c>
      <c r="D426" t="s">
        <v>497</v>
      </c>
      <c r="E426">
        <f>VLOOKUP(A426,home!$A$2:$E$405,3,FALSE)</f>
        <v>1.5819397993311</v>
      </c>
      <c r="F426">
        <f>VLOOKUP(B426,home!$B$2:$E$405,3,FALSE)</f>
        <v>0.63</v>
      </c>
      <c r="G426">
        <f>VLOOKUP(C426,away!$B$2:$E$405,4,FALSE)</f>
        <v>1.44</v>
      </c>
      <c r="H426">
        <f>VLOOKUP(A426,away!$A$2:$E$405,3,FALSE)</f>
        <v>1.41471571906355</v>
      </c>
      <c r="I426">
        <f>VLOOKUP(C426,away!$B$2:$E$405,3,FALSE)</f>
        <v>0.86</v>
      </c>
      <c r="J426">
        <f>VLOOKUP(B426,home!$B$2:$E$405,4,FALSE)</f>
        <v>1.23</v>
      </c>
      <c r="K426" s="3">
        <f t="shared" si="560"/>
        <v>1.4351357859531739</v>
      </c>
      <c r="L426" s="3">
        <f t="shared" si="561"/>
        <v>1.4964862876254232</v>
      </c>
      <c r="M426" s="5">
        <f t="shared" si="562"/>
        <v>5.3310494429559277E-2</v>
      </c>
      <c r="N426" s="5">
        <f t="shared" si="563"/>
        <v>7.6507798322717854E-2</v>
      </c>
      <c r="O426" s="5">
        <f t="shared" si="564"/>
        <v>7.9778423900366963E-2</v>
      </c>
      <c r="P426" s="5">
        <f t="shared" si="565"/>
        <v>0.11449287108635861</v>
      </c>
      <c r="Q426" s="5">
        <f t="shared" si="566"/>
        <v>5.4899539638710318E-2</v>
      </c>
      <c r="R426" s="5">
        <f t="shared" si="567"/>
        <v>5.9693658707633761E-2</v>
      </c>
      <c r="S426" s="5">
        <f t="shared" si="568"/>
        <v>6.1472969205520783E-2</v>
      </c>
      <c r="T426" s="5">
        <f t="shared" si="569"/>
        <v>8.2156408266278361E-2</v>
      </c>
      <c r="U426" s="5">
        <f t="shared" si="570"/>
        <v>8.5668505805800502E-2</v>
      </c>
      <c r="V426" s="5">
        <f t="shared" si="571"/>
        <v>1.4669233336293422E-2</v>
      </c>
      <c r="W426" s="5">
        <f t="shared" si="572"/>
        <v>2.6262764655955985E-2</v>
      </c>
      <c r="X426" s="5">
        <f t="shared" si="573"/>
        <v>3.9301867182771746E-2</v>
      </c>
      <c r="Y426" s="5">
        <f t="shared" si="574"/>
        <v>2.9407352658546777E-2</v>
      </c>
      <c r="Z426" s="5">
        <f t="shared" si="575"/>
        <v>2.9776913904721942E-2</v>
      </c>
      <c r="AA426" s="5">
        <f t="shared" si="576"/>
        <v>4.2733914739913122E-2</v>
      </c>
      <c r="AB426" s="5">
        <f t="shared" si="577"/>
        <v>3.0664485158560576E-2</v>
      </c>
      <c r="AC426" s="5">
        <f t="shared" si="578"/>
        <v>1.9690337935328577E-3</v>
      </c>
      <c r="AD426" s="5">
        <f t="shared" si="579"/>
        <v>9.4226583489571587E-3</v>
      </c>
      <c r="AE426" s="5">
        <f t="shared" si="580"/>
        <v>1.4100879012193597E-2</v>
      </c>
      <c r="AF426" s="5">
        <f t="shared" si="581"/>
        <v>1.0550886042606423E-2</v>
      </c>
      <c r="AG426" s="5">
        <f t="shared" si="582"/>
        <v>5.2630854283529909E-3</v>
      </c>
      <c r="AH426" s="5">
        <f t="shared" si="583"/>
        <v>1.1140185836554801E-2</v>
      </c>
      <c r="AI426" s="5">
        <f t="shared" si="584"/>
        <v>1.5987679356208491E-2</v>
      </c>
      <c r="AJ426" s="5">
        <f t="shared" si="585"/>
        <v>1.1472245389219806E-2</v>
      </c>
      <c r="AK426" s="5">
        <f t="shared" si="586"/>
        <v>5.4880766344352133E-3</v>
      </c>
      <c r="AL426" s="5">
        <f t="shared" si="587"/>
        <v>1.6915268537643916E-4</v>
      </c>
      <c r="AM426" s="5">
        <f t="shared" si="588"/>
        <v>2.704558839079775E-3</v>
      </c>
      <c r="AN426" s="5">
        <f t="shared" si="589"/>
        <v>4.0473352167590161E-3</v>
      </c>
      <c r="AO426" s="5">
        <f t="shared" si="590"/>
        <v>3.0283908266516696E-3</v>
      </c>
      <c r="AP426" s="5">
        <f t="shared" si="591"/>
        <v>1.5106484485516139E-3</v>
      </c>
      <c r="AQ426" s="5">
        <f t="shared" si="592"/>
        <v>5.6516617217002767E-4</v>
      </c>
      <c r="AR426" s="5">
        <f t="shared" si="593"/>
        <v>3.3342270692006439E-3</v>
      </c>
      <c r="AS426" s="5">
        <f t="shared" si="594"/>
        <v>4.7850685855036134E-3</v>
      </c>
      <c r="AT426" s="5">
        <f t="shared" si="595"/>
        <v>3.433611582648286E-3</v>
      </c>
      <c r="AU426" s="5">
        <f t="shared" si="596"/>
        <v>1.6425662857739564E-3</v>
      </c>
      <c r="AV426" s="5">
        <f t="shared" si="597"/>
        <v>5.8932641437859821E-4</v>
      </c>
      <c r="AW426" s="5">
        <f t="shared" si="598"/>
        <v>1.0091184155070733E-5</v>
      </c>
      <c r="AX426" s="5">
        <f t="shared" si="599"/>
        <v>6.4690152919655872E-4</v>
      </c>
      <c r="AY426" s="5">
        <f t="shared" si="600"/>
        <v>9.6807926788656747E-4</v>
      </c>
      <c r="AZ426" s="5">
        <f t="shared" si="601"/>
        <v>7.243586748633536E-4</v>
      </c>
      <c r="BA426" s="5">
        <f t="shared" si="602"/>
        <v>3.6133094141851019E-4</v>
      </c>
      <c r="BB426" s="5">
        <f t="shared" si="603"/>
        <v>1.3518169978189644E-4</v>
      </c>
      <c r="BC426" s="5">
        <f t="shared" si="604"/>
        <v>4.0459512012300952E-5</v>
      </c>
      <c r="BD426" s="5">
        <f t="shared" si="605"/>
        <v>8.316041814813767E-4</v>
      </c>
      <c r="BE426" s="5">
        <f t="shared" si="606"/>
        <v>1.1934649205922214E-3</v>
      </c>
      <c r="BF426" s="5">
        <f t="shared" si="607"/>
        <v>8.5639210841083021E-4</v>
      </c>
      <c r="BG426" s="5">
        <f t="shared" si="608"/>
        <v>4.0967965386275748E-4</v>
      </c>
      <c r="BH426" s="5">
        <f t="shared" si="609"/>
        <v>1.4698648300883821E-4</v>
      </c>
      <c r="BI426" s="5">
        <f t="shared" si="610"/>
        <v>4.2189112363476392E-5</v>
      </c>
      <c r="BJ426" s="8">
        <f t="shared" si="611"/>
        <v>0.36260565068546241</v>
      </c>
      <c r="BK426" s="8">
        <f t="shared" si="612"/>
        <v>0.24705183380452794</v>
      </c>
      <c r="BL426" s="8">
        <f t="shared" si="613"/>
        <v>0.35989229192591782</v>
      </c>
      <c r="BM426" s="8">
        <f t="shared" si="614"/>
        <v>0.55968591615155183</v>
      </c>
      <c r="BN426" s="8">
        <f t="shared" si="615"/>
        <v>0.43868278608534678</v>
      </c>
    </row>
    <row r="427" spans="1:66" x14ac:dyDescent="0.25">
      <c r="A427" t="s">
        <v>27</v>
      </c>
      <c r="B427" t="s">
        <v>298</v>
      </c>
      <c r="C427" t="s">
        <v>191</v>
      </c>
      <c r="D427" t="s">
        <v>497</v>
      </c>
      <c r="E427">
        <f>VLOOKUP(A427,home!$A$2:$E$405,3,FALSE)</f>
        <v>1.25</v>
      </c>
      <c r="F427">
        <f>VLOOKUP(B427,home!$B$2:$E$405,3,FALSE)</f>
        <v>1.39</v>
      </c>
      <c r="G427">
        <f>VLOOKUP(C427,away!$B$2:$E$405,4,FALSE)</f>
        <v>1.1000000000000001</v>
      </c>
      <c r="H427">
        <f>VLOOKUP(A427,away!$A$2:$E$405,3,FALSE)</f>
        <v>1.0762195121951199</v>
      </c>
      <c r="I427">
        <f>VLOOKUP(C427,away!$B$2:$E$405,3,FALSE)</f>
        <v>0.9</v>
      </c>
      <c r="J427">
        <f>VLOOKUP(B427,home!$B$2:$E$405,4,FALSE)</f>
        <v>0.62</v>
      </c>
      <c r="K427" s="3">
        <f t="shared" si="560"/>
        <v>1.9112499999999999</v>
      </c>
      <c r="L427" s="3">
        <f t="shared" si="561"/>
        <v>0.60053048780487694</v>
      </c>
      <c r="M427" s="5">
        <f t="shared" si="562"/>
        <v>8.1123670871300776E-2</v>
      </c>
      <c r="N427" s="5">
        <f t="shared" si="563"/>
        <v>0.15504761595277358</v>
      </c>
      <c r="O427" s="5">
        <f t="shared" si="564"/>
        <v>4.8717237640864539E-2</v>
      </c>
      <c r="P427" s="5">
        <f t="shared" si="565"/>
        <v>9.3110820441102346E-2</v>
      </c>
      <c r="Q427" s="5">
        <f t="shared" si="566"/>
        <v>0.14816737799486929</v>
      </c>
      <c r="R427" s="5">
        <f t="shared" si="567"/>
        <v>1.4628093242487244E-2</v>
      </c>
      <c r="S427" s="5">
        <f t="shared" si="568"/>
        <v>2.6717309479773146E-2</v>
      </c>
      <c r="T427" s="5">
        <f t="shared" si="569"/>
        <v>8.8979027784028442E-2</v>
      </c>
      <c r="U427" s="5">
        <f t="shared" si="570"/>
        <v>2.7957943209703746E-2</v>
      </c>
      <c r="V427" s="5">
        <f t="shared" si="571"/>
        <v>3.4072403541708326E-3</v>
      </c>
      <c r="W427" s="5">
        <f t="shared" si="572"/>
        <v>9.4394967064231339E-2</v>
      </c>
      <c r="X427" s="5">
        <f t="shared" si="573"/>
        <v>5.6687055617408139E-2</v>
      </c>
      <c r="Y427" s="5">
        <f t="shared" si="574"/>
        <v>1.7021152581072146E-2</v>
      </c>
      <c r="Z427" s="5">
        <f t="shared" si="575"/>
        <v>2.92820532352203E-3</v>
      </c>
      <c r="AA427" s="5">
        <f t="shared" si="576"/>
        <v>5.5965324245814798E-3</v>
      </c>
      <c r="AB427" s="5">
        <f t="shared" si="577"/>
        <v>5.3481862982406774E-3</v>
      </c>
      <c r="AC427" s="5">
        <f t="shared" si="578"/>
        <v>2.4441921621756312E-4</v>
      </c>
      <c r="AD427" s="5">
        <f t="shared" si="579"/>
        <v>4.5103095200378029E-2</v>
      </c>
      <c r="AE427" s="5">
        <f t="shared" si="580"/>
        <v>2.7085783762192821E-2</v>
      </c>
      <c r="AF427" s="5">
        <f t="shared" si="581"/>
        <v>8.1329194676435339E-3</v>
      </c>
      <c r="AG427" s="5">
        <f t="shared" si="582"/>
        <v>1.6280220317272506E-3</v>
      </c>
      <c r="AH427" s="5">
        <f t="shared" si="583"/>
        <v>4.3961914283188042E-4</v>
      </c>
      <c r="AI427" s="5">
        <f t="shared" si="584"/>
        <v>8.4022208673743143E-4</v>
      </c>
      <c r="AJ427" s="5">
        <f t="shared" si="585"/>
        <v>8.0293723163845808E-4</v>
      </c>
      <c r="AK427" s="5">
        <f t="shared" si="586"/>
        <v>5.1153792798966781E-4</v>
      </c>
      <c r="AL427" s="5">
        <f t="shared" si="587"/>
        <v>1.1221422062960241E-5</v>
      </c>
      <c r="AM427" s="5">
        <f t="shared" si="588"/>
        <v>1.7240658140344495E-2</v>
      </c>
      <c r="AN427" s="5">
        <f t="shared" si="589"/>
        <v>1.0353540843098202E-2</v>
      </c>
      <c r="AO427" s="5">
        <f t="shared" si="590"/>
        <v>3.1088084665067397E-3</v>
      </c>
      <c r="AP427" s="5">
        <f t="shared" si="591"/>
        <v>6.2231142162774136E-4</v>
      </c>
      <c r="AQ427" s="5">
        <f t="shared" si="592"/>
        <v>9.3429245399163463E-5</v>
      </c>
      <c r="AR427" s="5">
        <f t="shared" si="593"/>
        <v>5.2800939658638215E-5</v>
      </c>
      <c r="AS427" s="5">
        <f t="shared" si="594"/>
        <v>1.0091579592257229E-4</v>
      </c>
      <c r="AT427" s="5">
        <f t="shared" si="595"/>
        <v>9.6437657478508159E-5</v>
      </c>
      <c r="AU427" s="5">
        <f t="shared" si="596"/>
        <v>6.1438824285266254E-5</v>
      </c>
      <c r="AV427" s="5">
        <f t="shared" si="597"/>
        <v>2.9356238228803781E-5</v>
      </c>
      <c r="AW427" s="5">
        <f t="shared" si="598"/>
        <v>3.5776508589915175E-7</v>
      </c>
      <c r="AX427" s="5">
        <f t="shared" si="599"/>
        <v>5.4918679784555736E-3</v>
      </c>
      <c r="AY427" s="5">
        <f t="shared" si="600"/>
        <v>3.2980341560619091E-3</v>
      </c>
      <c r="AZ427" s="5">
        <f t="shared" si="601"/>
        <v>9.9028503026850172E-4</v>
      </c>
      <c r="BA427" s="5">
        <f t="shared" si="602"/>
        <v>1.982321174310036E-4</v>
      </c>
      <c r="BB427" s="5">
        <f t="shared" si="603"/>
        <v>2.9761107544858552E-5</v>
      </c>
      <c r="BC427" s="5">
        <f t="shared" si="604"/>
        <v>3.5744904863054628E-6</v>
      </c>
      <c r="BD427" s="5">
        <f t="shared" si="605"/>
        <v>5.2847623416263108E-6</v>
      </c>
      <c r="BE427" s="5">
        <f t="shared" si="606"/>
        <v>1.0100502025433287E-5</v>
      </c>
      <c r="BF427" s="5">
        <f t="shared" si="607"/>
        <v>9.6522922480546867E-6</v>
      </c>
      <c r="BG427" s="5">
        <f t="shared" si="608"/>
        <v>6.1493145196981749E-6</v>
      </c>
      <c r="BH427" s="5">
        <f t="shared" si="609"/>
        <v>2.9382193439432839E-6</v>
      </c>
      <c r="BI427" s="5">
        <f t="shared" si="610"/>
        <v>1.1231343442223198E-6</v>
      </c>
      <c r="BJ427" s="8">
        <f t="shared" si="611"/>
        <v>0.68367752045354901</v>
      </c>
      <c r="BK427" s="8">
        <f t="shared" si="612"/>
        <v>0.20791271594068958</v>
      </c>
      <c r="BL427" s="8">
        <f t="shared" si="613"/>
        <v>0.10521850688547188</v>
      </c>
      <c r="BM427" s="8">
        <f t="shared" si="614"/>
        <v>0.45564445606885873</v>
      </c>
      <c r="BN427" s="8">
        <f t="shared" si="615"/>
        <v>0.54079481614339786</v>
      </c>
    </row>
    <row r="428" spans="1:66" x14ac:dyDescent="0.25">
      <c r="A428" t="s">
        <v>27</v>
      </c>
      <c r="B428" t="s">
        <v>188</v>
      </c>
      <c r="C428" t="s">
        <v>297</v>
      </c>
      <c r="D428" t="s">
        <v>497</v>
      </c>
      <c r="E428">
        <f>VLOOKUP(A428,home!$A$2:$E$405,3,FALSE)</f>
        <v>1.25</v>
      </c>
      <c r="F428">
        <f>VLOOKUP(B428,home!$B$2:$E$405,3,FALSE)</f>
        <v>1.2</v>
      </c>
      <c r="G428">
        <f>VLOOKUP(C428,away!$B$2:$E$405,4,FALSE)</f>
        <v>0.9</v>
      </c>
      <c r="H428">
        <f>VLOOKUP(A428,away!$A$2:$E$405,3,FALSE)</f>
        <v>1.0762195121951199</v>
      </c>
      <c r="I428">
        <f>VLOOKUP(C428,away!$B$2:$E$405,3,FALSE)</f>
        <v>0.85</v>
      </c>
      <c r="J428">
        <f>VLOOKUP(B428,home!$B$2:$E$405,4,FALSE)</f>
        <v>0.75</v>
      </c>
      <c r="K428" s="3">
        <f t="shared" si="560"/>
        <v>1.35</v>
      </c>
      <c r="L428" s="3">
        <f t="shared" si="561"/>
        <v>0.68608993902438886</v>
      </c>
      <c r="M428" s="5">
        <f t="shared" si="562"/>
        <v>0.13053812634027995</v>
      </c>
      <c r="N428" s="5">
        <f t="shared" si="563"/>
        <v>0.17622647055937793</v>
      </c>
      <c r="O428" s="5">
        <f t="shared" si="564"/>
        <v>8.9560895141160626E-2</v>
      </c>
      <c r="P428" s="5">
        <f t="shared" si="565"/>
        <v>0.12090720844056684</v>
      </c>
      <c r="Q428" s="5">
        <f t="shared" si="566"/>
        <v>0.11895286762758012</v>
      </c>
      <c r="R428" s="5">
        <f t="shared" si="567"/>
        <v>3.0723414543184287E-2</v>
      </c>
      <c r="S428" s="5">
        <f t="shared" si="568"/>
        <v>2.7996711502476686E-2</v>
      </c>
      <c r="T428" s="5">
        <f t="shared" si="569"/>
        <v>8.161236569738263E-2</v>
      </c>
      <c r="U428" s="5">
        <f t="shared" si="570"/>
        <v>4.1476609633298786E-2</v>
      </c>
      <c r="V428" s="5">
        <f t="shared" si="571"/>
        <v>2.8812393131426475E-3</v>
      </c>
      <c r="W428" s="5">
        <f t="shared" si="572"/>
        <v>5.3528790432411079E-2</v>
      </c>
      <c r="X428" s="5">
        <f t="shared" si="573"/>
        <v>3.6725564563822199E-2</v>
      </c>
      <c r="Y428" s="5">
        <f t="shared" si="574"/>
        <v>1.2598520176114514E-2</v>
      </c>
      <c r="Z428" s="5">
        <f t="shared" si="575"/>
        <v>7.0263418701847786E-3</v>
      </c>
      <c r="AA428" s="5">
        <f t="shared" si="576"/>
        <v>9.4855615247494505E-3</v>
      </c>
      <c r="AB428" s="5">
        <f t="shared" si="577"/>
        <v>6.4027540292058809E-3</v>
      </c>
      <c r="AC428" s="5">
        <f t="shared" si="578"/>
        <v>1.6679159758142242E-4</v>
      </c>
      <c r="AD428" s="5">
        <f t="shared" si="579"/>
        <v>1.8065966770938732E-2</v>
      </c>
      <c r="AE428" s="5">
        <f t="shared" si="580"/>
        <v>1.239487804028999E-2</v>
      </c>
      <c r="AF428" s="5">
        <f t="shared" si="581"/>
        <v>4.252000559438647E-3</v>
      </c>
      <c r="AG428" s="5">
        <f t="shared" si="582"/>
        <v>9.7241826818564325E-4</v>
      </c>
      <c r="AH428" s="5">
        <f t="shared" si="583"/>
        <v>1.2051756163198959E-3</v>
      </c>
      <c r="AI428" s="5">
        <f t="shared" si="584"/>
        <v>1.6269870820318595E-3</v>
      </c>
      <c r="AJ428" s="5">
        <f t="shared" si="585"/>
        <v>1.0982162803715055E-3</v>
      </c>
      <c r="AK428" s="5">
        <f t="shared" si="586"/>
        <v>4.9419732616717762E-4</v>
      </c>
      <c r="AL428" s="5">
        <f t="shared" si="587"/>
        <v>6.1794379987785974E-6</v>
      </c>
      <c r="AM428" s="5">
        <f t="shared" si="588"/>
        <v>4.8778110281534545E-3</v>
      </c>
      <c r="AN428" s="5">
        <f t="shared" si="589"/>
        <v>3.3466170708782951E-3</v>
      </c>
      <c r="AO428" s="5">
        <f t="shared" si="590"/>
        <v>1.1480401510484341E-3</v>
      </c>
      <c r="AP428" s="5">
        <f t="shared" si="591"/>
        <v>2.6255293241012349E-4</v>
      </c>
      <c r="AQ428" s="5">
        <f t="shared" si="592"/>
        <v>4.5033731346984025E-5</v>
      </c>
      <c r="AR428" s="5">
        <f t="shared" si="593"/>
        <v>1.6537177302291961E-4</v>
      </c>
      <c r="AS428" s="5">
        <f t="shared" si="594"/>
        <v>2.2325189358094147E-4</v>
      </c>
      <c r="AT428" s="5">
        <f t="shared" si="595"/>
        <v>1.5069502816713551E-4</v>
      </c>
      <c r="AU428" s="5">
        <f t="shared" si="596"/>
        <v>6.7812762675211011E-5</v>
      </c>
      <c r="AV428" s="5">
        <f t="shared" si="597"/>
        <v>2.2886807402883708E-5</v>
      </c>
      <c r="AW428" s="5">
        <f t="shared" si="598"/>
        <v>1.5898688399201269E-7</v>
      </c>
      <c r="AX428" s="5">
        <f t="shared" si="599"/>
        <v>1.097507481334529E-3</v>
      </c>
      <c r="AY428" s="5">
        <f t="shared" si="600"/>
        <v>7.5298884094761754E-4</v>
      </c>
      <c r="AZ428" s="5">
        <f t="shared" si="601"/>
        <v>2.5830903398589805E-4</v>
      </c>
      <c r="BA428" s="5">
        <f t="shared" si="602"/>
        <v>5.9074409792277887E-5</v>
      </c>
      <c r="BB428" s="5">
        <f t="shared" si="603"/>
        <v>1.0132589553071422E-5</v>
      </c>
      <c r="BC428" s="5">
        <f t="shared" si="604"/>
        <v>1.3903735497251868E-6</v>
      </c>
      <c r="BD428" s="5">
        <f t="shared" si="605"/>
        <v>1.8909984944941658E-5</v>
      </c>
      <c r="BE428" s="5">
        <f t="shared" si="606"/>
        <v>2.5528479675671237E-5</v>
      </c>
      <c r="BF428" s="5">
        <f t="shared" si="607"/>
        <v>1.7231723781078089E-5</v>
      </c>
      <c r="BG428" s="5">
        <f t="shared" si="608"/>
        <v>7.7542757014851426E-6</v>
      </c>
      <c r="BH428" s="5">
        <f t="shared" si="609"/>
        <v>2.6170680492512354E-6</v>
      </c>
      <c r="BI428" s="5">
        <f t="shared" si="610"/>
        <v>7.0660837329783312E-7</v>
      </c>
      <c r="BJ428" s="8">
        <f t="shared" si="611"/>
        <v>0.52718930033854194</v>
      </c>
      <c r="BK428" s="8">
        <f t="shared" si="612"/>
        <v>0.28324924547299396</v>
      </c>
      <c r="BL428" s="8">
        <f t="shared" si="613"/>
        <v>0.18277657758186425</v>
      </c>
      <c r="BM428" s="8">
        <f t="shared" si="614"/>
        <v>0.33257965275737156</v>
      </c>
      <c r="BN428" s="8">
        <f t="shared" si="615"/>
        <v>0.66690898265214971</v>
      </c>
    </row>
    <row r="429" spans="1:66" x14ac:dyDescent="0.25">
      <c r="A429" t="s">
        <v>27</v>
      </c>
      <c r="B429" t="s">
        <v>190</v>
      </c>
      <c r="C429" t="s">
        <v>189</v>
      </c>
      <c r="D429" t="s">
        <v>497</v>
      </c>
      <c r="E429">
        <f>VLOOKUP(A429,home!$A$2:$E$405,3,FALSE)</f>
        <v>1.25</v>
      </c>
      <c r="F429">
        <f>VLOOKUP(B429,home!$B$2:$E$405,3,FALSE)</f>
        <v>0.9</v>
      </c>
      <c r="G429">
        <f>VLOOKUP(C429,away!$B$2:$E$405,4,FALSE)</f>
        <v>0.9</v>
      </c>
      <c r="H429">
        <f>VLOOKUP(A429,away!$A$2:$E$405,3,FALSE)</f>
        <v>1.0762195121951199</v>
      </c>
      <c r="I429">
        <f>VLOOKUP(C429,away!$B$2:$E$405,3,FALSE)</f>
        <v>0.7</v>
      </c>
      <c r="J429">
        <f>VLOOKUP(B429,home!$B$2:$E$405,4,FALSE)</f>
        <v>0.87</v>
      </c>
      <c r="K429" s="3">
        <f t="shared" si="560"/>
        <v>1.0125</v>
      </c>
      <c r="L429" s="3">
        <f t="shared" si="561"/>
        <v>0.655417682926828</v>
      </c>
      <c r="M429" s="5">
        <f t="shared" si="562"/>
        <v>0.18863946412474622</v>
      </c>
      <c r="N429" s="5">
        <f t="shared" si="563"/>
        <v>0.19099745742630553</v>
      </c>
      <c r="O429" s="5">
        <f t="shared" si="564"/>
        <v>0.12363764048519967</v>
      </c>
      <c r="P429" s="5">
        <f t="shared" si="565"/>
        <v>0.12518311099126464</v>
      </c>
      <c r="Q429" s="5">
        <f t="shared" si="566"/>
        <v>9.6692462822067157E-2</v>
      </c>
      <c r="R429" s="5">
        <f t="shared" si="567"/>
        <v>4.0517147924674868E-2</v>
      </c>
      <c r="S429" s="5">
        <f t="shared" si="568"/>
        <v>2.0768203713577477E-2</v>
      </c>
      <c r="T429" s="5">
        <f t="shared" si="569"/>
        <v>6.3373949939327712E-2</v>
      </c>
      <c r="U429" s="5">
        <f t="shared" si="570"/>
        <v>4.1023612273733294E-2</v>
      </c>
      <c r="V429" s="5">
        <f t="shared" si="571"/>
        <v>1.5313328951068465E-3</v>
      </c>
      <c r="W429" s="5">
        <f t="shared" si="572"/>
        <v>3.2633706202447675E-2</v>
      </c>
      <c r="X429" s="5">
        <f t="shared" si="573"/>
        <v>2.1388708104523108E-2</v>
      </c>
      <c r="Y429" s="5">
        <f t="shared" si="574"/>
        <v>7.0092687533324007E-3</v>
      </c>
      <c r="Z429" s="5">
        <f t="shared" si="575"/>
        <v>8.8518850705313155E-3</v>
      </c>
      <c r="AA429" s="5">
        <f t="shared" si="576"/>
        <v>8.9625336339129551E-3</v>
      </c>
      <c r="AB429" s="5">
        <f t="shared" si="577"/>
        <v>4.5372826521684331E-3</v>
      </c>
      <c r="AC429" s="5">
        <f t="shared" si="578"/>
        <v>6.3513027570269825E-5</v>
      </c>
      <c r="AD429" s="5">
        <f t="shared" si="579"/>
        <v>8.2604068824945649E-3</v>
      </c>
      <c r="AE429" s="5">
        <f t="shared" si="580"/>
        <v>5.4140167389574107E-3</v>
      </c>
      <c r="AF429" s="5">
        <f t="shared" si="581"/>
        <v>1.7742211531872635E-3</v>
      </c>
      <c r="AG429" s="5">
        <f t="shared" si="582"/>
        <v>3.8761863907392047E-4</v>
      </c>
      <c r="AH429" s="5">
        <f t="shared" si="583"/>
        <v>1.4504205006155536E-3</v>
      </c>
      <c r="AI429" s="5">
        <f t="shared" si="584"/>
        <v>1.4685507568732478E-3</v>
      </c>
      <c r="AJ429" s="5">
        <f t="shared" si="585"/>
        <v>7.4345382066708164E-4</v>
      </c>
      <c r="AK429" s="5">
        <f t="shared" si="586"/>
        <v>2.509156644751401E-4</v>
      </c>
      <c r="AL429" s="5">
        <f t="shared" si="587"/>
        <v>1.6859162353138473E-6</v>
      </c>
      <c r="AM429" s="5">
        <f t="shared" si="588"/>
        <v>1.67273239370515E-3</v>
      </c>
      <c r="AN429" s="5">
        <f t="shared" si="589"/>
        <v>1.0963383896388759E-3</v>
      </c>
      <c r="AO429" s="5">
        <f t="shared" si="590"/>
        <v>3.5927978352042096E-4</v>
      </c>
      <c r="AP429" s="5">
        <f t="shared" si="591"/>
        <v>7.8492774412468918E-5</v>
      </c>
      <c r="AQ429" s="5">
        <f t="shared" si="592"/>
        <v>1.2861388082979643E-5</v>
      </c>
      <c r="AR429" s="5">
        <f t="shared" si="593"/>
        <v>1.9012624875660322E-4</v>
      </c>
      <c r="AS429" s="5">
        <f t="shared" si="594"/>
        <v>1.9250282686606075E-4</v>
      </c>
      <c r="AT429" s="5">
        <f t="shared" si="595"/>
        <v>9.7454556100943241E-5</v>
      </c>
      <c r="AU429" s="5">
        <f t="shared" si="596"/>
        <v>3.2890912684068348E-5</v>
      </c>
      <c r="AV429" s="5">
        <f t="shared" si="597"/>
        <v>8.3255122731547996E-6</v>
      </c>
      <c r="AW429" s="5">
        <f t="shared" si="598"/>
        <v>3.1077543165697186E-8</v>
      </c>
      <c r="AX429" s="5">
        <f t="shared" si="599"/>
        <v>2.8227359143774393E-4</v>
      </c>
      <c r="AY429" s="5">
        <f t="shared" si="600"/>
        <v>1.8500710325156024E-4</v>
      </c>
      <c r="AZ429" s="5">
        <f t="shared" si="601"/>
        <v>6.0628463469071006E-5</v>
      </c>
      <c r="BA429" s="5">
        <f t="shared" si="602"/>
        <v>1.3245655682104122E-5</v>
      </c>
      <c r="BB429" s="5">
        <f t="shared" si="603"/>
        <v>2.1703592390028139E-6</v>
      </c>
      <c r="BC429" s="5">
        <f t="shared" si="604"/>
        <v>2.8449836470921162E-7</v>
      </c>
      <c r="BD429" s="5">
        <f t="shared" si="605"/>
        <v>2.0768684237270435E-5</v>
      </c>
      <c r="BE429" s="5">
        <f t="shared" si="606"/>
        <v>2.102829279023631E-5</v>
      </c>
      <c r="BF429" s="5">
        <f t="shared" si="607"/>
        <v>1.0645573225057131E-5</v>
      </c>
      <c r="BG429" s="5">
        <f t="shared" si="608"/>
        <v>3.5928809634567829E-6</v>
      </c>
      <c r="BH429" s="5">
        <f t="shared" si="609"/>
        <v>9.0944799387499791E-7</v>
      </c>
      <c r="BI429" s="5">
        <f t="shared" si="610"/>
        <v>1.8416321875968712E-7</v>
      </c>
      <c r="BJ429" s="8">
        <f t="shared" si="611"/>
        <v>0.43169513106252072</v>
      </c>
      <c r="BK429" s="8">
        <f t="shared" si="612"/>
        <v>0.33637231777175236</v>
      </c>
      <c r="BL429" s="8">
        <f t="shared" si="613"/>
        <v>0.22316998681142974</v>
      </c>
      <c r="BM429" s="8">
        <f t="shared" si="614"/>
        <v>0.23423706091626778</v>
      </c>
      <c r="BN429" s="8">
        <f t="shared" si="615"/>
        <v>0.76566728377425808</v>
      </c>
    </row>
    <row r="430" spans="1:66" x14ac:dyDescent="0.25">
      <c r="A430" t="s">
        <v>27</v>
      </c>
      <c r="B430" t="s">
        <v>194</v>
      </c>
      <c r="C430" t="s">
        <v>329</v>
      </c>
      <c r="D430" t="s">
        <v>497</v>
      </c>
      <c r="E430">
        <f>VLOOKUP(A430,home!$A$2:$E$405,3,FALSE)</f>
        <v>1.25</v>
      </c>
      <c r="F430">
        <f>VLOOKUP(B430,home!$B$2:$E$405,3,FALSE)</f>
        <v>0.8</v>
      </c>
      <c r="G430">
        <f>VLOOKUP(C430,away!$B$2:$E$405,4,FALSE)</f>
        <v>1.45</v>
      </c>
      <c r="H430">
        <f>VLOOKUP(A430,away!$A$2:$E$405,3,FALSE)</f>
        <v>1.0762195121951199</v>
      </c>
      <c r="I430">
        <f>VLOOKUP(C430,away!$B$2:$E$405,3,FALSE)</f>
        <v>0.5</v>
      </c>
      <c r="J430">
        <f>VLOOKUP(B430,home!$B$2:$E$405,4,FALSE)</f>
        <v>0.87</v>
      </c>
      <c r="K430" s="3">
        <f t="shared" si="560"/>
        <v>1.45</v>
      </c>
      <c r="L430" s="3">
        <f t="shared" si="561"/>
        <v>0.46815548780487715</v>
      </c>
      <c r="M430" s="5">
        <f t="shared" si="562"/>
        <v>0.14687763000825088</v>
      </c>
      <c r="N430" s="5">
        <f t="shared" si="563"/>
        <v>0.21297256351196378</v>
      </c>
      <c r="O430" s="5">
        <f t="shared" si="564"/>
        <v>6.8761568524136937E-2</v>
      </c>
      <c r="P430" s="5">
        <f t="shared" si="565"/>
        <v>9.9704274359998568E-2</v>
      </c>
      <c r="Q430" s="5">
        <f t="shared" si="566"/>
        <v>0.15440510854617376</v>
      </c>
      <c r="R430" s="5">
        <f t="shared" si="567"/>
        <v>1.6095552827322907E-2</v>
      </c>
      <c r="S430" s="5">
        <f t="shared" si="568"/>
        <v>1.6920449909723207E-2</v>
      </c>
      <c r="T430" s="5">
        <f t="shared" si="569"/>
        <v>7.2285598910998963E-2</v>
      </c>
      <c r="U430" s="5">
        <f t="shared" si="570"/>
        <v>2.3338551599618215E-2</v>
      </c>
      <c r="V430" s="5">
        <f t="shared" si="571"/>
        <v>1.2762257942198294E-3</v>
      </c>
      <c r="W430" s="5">
        <f t="shared" si="572"/>
        <v>7.4629135797317309E-2</v>
      </c>
      <c r="X430" s="5">
        <f t="shared" si="573"/>
        <v>3.4938039473649499E-2</v>
      </c>
      <c r="Y430" s="5">
        <f t="shared" si="574"/>
        <v>8.1782174563662172E-3</v>
      </c>
      <c r="Z430" s="5">
        <f t="shared" si="575"/>
        <v>2.5117404617881751E-3</v>
      </c>
      <c r="AA430" s="5">
        <f t="shared" si="576"/>
        <v>3.6420236695928541E-3</v>
      </c>
      <c r="AB430" s="5">
        <f t="shared" si="577"/>
        <v>2.6404671604548196E-3</v>
      </c>
      <c r="AC430" s="5">
        <f t="shared" si="578"/>
        <v>5.4145909900069879E-5</v>
      </c>
      <c r="AD430" s="5">
        <f t="shared" si="579"/>
        <v>2.7053061726527508E-2</v>
      </c>
      <c r="AE430" s="5">
        <f t="shared" si="580"/>
        <v>1.2665039309197936E-2</v>
      </c>
      <c r="AF430" s="5">
        <f t="shared" si="581"/>
        <v>2.9646038279327516E-3</v>
      </c>
      <c r="AG430" s="5">
        <f t="shared" si="582"/>
        <v>4.6263185040468783E-4</v>
      </c>
      <c r="AH430" s="5">
        <f t="shared" si="583"/>
        <v>2.9397127028192252E-4</v>
      </c>
      <c r="AI430" s="5">
        <f t="shared" si="584"/>
        <v>4.2625834190878768E-4</v>
      </c>
      <c r="AJ430" s="5">
        <f t="shared" si="585"/>
        <v>3.0903729788387107E-4</v>
      </c>
      <c r="AK430" s="5">
        <f t="shared" si="586"/>
        <v>1.4936802731053769E-4</v>
      </c>
      <c r="AL430" s="5">
        <f t="shared" si="587"/>
        <v>1.4702248819905566E-6</v>
      </c>
      <c r="AM430" s="5">
        <f t="shared" si="588"/>
        <v>7.8453879006929773E-3</v>
      </c>
      <c r="AN430" s="5">
        <f t="shared" si="589"/>
        <v>3.6728613996674011E-3</v>
      </c>
      <c r="AO430" s="5">
        <f t="shared" si="590"/>
        <v>8.5973511010049798E-4</v>
      </c>
      <c r="AP430" s="5">
        <f t="shared" si="591"/>
        <v>1.3416323661735946E-4</v>
      </c>
      <c r="AQ430" s="5">
        <f t="shared" si="592"/>
        <v>1.5702313871020266E-5</v>
      </c>
      <c r="AR430" s="5">
        <f t="shared" si="593"/>
        <v>2.7524852687890574E-5</v>
      </c>
      <c r="AS430" s="5">
        <f t="shared" si="594"/>
        <v>3.9911036397441333E-5</v>
      </c>
      <c r="AT430" s="5">
        <f t="shared" si="595"/>
        <v>2.8935501388144968E-5</v>
      </c>
      <c r="AU430" s="5">
        <f t="shared" si="596"/>
        <v>1.3985492337603401E-5</v>
      </c>
      <c r="AV430" s="5">
        <f t="shared" si="597"/>
        <v>5.0697409723812299E-6</v>
      </c>
      <c r="AW430" s="5">
        <f t="shared" si="598"/>
        <v>2.772294660767159E-8</v>
      </c>
      <c r="AX430" s="5">
        <f t="shared" si="599"/>
        <v>1.8959687426674686E-3</v>
      </c>
      <c r="AY430" s="5">
        <f t="shared" si="600"/>
        <v>8.8760817158628827E-4</v>
      </c>
      <c r="AZ430" s="5">
        <f t="shared" si="601"/>
        <v>2.0776931827428693E-4</v>
      </c>
      <c r="BA430" s="5">
        <f t="shared" si="602"/>
        <v>3.2422782182528527E-5</v>
      </c>
      <c r="BB430" s="5">
        <f t="shared" si="603"/>
        <v>3.7947258521632292E-6</v>
      </c>
      <c r="BC430" s="5">
        <f t="shared" si="604"/>
        <v>3.5530434648105103E-7</v>
      </c>
      <c r="BD430" s="5">
        <f t="shared" si="605"/>
        <v>2.1476518061427993E-6</v>
      </c>
      <c r="BE430" s="5">
        <f t="shared" si="606"/>
        <v>3.114095118907059E-6</v>
      </c>
      <c r="BF430" s="5">
        <f t="shared" si="607"/>
        <v>2.257718961207618E-6</v>
      </c>
      <c r="BG430" s="5">
        <f t="shared" si="608"/>
        <v>1.0912308312503486E-6</v>
      </c>
      <c r="BH430" s="5">
        <f t="shared" si="609"/>
        <v>3.9557117632825112E-7</v>
      </c>
      <c r="BI430" s="5">
        <f t="shared" si="610"/>
        <v>1.1471564113519283E-7</v>
      </c>
      <c r="BJ430" s="8">
        <f t="shared" si="611"/>
        <v>0.61610976941639117</v>
      </c>
      <c r="BK430" s="8">
        <f t="shared" si="612"/>
        <v>0.2657218043785608</v>
      </c>
      <c r="BL430" s="8">
        <f t="shared" si="613"/>
        <v>0.1157813463258293</v>
      </c>
      <c r="BM430" s="8">
        <f t="shared" si="614"/>
        <v>0.30042038235608259</v>
      </c>
      <c r="BN430" s="8">
        <f t="shared" si="615"/>
        <v>0.69881669777784683</v>
      </c>
    </row>
    <row r="431" spans="1:66" x14ac:dyDescent="0.25">
      <c r="A431" t="s">
        <v>27</v>
      </c>
      <c r="B431" t="s">
        <v>299</v>
      </c>
      <c r="C431" t="s">
        <v>193</v>
      </c>
      <c r="D431" t="s">
        <v>497</v>
      </c>
      <c r="E431">
        <f>VLOOKUP(A431,home!$A$2:$E$405,3,FALSE)</f>
        <v>1.25</v>
      </c>
      <c r="F431">
        <f>VLOOKUP(B431,home!$B$2:$E$405,3,FALSE)</f>
        <v>1.05</v>
      </c>
      <c r="G431">
        <f>VLOOKUP(C431,away!$B$2:$E$405,4,FALSE)</f>
        <v>0.75</v>
      </c>
      <c r="H431">
        <f>VLOOKUP(A431,away!$A$2:$E$405,3,FALSE)</f>
        <v>1.0762195121951199</v>
      </c>
      <c r="I431">
        <f>VLOOKUP(C431,away!$B$2:$E$405,3,FALSE)</f>
        <v>1.05</v>
      </c>
      <c r="J431">
        <f>VLOOKUP(B431,home!$B$2:$E$405,4,FALSE)</f>
        <v>0.52</v>
      </c>
      <c r="K431" s="3">
        <f t="shared" si="560"/>
        <v>0.984375</v>
      </c>
      <c r="L431" s="3">
        <f t="shared" si="561"/>
        <v>0.58761585365853553</v>
      </c>
      <c r="M431" s="5">
        <f t="shared" si="562"/>
        <v>0.2076314068644774</v>
      </c>
      <c r="N431" s="5">
        <f t="shared" si="563"/>
        <v>0.20438716613221997</v>
      </c>
      <c r="O431" s="5">
        <f t="shared" si="564"/>
        <v>0.12200750639099257</v>
      </c>
      <c r="P431" s="5">
        <f t="shared" si="565"/>
        <v>0.12010113910363332</v>
      </c>
      <c r="Q431" s="5">
        <f t="shared" si="566"/>
        <v>0.100596808330702</v>
      </c>
      <c r="R431" s="5">
        <f t="shared" si="567"/>
        <v>3.5846772510346167E-2</v>
      </c>
      <c r="S431" s="5">
        <f t="shared" si="568"/>
        <v>1.736765626142138E-2</v>
      </c>
      <c r="T431" s="5">
        <f t="shared" si="569"/>
        <v>5.9112279402569523E-2</v>
      </c>
      <c r="U431" s="5">
        <f t="shared" si="570"/>
        <v>3.5286666689872008E-2</v>
      </c>
      <c r="V431" s="5">
        <f t="shared" si="571"/>
        <v>1.1162276737612801E-3</v>
      </c>
      <c r="W431" s="5">
        <f t="shared" si="572"/>
        <v>3.3008327733511596E-2</v>
      </c>
      <c r="X431" s="5">
        <f t="shared" si="573"/>
        <v>1.9396216678968126E-2</v>
      </c>
      <c r="Y431" s="5">
        <f t="shared" si="574"/>
        <v>5.6987622107788896E-3</v>
      </c>
      <c r="Z431" s="5">
        <f t="shared" si="575"/>
        <v>7.0213772765234618E-3</v>
      </c>
      <c r="AA431" s="5">
        <f t="shared" si="576"/>
        <v>6.9116682565777835E-3</v>
      </c>
      <c r="AB431" s="5">
        <f t="shared" si="577"/>
        <v>3.4018367200343777E-3</v>
      </c>
      <c r="AC431" s="5">
        <f t="shared" si="578"/>
        <v>4.0354027222514153E-5</v>
      </c>
      <c r="AD431" s="5">
        <f t="shared" si="579"/>
        <v>8.1231431531688676E-3</v>
      </c>
      <c r="AE431" s="5">
        <f t="shared" si="580"/>
        <v>4.7732876983398115E-3</v>
      </c>
      <c r="AF431" s="5">
        <f t="shared" si="581"/>
        <v>1.4024297628088672E-3</v>
      </c>
      <c r="AG431" s="5">
        <f t="shared" si="582"/>
        <v>2.7469665408969002E-4</v>
      </c>
      <c r="AH431" s="5">
        <f t="shared" si="583"/>
        <v>1.0314681505507442E-3</v>
      </c>
      <c r="AI431" s="5">
        <f t="shared" si="584"/>
        <v>1.015351460698389E-3</v>
      </c>
      <c r="AJ431" s="5">
        <f t="shared" si="585"/>
        <v>4.997432970624883E-4</v>
      </c>
      <c r="AK431" s="5">
        <f t="shared" si="586"/>
        <v>1.6397826934862897E-4</v>
      </c>
      <c r="AL431" s="5">
        <f t="shared" si="587"/>
        <v>9.3368622984987418E-7</v>
      </c>
      <c r="AM431" s="5">
        <f t="shared" si="588"/>
        <v>1.5992438082801212E-3</v>
      </c>
      <c r="AN431" s="5">
        <f t="shared" si="589"/>
        <v>9.3974101561065048E-4</v>
      </c>
      <c r="AO431" s="5">
        <f t="shared" si="590"/>
        <v>2.7610335955299581E-4</v>
      </c>
      <c r="AP431" s="5">
        <f t="shared" si="591"/>
        <v>5.4080903773907726E-5</v>
      </c>
      <c r="AQ431" s="5">
        <f t="shared" si="592"/>
        <v>7.9446991094324751E-6</v>
      </c>
      <c r="AR431" s="5">
        <f t="shared" si="593"/>
        <v>1.2122140756149329E-4</v>
      </c>
      <c r="AS431" s="5">
        <f t="shared" si="594"/>
        <v>1.1932732306834496E-4</v>
      </c>
      <c r="AT431" s="5">
        <f t="shared" si="595"/>
        <v>5.8731416822701033E-5</v>
      </c>
      <c r="AU431" s="5">
        <f t="shared" si="596"/>
        <v>1.9271246144948776E-5</v>
      </c>
      <c r="AV431" s="5">
        <f t="shared" si="597"/>
        <v>4.742533230983487E-6</v>
      </c>
      <c r="AW431" s="5">
        <f t="shared" si="598"/>
        <v>1.5002116472723329E-8</v>
      </c>
      <c r="AX431" s="5">
        <f t="shared" si="599"/>
        <v>2.6237593729595729E-4</v>
      </c>
      <c r="AY431" s="5">
        <f t="shared" si="600"/>
        <v>1.541762603736223E-4</v>
      </c>
      <c r="AZ431" s="5">
        <f t="shared" si="601"/>
        <v>4.5298207426663355E-5</v>
      </c>
      <c r="BA431" s="5">
        <f t="shared" si="602"/>
        <v>8.8726482754067336E-6</v>
      </c>
      <c r="BB431" s="5">
        <f t="shared" si="603"/>
        <v>1.3034271976412651E-6</v>
      </c>
      <c r="BC431" s="5">
        <f t="shared" si="604"/>
        <v>1.5318289708474493E-7</v>
      </c>
      <c r="BD431" s="5">
        <f t="shared" si="605"/>
        <v>1.1871936814322685E-5</v>
      </c>
      <c r="BE431" s="5">
        <f t="shared" si="606"/>
        <v>1.1686437801598894E-5</v>
      </c>
      <c r="BF431" s="5">
        <f t="shared" si="607"/>
        <v>5.7519186054744549E-6</v>
      </c>
      <c r="BG431" s="5">
        <f t="shared" si="608"/>
        <v>1.8873482924213057E-6</v>
      </c>
      <c r="BH431" s="5">
        <f t="shared" si="609"/>
        <v>4.6446461883805566E-7</v>
      </c>
      <c r="BI431" s="5">
        <f t="shared" si="610"/>
        <v>9.1441471833742225E-8</v>
      </c>
      <c r="BJ431" s="8">
        <f t="shared" si="611"/>
        <v>0.44012241120695073</v>
      </c>
      <c r="BK431" s="8">
        <f t="shared" si="612"/>
        <v>0.3464118938771194</v>
      </c>
      <c r="BL431" s="8">
        <f t="shared" si="613"/>
        <v>0.20652003921991618</v>
      </c>
      <c r="BM431" s="8">
        <f t="shared" si="614"/>
        <v>0.2093507609898812</v>
      </c>
      <c r="BN431" s="8">
        <f t="shared" si="615"/>
        <v>0.7905707993323714</v>
      </c>
    </row>
    <row r="432" spans="1:66" x14ac:dyDescent="0.25">
      <c r="A432" t="s">
        <v>27</v>
      </c>
      <c r="B432" t="s">
        <v>30</v>
      </c>
      <c r="C432" t="s">
        <v>195</v>
      </c>
      <c r="D432" t="s">
        <v>497</v>
      </c>
      <c r="E432">
        <f>VLOOKUP(A432,home!$A$2:$E$405,3,FALSE)</f>
        <v>1.25</v>
      </c>
      <c r="F432">
        <f>VLOOKUP(B432,home!$B$2:$E$405,3,FALSE)</f>
        <v>0.95</v>
      </c>
      <c r="G432">
        <f>VLOOKUP(C432,away!$B$2:$E$405,4,FALSE)</f>
        <v>0.75</v>
      </c>
      <c r="H432">
        <f>VLOOKUP(A432,away!$A$2:$E$405,3,FALSE)</f>
        <v>1.0762195121951199</v>
      </c>
      <c r="I432">
        <f>VLOOKUP(C432,away!$B$2:$E$405,3,FALSE)</f>
        <v>1.45</v>
      </c>
      <c r="J432">
        <f>VLOOKUP(B432,home!$B$2:$E$405,4,FALSE)</f>
        <v>1.05</v>
      </c>
      <c r="K432" s="3">
        <f t="shared" si="560"/>
        <v>0.890625</v>
      </c>
      <c r="L432" s="3">
        <f t="shared" si="561"/>
        <v>1.63854420731707</v>
      </c>
      <c r="M432" s="5">
        <f t="shared" si="562"/>
        <v>7.9725227915679986E-2</v>
      </c>
      <c r="N432" s="5">
        <f t="shared" si="563"/>
        <v>7.1005281112402494E-2</v>
      </c>
      <c r="O432" s="5">
        <f t="shared" si="564"/>
        <v>0.13063331037827058</v>
      </c>
      <c r="P432" s="5">
        <f t="shared" si="565"/>
        <v>0.11634529205564725</v>
      </c>
      <c r="Q432" s="5">
        <f t="shared" si="566"/>
        <v>3.1619539245366729E-2</v>
      </c>
      <c r="R432" s="5">
        <f t="shared" si="567"/>
        <v>0.1070242270014841</v>
      </c>
      <c r="S432" s="5">
        <f t="shared" si="568"/>
        <v>4.2446498233376685E-2</v>
      </c>
      <c r="T432" s="5">
        <f t="shared" si="569"/>
        <v>5.181001286853041E-2</v>
      </c>
      <c r="U432" s="5">
        <f t="shared" si="570"/>
        <v>9.5318452173196788E-2</v>
      </c>
      <c r="V432" s="5">
        <f t="shared" si="571"/>
        <v>6.8825979803264509E-3</v>
      </c>
      <c r="W432" s="5">
        <f t="shared" si="572"/>
        <v>9.387050713468249E-3</v>
      </c>
      <c r="X432" s="5">
        <f t="shared" si="573"/>
        <v>1.5381097570344966E-2</v>
      </c>
      <c r="Y432" s="5">
        <f t="shared" si="574"/>
        <v>1.2601304163033705E-2</v>
      </c>
      <c r="Z432" s="5">
        <f t="shared" si="575"/>
        <v>5.8454642398622969E-2</v>
      </c>
      <c r="AA432" s="5">
        <f t="shared" si="576"/>
        <v>5.2061165886273582E-2</v>
      </c>
      <c r="AB432" s="5">
        <f t="shared" si="577"/>
        <v>2.3183487933731203E-2</v>
      </c>
      <c r="AC432" s="5">
        <f t="shared" si="578"/>
        <v>6.2774818355614828E-4</v>
      </c>
      <c r="AD432" s="5">
        <f t="shared" si="579"/>
        <v>2.0900855104206643E-3</v>
      </c>
      <c r="AE432" s="5">
        <f t="shared" si="580"/>
        <v>3.4246975058971202E-3</v>
      </c>
      <c r="AF432" s="5">
        <f t="shared" si="581"/>
        <v>2.8057591300504727E-3</v>
      </c>
      <c r="AG432" s="5">
        <f t="shared" si="582"/>
        <v>1.5324534565570608E-3</v>
      </c>
      <c r="AH432" s="5">
        <f t="shared" si="583"/>
        <v>2.3945128923263611E-2</v>
      </c>
      <c r="AI432" s="5">
        <f t="shared" si="584"/>
        <v>2.1326130447281655E-2</v>
      </c>
      <c r="AJ432" s="5">
        <f t="shared" si="585"/>
        <v>9.4967924648051115E-3</v>
      </c>
      <c r="AK432" s="5">
        <f t="shared" si="586"/>
        <v>2.8193602629890176E-3</v>
      </c>
      <c r="AL432" s="5">
        <f t="shared" si="587"/>
        <v>3.6643630962328244E-5</v>
      </c>
      <c r="AM432" s="5">
        <f t="shared" si="588"/>
        <v>3.72296481543681E-4</v>
      </c>
      <c r="AN432" s="5">
        <f t="shared" si="589"/>
        <v>6.1002424323792495E-4</v>
      </c>
      <c r="AO432" s="5">
        <f t="shared" si="590"/>
        <v>4.9977584504024074E-4</v>
      </c>
      <c r="AP432" s="5">
        <f t="shared" si="591"/>
        <v>2.7296827194922665E-4</v>
      </c>
      <c r="AQ432" s="5">
        <f t="shared" si="592"/>
        <v>1.1181764519593897E-4</v>
      </c>
      <c r="AR432" s="5">
        <f t="shared" si="593"/>
        <v>7.8470304581348058E-3</v>
      </c>
      <c r="AS432" s="5">
        <f t="shared" si="594"/>
        <v>6.9887615017763119E-3</v>
      </c>
      <c r="AT432" s="5">
        <f t="shared" si="595"/>
        <v>3.1121828562597634E-3</v>
      </c>
      <c r="AU432" s="5">
        <f t="shared" si="596"/>
        <v>9.2392928545211733E-4</v>
      </c>
      <c r="AV432" s="5">
        <f t="shared" si="597"/>
        <v>2.0571862996394795E-4</v>
      </c>
      <c r="AW432" s="5">
        <f t="shared" si="598"/>
        <v>1.485419239217916E-6</v>
      </c>
      <c r="AX432" s="5">
        <f t="shared" si="599"/>
        <v>5.5262758979140109E-5</v>
      </c>
      <c r="AY432" s="5">
        <f t="shared" si="600"/>
        <v>9.055047360562941E-5</v>
      </c>
      <c r="AZ432" s="5">
        <f t="shared" si="601"/>
        <v>7.4185476998160678E-5</v>
      </c>
      <c r="BA432" s="5">
        <f t="shared" si="602"/>
        <v>4.0518727867463297E-5</v>
      </c>
      <c r="BB432" s="5">
        <f t="shared" si="603"/>
        <v>1.659793170877218E-5</v>
      </c>
      <c r="BC432" s="5">
        <f t="shared" si="604"/>
        <v>5.4392889709705958E-6</v>
      </c>
      <c r="BD432" s="5">
        <f t="shared" si="605"/>
        <v>2.1429510503029E-3</v>
      </c>
      <c r="BE432" s="5">
        <f t="shared" si="606"/>
        <v>1.9085657791760205E-3</v>
      </c>
      <c r="BF432" s="5">
        <f t="shared" si="607"/>
        <v>8.4990819853932151E-4</v>
      </c>
      <c r="BG432" s="5">
        <f t="shared" si="608"/>
        <v>2.523164964413611E-4</v>
      </c>
      <c r="BH432" s="5">
        <f t="shared" si="609"/>
        <v>5.6179844910771784E-5</v>
      </c>
      <c r="BI432" s="5">
        <f t="shared" si="610"/>
        <v>1.000703487473123E-5</v>
      </c>
      <c r="BJ432" s="8">
        <f t="shared" si="611"/>
        <v>0.20380671842116901</v>
      </c>
      <c r="BK432" s="8">
        <f t="shared" si="612"/>
        <v>0.24615455847315448</v>
      </c>
      <c r="BL432" s="8">
        <f t="shared" si="613"/>
        <v>0.49010560660712765</v>
      </c>
      <c r="BM432" s="8">
        <f t="shared" si="614"/>
        <v>0.4620795831368566</v>
      </c>
      <c r="BN432" s="8">
        <f t="shared" si="615"/>
        <v>0.53635287770885109</v>
      </c>
    </row>
    <row r="433" spans="1:66" x14ac:dyDescent="0.25">
      <c r="A433" t="s">
        <v>27</v>
      </c>
      <c r="B433" t="s">
        <v>186</v>
      </c>
      <c r="C433" t="s">
        <v>28</v>
      </c>
      <c r="D433" t="s">
        <v>497</v>
      </c>
      <c r="E433">
        <f>VLOOKUP(A433,home!$A$2:$E$405,3,FALSE)</f>
        <v>1.25</v>
      </c>
      <c r="F433">
        <f>VLOOKUP(B433,home!$B$2:$E$405,3,FALSE)</f>
        <v>1.1000000000000001</v>
      </c>
      <c r="G433">
        <f>VLOOKUP(C433,away!$B$2:$E$405,4,FALSE)</f>
        <v>0.85</v>
      </c>
      <c r="H433">
        <f>VLOOKUP(A433,away!$A$2:$E$405,3,FALSE)</f>
        <v>1.0762195121951199</v>
      </c>
      <c r="I433">
        <f>VLOOKUP(C433,away!$B$2:$E$405,3,FALSE)</f>
        <v>0.8</v>
      </c>
      <c r="J433">
        <f>VLOOKUP(B433,home!$B$2:$E$405,4,FALSE)</f>
        <v>0.75</v>
      </c>
      <c r="K433" s="3">
        <f t="shared" si="560"/>
        <v>1.16875</v>
      </c>
      <c r="L433" s="3">
        <f t="shared" si="561"/>
        <v>0.64573170731707197</v>
      </c>
      <c r="M433" s="5">
        <f t="shared" si="562"/>
        <v>0.16292232796175224</v>
      </c>
      <c r="N433" s="5">
        <f t="shared" si="563"/>
        <v>0.19041547080529792</v>
      </c>
      <c r="O433" s="5">
        <f t="shared" si="564"/>
        <v>0.10520411299481421</v>
      </c>
      <c r="P433" s="5">
        <f t="shared" si="565"/>
        <v>0.12295730706268909</v>
      </c>
      <c r="Q433" s="5">
        <f t="shared" si="566"/>
        <v>0.11127404075184601</v>
      </c>
      <c r="R433" s="5">
        <f t="shared" si="567"/>
        <v>3.3966815750459768E-2</v>
      </c>
      <c r="S433" s="5">
        <f t="shared" si="568"/>
        <v>2.3198937108941952E-2</v>
      </c>
      <c r="T433" s="5">
        <f t="shared" si="569"/>
        <v>7.185317631475896E-2</v>
      </c>
      <c r="U433" s="5">
        <f t="shared" si="570"/>
        <v>3.9698715908349849E-2</v>
      </c>
      <c r="V433" s="5">
        <f t="shared" si="571"/>
        <v>1.9453570090172305E-3</v>
      </c>
      <c r="W433" s="5">
        <f t="shared" si="572"/>
        <v>4.3350511709573325E-2</v>
      </c>
      <c r="X433" s="5">
        <f t="shared" si="573"/>
        <v>2.7992799939291501E-2</v>
      </c>
      <c r="Y433" s="5">
        <f t="shared" si="574"/>
        <v>9.0379192486919648E-3</v>
      </c>
      <c r="Z433" s="5">
        <f t="shared" si="575"/>
        <v>7.3111499755562671E-3</v>
      </c>
      <c r="AA433" s="5">
        <f t="shared" si="576"/>
        <v>8.5449065339313866E-3</v>
      </c>
      <c r="AB433" s="5">
        <f t="shared" si="577"/>
        <v>4.9934297557661551E-3</v>
      </c>
      <c r="AC433" s="5">
        <f t="shared" si="578"/>
        <v>9.175992867918939E-5</v>
      </c>
      <c r="AD433" s="5">
        <f t="shared" si="579"/>
        <v>1.2666477640140963E-2</v>
      </c>
      <c r="AE433" s="5">
        <f t="shared" si="580"/>
        <v>8.1791462322617411E-3</v>
      </c>
      <c r="AF433" s="5">
        <f t="shared" si="581"/>
        <v>2.6407670304771855E-3</v>
      </c>
      <c r="AG433" s="5">
        <f t="shared" si="582"/>
        <v>5.6840900107222247E-4</v>
      </c>
      <c r="AH433" s="5">
        <f t="shared" si="583"/>
        <v>1.1802603390417793E-3</v>
      </c>
      <c r="AI433" s="5">
        <f t="shared" si="584"/>
        <v>1.3794292712550793E-3</v>
      </c>
      <c r="AJ433" s="5">
        <f t="shared" si="585"/>
        <v>8.0610398038968726E-4</v>
      </c>
      <c r="AK433" s="5">
        <f t="shared" si="586"/>
        <v>3.1404467569348221E-4</v>
      </c>
      <c r="AL433" s="5">
        <f t="shared" si="587"/>
        <v>2.7700448103850407E-6</v>
      </c>
      <c r="AM433" s="5">
        <f t="shared" si="588"/>
        <v>2.960789148382948E-3</v>
      </c>
      <c r="AN433" s="5">
        <f t="shared" si="589"/>
        <v>1.9118754317911807E-3</v>
      </c>
      <c r="AO433" s="5">
        <f t="shared" si="590"/>
        <v>6.1727929337404162E-4</v>
      </c>
      <c r="AP433" s="5">
        <f t="shared" si="591"/>
        <v>1.3286560400063189E-4</v>
      </c>
      <c r="AQ433" s="5">
        <f t="shared" si="592"/>
        <v>2.1448883328760505E-5</v>
      </c>
      <c r="AR433" s="5">
        <f t="shared" si="593"/>
        <v>1.5242630476161489E-4</v>
      </c>
      <c r="AS433" s="5">
        <f t="shared" si="594"/>
        <v>1.7814824369013737E-4</v>
      </c>
      <c r="AT433" s="5">
        <f t="shared" si="595"/>
        <v>1.0410537990642406E-4</v>
      </c>
      <c r="AU433" s="5">
        <f t="shared" si="596"/>
        <v>4.0557720921877694E-5</v>
      </c>
      <c r="AV433" s="5">
        <f t="shared" si="597"/>
        <v>1.1850459081861146E-5</v>
      </c>
      <c r="AW433" s="5">
        <f t="shared" si="598"/>
        <v>5.8070829515474545E-8</v>
      </c>
      <c r="AX433" s="5">
        <f t="shared" si="599"/>
        <v>5.7673705286209428E-4</v>
      </c>
      <c r="AY433" s="5">
        <f t="shared" si="600"/>
        <v>3.7241740181765656E-4</v>
      </c>
      <c r="AZ433" s="5">
        <f t="shared" si="601"/>
        <v>1.202408623551517E-4</v>
      </c>
      <c r="BA433" s="5">
        <f t="shared" si="602"/>
        <v>2.5881112445956387E-5</v>
      </c>
      <c r="BB433" s="5">
        <f t="shared" si="603"/>
        <v>4.1780637317481339E-6</v>
      </c>
      <c r="BC433" s="5">
        <f t="shared" si="604"/>
        <v>5.39581645356252E-7</v>
      </c>
      <c r="BD433" s="5">
        <f t="shared" si="605"/>
        <v>1.6404416335624976E-5</v>
      </c>
      <c r="BE433" s="5">
        <f t="shared" si="606"/>
        <v>1.917266159226169E-5</v>
      </c>
      <c r="BF433" s="5">
        <f t="shared" si="607"/>
        <v>1.1204024117977929E-5</v>
      </c>
      <c r="BG433" s="5">
        <f t="shared" si="608"/>
        <v>4.3649010626289001E-6</v>
      </c>
      <c r="BH433" s="5">
        <f t="shared" si="609"/>
        <v>1.2753695292368825E-6</v>
      </c>
      <c r="BI433" s="5">
        <f t="shared" si="610"/>
        <v>2.9811762745912107E-7</v>
      </c>
      <c r="BJ433" s="8">
        <f t="shared" si="611"/>
        <v>0.48472297110914719</v>
      </c>
      <c r="BK433" s="8">
        <f t="shared" si="612"/>
        <v>0.31149087651770774</v>
      </c>
      <c r="BL433" s="8">
        <f t="shared" si="613"/>
        <v>0.19662762680832852</v>
      </c>
      <c r="BM433" s="8">
        <f t="shared" si="614"/>
        <v>0.27304018975289224</v>
      </c>
      <c r="BN433" s="8">
        <f t="shared" si="615"/>
        <v>0.72674007532685925</v>
      </c>
    </row>
    <row r="434" spans="1:66" x14ac:dyDescent="0.25">
      <c r="A434" t="s">
        <v>27</v>
      </c>
      <c r="B434" t="s">
        <v>192</v>
      </c>
      <c r="C434" t="s">
        <v>31</v>
      </c>
      <c r="D434" t="s">
        <v>497</v>
      </c>
      <c r="E434">
        <f>VLOOKUP(A434,home!$A$2:$E$405,3,FALSE)</f>
        <v>1.25</v>
      </c>
      <c r="F434">
        <f>VLOOKUP(B434,home!$B$2:$E$405,3,FALSE)</f>
        <v>1.07</v>
      </c>
      <c r="G434">
        <f>VLOOKUP(C434,away!$B$2:$E$405,4,FALSE)</f>
        <v>0.95</v>
      </c>
      <c r="H434">
        <f>VLOOKUP(A434,away!$A$2:$E$405,3,FALSE)</f>
        <v>1.0762195121951199</v>
      </c>
      <c r="I434">
        <f>VLOOKUP(C434,away!$B$2:$E$405,3,FALSE)</f>
        <v>0.85</v>
      </c>
      <c r="J434">
        <f>VLOOKUP(B434,home!$B$2:$E$405,4,FALSE)</f>
        <v>0.93</v>
      </c>
      <c r="K434" s="3">
        <f t="shared" si="560"/>
        <v>1.2706250000000001</v>
      </c>
      <c r="L434" s="3">
        <f t="shared" si="561"/>
        <v>0.85075152439024226</v>
      </c>
      <c r="M434" s="5">
        <f t="shared" si="562"/>
        <v>0.11986651571417808</v>
      </c>
      <c r="N434" s="5">
        <f t="shared" si="563"/>
        <v>0.15230539152932751</v>
      </c>
      <c r="O434" s="5">
        <f t="shared" si="564"/>
        <v>0.10197662096718393</v>
      </c>
      <c r="P434" s="5">
        <f t="shared" si="565"/>
        <v>0.12957404401642808</v>
      </c>
      <c r="Q434" s="5">
        <f t="shared" si="566"/>
        <v>9.6761519055975923E-2</v>
      </c>
      <c r="R434" s="5">
        <f t="shared" si="567"/>
        <v>4.3378382869998837E-2</v>
      </c>
      <c r="S434" s="5">
        <f t="shared" si="568"/>
        <v>3.501693692925404E-2</v>
      </c>
      <c r="T434" s="5">
        <f t="shared" si="569"/>
        <v>8.2320009839186997E-2</v>
      </c>
      <c r="U434" s="5">
        <f t="shared" si="570"/>
        <v>5.5117657734192263E-2</v>
      </c>
      <c r="V434" s="5">
        <f t="shared" si="571"/>
        <v>4.205869337198403E-3</v>
      </c>
      <c r="W434" s="5">
        <f t="shared" si="572"/>
        <v>4.0982535050166476E-2</v>
      </c>
      <c r="X434" s="5">
        <f t="shared" si="573"/>
        <v>3.4865954167305667E-2</v>
      </c>
      <c r="Y434" s="5">
        <f t="shared" si="574"/>
        <v>1.4831131828577806E-2</v>
      </c>
      <c r="Z434" s="5">
        <f t="shared" si="575"/>
        <v>1.2301408450745026E-2</v>
      </c>
      <c r="AA434" s="5">
        <f t="shared" si="576"/>
        <v>1.5630477112727897E-2</v>
      </c>
      <c r="AB434" s="5">
        <f t="shared" si="577"/>
        <v>9.9302374906799461E-3</v>
      </c>
      <c r="AC434" s="5">
        <f t="shared" si="578"/>
        <v>2.8415540788147238E-4</v>
      </c>
      <c r="AD434" s="5">
        <f t="shared" si="579"/>
        <v>1.3018358399529445E-2</v>
      </c>
      <c r="AE434" s="5">
        <f t="shared" si="580"/>
        <v>1.1075388253458189E-2</v>
      </c>
      <c r="AF434" s="5">
        <f t="shared" si="581"/>
        <v>4.7112017199216682E-3</v>
      </c>
      <c r="AG434" s="5">
        <f t="shared" si="582"/>
        <v>1.3360206816444302E-3</v>
      </c>
      <c r="AH434" s="5">
        <f t="shared" si="583"/>
        <v>2.616360497904585E-3</v>
      </c>
      <c r="AI434" s="5">
        <f t="shared" si="584"/>
        <v>3.3244130576500128E-3</v>
      </c>
      <c r="AJ434" s="5">
        <f t="shared" si="585"/>
        <v>2.1120411706882745E-3</v>
      </c>
      <c r="AK434" s="5">
        <f t="shared" si="586"/>
        <v>8.945374375019298E-4</v>
      </c>
      <c r="AL434" s="5">
        <f t="shared" si="587"/>
        <v>1.2286722479240275E-5</v>
      </c>
      <c r="AM434" s="5">
        <f t="shared" si="588"/>
        <v>3.3082903282804204E-3</v>
      </c>
      <c r="AN434" s="5">
        <f t="shared" si="589"/>
        <v>2.8145330399100624E-3</v>
      </c>
      <c r="AO434" s="5">
        <f t="shared" si="590"/>
        <v>1.197234137075094E-3</v>
      </c>
      <c r="AP434" s="5">
        <f t="shared" si="591"/>
        <v>3.3951625572289083E-4</v>
      </c>
      <c r="AQ434" s="5">
        <f t="shared" si="592"/>
        <v>7.2210993027879166E-5</v>
      </c>
      <c r="AR434" s="5">
        <f t="shared" si="593"/>
        <v>4.4517453638934787E-4</v>
      </c>
      <c r="AS434" s="5">
        <f t="shared" si="594"/>
        <v>5.65649895299715E-4</v>
      </c>
      <c r="AT434" s="5">
        <f t="shared" si="595"/>
        <v>3.5936444910760038E-4</v>
      </c>
      <c r="AU434" s="5">
        <f t="shared" si="596"/>
        <v>1.522058177157816E-4</v>
      </c>
      <c r="AV434" s="5">
        <f t="shared" si="597"/>
        <v>4.8349129283778745E-5</v>
      </c>
      <c r="AW434" s="5">
        <f t="shared" si="598"/>
        <v>3.689382471866866E-7</v>
      </c>
      <c r="AX434" s="5">
        <f t="shared" si="599"/>
        <v>7.0059939972855114E-4</v>
      </c>
      <c r="AY434" s="5">
        <f t="shared" si="600"/>
        <v>5.9603600730595357E-4</v>
      </c>
      <c r="AZ434" s="5">
        <f t="shared" si="601"/>
        <v>2.5353927090350677E-4</v>
      </c>
      <c r="BA434" s="5">
        <f t="shared" si="602"/>
        <v>7.189964040464965E-5</v>
      </c>
      <c r="BB434" s="5">
        <f t="shared" si="603"/>
        <v>1.5292182169341486E-5</v>
      </c>
      <c r="BC434" s="5">
        <f t="shared" si="604"/>
        <v>2.6019694583641109E-6</v>
      </c>
      <c r="BD434" s="5">
        <f t="shared" si="605"/>
        <v>6.3122152575492832E-5</v>
      </c>
      <c r="BE434" s="5">
        <f t="shared" si="606"/>
        <v>8.0204585116235567E-5</v>
      </c>
      <c r="BF434" s="5">
        <f t="shared" si="607"/>
        <v>5.0954975481658429E-5</v>
      </c>
      <c r="BG434" s="5">
        <f t="shared" si="608"/>
        <v>2.1581555240460748E-5</v>
      </c>
      <c r="BH434" s="5">
        <f t="shared" si="609"/>
        <v>6.8555159068526095E-6</v>
      </c>
      <c r="BI434" s="5">
        <f t="shared" si="610"/>
        <v>1.7421579798289195E-6</v>
      </c>
      <c r="BJ434" s="8">
        <f t="shared" si="611"/>
        <v>0.46157926374908081</v>
      </c>
      <c r="BK434" s="8">
        <f t="shared" si="612"/>
        <v>0.28955584413472524</v>
      </c>
      <c r="BL434" s="8">
        <f t="shared" si="613"/>
        <v>0.23677593310862446</v>
      </c>
      <c r="BM434" s="8">
        <f t="shared" si="614"/>
        <v>0.35575430822102438</v>
      </c>
      <c r="BN434" s="8">
        <f t="shared" si="615"/>
        <v>0.6438624741530925</v>
      </c>
    </row>
    <row r="435" spans="1:66" x14ac:dyDescent="0.25">
      <c r="A435" t="s">
        <v>32</v>
      </c>
      <c r="B435" t="s">
        <v>209</v>
      </c>
      <c r="C435" t="s">
        <v>310</v>
      </c>
      <c r="D435" t="s">
        <v>497</v>
      </c>
      <c r="E435">
        <f>VLOOKUP(A435,home!$A$2:$E$405,3,FALSE)</f>
        <v>1.26068376068376</v>
      </c>
      <c r="F435">
        <f>VLOOKUP(B435,home!$B$2:$E$405,3,FALSE)</f>
        <v>0.98</v>
      </c>
      <c r="G435">
        <f>VLOOKUP(C435,away!$B$2:$E$405,4,FALSE)</f>
        <v>0.98</v>
      </c>
      <c r="H435">
        <f>VLOOKUP(A435,away!$A$2:$E$405,3,FALSE)</f>
        <v>1.1452991452991499</v>
      </c>
      <c r="I435">
        <f>VLOOKUP(C435,away!$B$2:$E$405,3,FALSE)</f>
        <v>0.92</v>
      </c>
      <c r="J435">
        <f>VLOOKUP(B435,home!$B$2:$E$405,4,FALSE)</f>
        <v>1.48</v>
      </c>
      <c r="K435" s="3">
        <f t="shared" si="560"/>
        <v>1.2107606837606832</v>
      </c>
      <c r="L435" s="3">
        <f t="shared" si="561"/>
        <v>1.5594393162393225</v>
      </c>
      <c r="M435" s="5">
        <f t="shared" si="562"/>
        <v>6.2649473594360905E-2</v>
      </c>
      <c r="N435" s="5">
        <f t="shared" si="563"/>
        <v>7.5853519486355298E-2</v>
      </c>
      <c r="O435" s="5">
        <f t="shared" si="564"/>
        <v>9.7698052264743665E-2</v>
      </c>
      <c r="P435" s="5">
        <f t="shared" si="565"/>
        <v>0.11828896056214802</v>
      </c>
      <c r="Q435" s="5">
        <f t="shared" si="566"/>
        <v>4.5920229559476923E-2</v>
      </c>
      <c r="R435" s="5">
        <f t="shared" si="567"/>
        <v>7.6177091910822739E-2</v>
      </c>
      <c r="S435" s="5">
        <f t="shared" si="568"/>
        <v>5.5835577651736482E-2</v>
      </c>
      <c r="T435" s="5">
        <f t="shared" si="569"/>
        <v>7.1609811385783401E-2</v>
      </c>
      <c r="U435" s="5">
        <f t="shared" si="570"/>
        <v>9.2232227888848162E-2</v>
      </c>
      <c r="V435" s="5">
        <f t="shared" si="571"/>
        <v>1.1713732266353616E-2</v>
      </c>
      <c r="W435" s="5">
        <f t="shared" si="572"/>
        <v>1.8532802846626607E-2</v>
      </c>
      <c r="X435" s="5">
        <f t="shared" si="573"/>
        <v>2.890078139914156E-2</v>
      </c>
      <c r="Y435" s="5">
        <f t="shared" si="574"/>
        <v>2.253450739192973E-2</v>
      </c>
      <c r="Z435" s="5">
        <f t="shared" si="575"/>
        <v>3.9597850707504476E-2</v>
      </c>
      <c r="AA435" s="5">
        <f t="shared" si="576"/>
        <v>4.7943520798071577E-2</v>
      </c>
      <c r="AB435" s="5">
        <f t="shared" si="577"/>
        <v>2.9024065011683836E-2</v>
      </c>
      <c r="AC435" s="5">
        <f t="shared" si="578"/>
        <v>1.3822993380815322E-3</v>
      </c>
      <c r="AD435" s="5">
        <f t="shared" si="579"/>
        <v>5.6096972616458936E-3</v>
      </c>
      <c r="AE435" s="5">
        <f t="shared" si="580"/>
        <v>8.7479824620106707E-3</v>
      </c>
      <c r="AF435" s="5">
        <f t="shared" si="581"/>
        <v>6.820973894515755E-3</v>
      </c>
      <c r="AG435" s="5">
        <f t="shared" si="582"/>
        <v>3.5456316220499719E-3</v>
      </c>
      <c r="AH435" s="5">
        <f t="shared" si="583"/>
        <v>1.543761130796439E-2</v>
      </c>
      <c r="AI435" s="5">
        <f t="shared" si="584"/>
        <v>1.8691252822862624E-2</v>
      </c>
      <c r="AJ435" s="5">
        <f t="shared" si="585"/>
        <v>1.1315317024076474E-2</v>
      </c>
      <c r="AK435" s="5">
        <f t="shared" si="586"/>
        <v>4.5667136590132442E-3</v>
      </c>
      <c r="AL435" s="5">
        <f t="shared" si="587"/>
        <v>1.0439720719513094E-4</v>
      </c>
      <c r="AM435" s="5">
        <f t="shared" si="588"/>
        <v>1.3584001784401631E-3</v>
      </c>
      <c r="AN435" s="5">
        <f t="shared" si="589"/>
        <v>2.1183426454461016E-3</v>
      </c>
      <c r="AO435" s="5">
        <f t="shared" si="590"/>
        <v>1.6517134032875335E-3</v>
      </c>
      <c r="AP435" s="5">
        <f t="shared" si="591"/>
        <v>8.5858227341534504E-4</v>
      </c>
      <c r="AQ435" s="5">
        <f t="shared" si="592"/>
        <v>3.3472673834750725E-4</v>
      </c>
      <c r="AR435" s="5">
        <f t="shared" si="593"/>
        <v>4.8148036044920791E-3</v>
      </c>
      <c r="AS435" s="5">
        <f t="shared" si="594"/>
        <v>5.8295749043482323E-3</v>
      </c>
      <c r="AT435" s="5">
        <f t="shared" si="595"/>
        <v>3.5291100486113925E-3</v>
      </c>
      <c r="AU435" s="5">
        <f t="shared" si="596"/>
        <v>1.4243025651744759E-3</v>
      </c>
      <c r="AV435" s="5">
        <f t="shared" si="597"/>
        <v>4.3112238692318607E-4</v>
      </c>
      <c r="AW435" s="5">
        <f t="shared" si="598"/>
        <v>5.4753661816946332E-6</v>
      </c>
      <c r="AX435" s="5">
        <f t="shared" si="599"/>
        <v>2.7411625481147414E-4</v>
      </c>
      <c r="AY435" s="5">
        <f t="shared" si="600"/>
        <v>4.2746766497328906E-4</v>
      </c>
      <c r="AZ435" s="5">
        <f t="shared" si="601"/>
        <v>3.3330494159018292E-4</v>
      </c>
      <c r="BA435" s="5">
        <f t="shared" si="602"/>
        <v>1.7325627673752737E-4</v>
      </c>
      <c r="BB435" s="5">
        <f t="shared" si="603"/>
        <v>6.7545662432435136E-5</v>
      </c>
      <c r="BC435" s="5">
        <f t="shared" si="604"/>
        <v>2.1066672327713726E-5</v>
      </c>
      <c r="BD435" s="5">
        <f t="shared" si="605"/>
        <v>1.2513990068026273E-3</v>
      </c>
      <c r="BE435" s="5">
        <f t="shared" si="606"/>
        <v>1.5151447171337892E-3</v>
      </c>
      <c r="BF435" s="5">
        <f t="shared" si="607"/>
        <v>9.1723882685664675E-4</v>
      </c>
      <c r="BG435" s="5">
        <f t="shared" si="608"/>
        <v>3.7018556972560017E-4</v>
      </c>
      <c r="BH435" s="5">
        <f t="shared" si="609"/>
        <v>1.1205153337982649E-4</v>
      </c>
      <c r="BI435" s="5">
        <f t="shared" si="610"/>
        <v>2.7133518234278352E-5</v>
      </c>
      <c r="BJ435" s="8">
        <f t="shared" si="611"/>
        <v>0.29569446002134514</v>
      </c>
      <c r="BK435" s="8">
        <f t="shared" si="612"/>
        <v>0.25040190828484898</v>
      </c>
      <c r="BL435" s="8">
        <f t="shared" si="613"/>
        <v>0.41330791936976874</v>
      </c>
      <c r="BM435" s="8">
        <f t="shared" si="614"/>
        <v>0.52199281870676795</v>
      </c>
      <c r="BN435" s="8">
        <f t="shared" si="615"/>
        <v>0.4765873273779076</v>
      </c>
    </row>
    <row r="436" spans="1:66" x14ac:dyDescent="0.25">
      <c r="A436" t="s">
        <v>32</v>
      </c>
      <c r="B436" t="s">
        <v>309</v>
      </c>
      <c r="C436" t="s">
        <v>211</v>
      </c>
      <c r="D436" t="s">
        <v>497</v>
      </c>
      <c r="E436">
        <f>VLOOKUP(A436,home!$A$2:$E$405,3,FALSE)</f>
        <v>1.26068376068376</v>
      </c>
      <c r="F436">
        <f>VLOOKUP(B436,home!$B$2:$E$405,3,FALSE)</f>
        <v>0.98</v>
      </c>
      <c r="G436">
        <f>VLOOKUP(C436,away!$B$2:$E$405,4,FALSE)</f>
        <v>1.83</v>
      </c>
      <c r="H436">
        <f>VLOOKUP(A436,away!$A$2:$E$405,3,FALSE)</f>
        <v>1.1452991452991499</v>
      </c>
      <c r="I436">
        <f>VLOOKUP(C436,away!$B$2:$E$405,3,FALSE)</f>
        <v>0.73</v>
      </c>
      <c r="J436">
        <f>VLOOKUP(B436,home!$B$2:$E$405,4,FALSE)</f>
        <v>1.1399999999999999</v>
      </c>
      <c r="K436" s="3">
        <f t="shared" si="560"/>
        <v>2.2609102564102552</v>
      </c>
      <c r="L436" s="3">
        <f t="shared" si="561"/>
        <v>0.95311794871795241</v>
      </c>
      <c r="M436" s="5">
        <f t="shared" si="562"/>
        <v>4.0194375538305446E-2</v>
      </c>
      <c r="N436" s="5">
        <f t="shared" si="563"/>
        <v>9.0875875904560255E-2</v>
      </c>
      <c r="O436" s="5">
        <f t="shared" si="564"/>
        <v>3.8309980763068734E-2</v>
      </c>
      <c r="P436" s="5">
        <f t="shared" si="565"/>
        <v>8.6615428430101671E-2</v>
      </c>
      <c r="Q436" s="5">
        <f t="shared" si="566"/>
        <v>0.10273109994644296</v>
      </c>
      <c r="R436" s="5">
        <f t="shared" si="567"/>
        <v>1.8256965140160144E-2</v>
      </c>
      <c r="S436" s="5">
        <f t="shared" si="568"/>
        <v>4.6662202992682394E-2</v>
      </c>
      <c r="T436" s="5">
        <f t="shared" si="569"/>
        <v>9.7914855250492663E-2</v>
      </c>
      <c r="U436" s="5">
        <f t="shared" si="570"/>
        <v>4.1277359736312559E-2</v>
      </c>
      <c r="V436" s="5">
        <f t="shared" si="571"/>
        <v>1.1172560144921628E-2</v>
      </c>
      <c r="W436" s="5">
        <f t="shared" si="572"/>
        <v>7.7421932507073299E-2</v>
      </c>
      <c r="X436" s="5">
        <f t="shared" si="573"/>
        <v>7.3792233496921461E-2</v>
      </c>
      <c r="Y436" s="5">
        <f t="shared" si="574"/>
        <v>3.5166351110950976E-2</v>
      </c>
      <c r="Z436" s="5">
        <f t="shared" si="575"/>
        <v>5.8003470547348668E-3</v>
      </c>
      <c r="AA436" s="5">
        <f t="shared" si="576"/>
        <v>1.3114064146789077E-2</v>
      </c>
      <c r="AB436" s="5">
        <f t="shared" si="577"/>
        <v>1.4824861066348716E-2</v>
      </c>
      <c r="AC436" s="5">
        <f t="shared" si="578"/>
        <v>1.5047442438358501E-3</v>
      </c>
      <c r="AD436" s="5">
        <f t="shared" si="579"/>
        <v>4.3761010319086156E-2</v>
      </c>
      <c r="AE436" s="5">
        <f t="shared" si="580"/>
        <v>4.1709404389152542E-2</v>
      </c>
      <c r="AF436" s="5">
        <f t="shared" si="581"/>
        <v>1.9876990976818314E-2</v>
      </c>
      <c r="AG436" s="5">
        <f t="shared" si="582"/>
        <v>6.3150389555034414E-3</v>
      </c>
      <c r="AH436" s="5">
        <f t="shared" si="583"/>
        <v>1.3821037216652783E-3</v>
      </c>
      <c r="AI436" s="5">
        <f t="shared" si="584"/>
        <v>3.1248124797358121E-3</v>
      </c>
      <c r="AJ436" s="5">
        <f t="shared" si="585"/>
        <v>3.5324602923967312E-3</v>
      </c>
      <c r="AK436" s="5">
        <f t="shared" si="586"/>
        <v>2.6621919018139126E-3</v>
      </c>
      <c r="AL436" s="5">
        <f t="shared" si="587"/>
        <v>1.2970378627563201E-4</v>
      </c>
      <c r="AM436" s="5">
        <f t="shared" si="588"/>
        <v>1.9787943412259371E-2</v>
      </c>
      <c r="AN436" s="5">
        <f t="shared" si="589"/>
        <v>1.8860244034439571E-2</v>
      </c>
      <c r="AO436" s="5">
        <f t="shared" si="590"/>
        <v>8.9880185532125213E-3</v>
      </c>
      <c r="AP436" s="5">
        <f t="shared" si="591"/>
        <v>2.8555472688256058E-3</v>
      </c>
      <c r="AQ436" s="5">
        <f t="shared" si="592"/>
        <v>6.8041833883255318E-4</v>
      </c>
      <c r="AR436" s="5">
        <f t="shared" si="593"/>
        <v>2.6346157282181168E-4</v>
      </c>
      <c r="AS436" s="5">
        <f t="shared" si="594"/>
        <v>5.9566297216281136E-4</v>
      </c>
      <c r="AT436" s="5">
        <f t="shared" si="595"/>
        <v>6.7337026156335839E-4</v>
      </c>
      <c r="AU436" s="5">
        <f t="shared" si="596"/>
        <v>5.0747657691008435E-4</v>
      </c>
      <c r="AV436" s="5">
        <f t="shared" si="597"/>
        <v>2.868397494059945E-4</v>
      </c>
      <c r="AW436" s="5">
        <f t="shared" si="598"/>
        <v>7.7639034392343797E-6</v>
      </c>
      <c r="AX436" s="5">
        <f t="shared" si="599"/>
        <v>7.4564607023404946E-3</v>
      </c>
      <c r="AY436" s="5">
        <f t="shared" si="600"/>
        <v>7.1068865293107946E-3</v>
      </c>
      <c r="AZ436" s="5">
        <f t="shared" si="601"/>
        <v>3.386850555293976E-3</v>
      </c>
      <c r="BA436" s="5">
        <f t="shared" si="602"/>
        <v>1.076022684625351E-3</v>
      </c>
      <c r="BB436" s="5">
        <f t="shared" si="603"/>
        <v>2.5639413348602465E-4</v>
      </c>
      <c r="BC436" s="5">
        <f t="shared" si="604"/>
        <v>4.8874770114303362E-5</v>
      </c>
      <c r="BD436" s="5">
        <f t="shared" si="605"/>
        <v>4.1851658975655073E-5</v>
      </c>
      <c r="BE436" s="5">
        <f t="shared" si="606"/>
        <v>9.4622845025842868E-5</v>
      </c>
      <c r="BF436" s="5">
        <f t="shared" si="607"/>
        <v>1.0696688040482315E-4</v>
      </c>
      <c r="BG436" s="5">
        <f t="shared" si="608"/>
        <v>8.0614172334491266E-5</v>
      </c>
      <c r="BH436" s="5">
        <f t="shared" si="609"/>
        <v>4.5565352260768801E-5</v>
      </c>
      <c r="BI436" s="5">
        <f t="shared" si="610"/>
        <v>2.0603834452663667E-5</v>
      </c>
      <c r="BJ436" s="8">
        <f t="shared" si="611"/>
        <v>0.66006845383974255</v>
      </c>
      <c r="BK436" s="8">
        <f t="shared" si="612"/>
        <v>0.19338590166543343</v>
      </c>
      <c r="BL436" s="8">
        <f t="shared" si="613"/>
        <v>0.13920183512460926</v>
      </c>
      <c r="BM436" s="8">
        <f t="shared" si="614"/>
        <v>0.61437368933600944</v>
      </c>
      <c r="BN436" s="8">
        <f t="shared" si="615"/>
        <v>0.37698372572263922</v>
      </c>
    </row>
    <row r="437" spans="1:66" x14ac:dyDescent="0.25">
      <c r="A437" t="s">
        <v>32</v>
      </c>
      <c r="B437" t="s">
        <v>331</v>
      </c>
      <c r="C437" t="s">
        <v>313</v>
      </c>
      <c r="D437" t="s">
        <v>497</v>
      </c>
      <c r="E437">
        <f>VLOOKUP(A437,home!$A$2:$E$405,3,FALSE)</f>
        <v>1.26068376068376</v>
      </c>
      <c r="F437">
        <f>VLOOKUP(B437,home!$B$2:$E$405,3,FALSE)</f>
        <v>0.61</v>
      </c>
      <c r="G437">
        <f>VLOOKUP(C437,away!$B$2:$E$405,4,FALSE)</f>
        <v>1.1000000000000001</v>
      </c>
      <c r="H437">
        <f>VLOOKUP(A437,away!$A$2:$E$405,3,FALSE)</f>
        <v>1.1452991452991499</v>
      </c>
      <c r="I437">
        <f>VLOOKUP(C437,away!$B$2:$E$405,3,FALSE)</f>
        <v>0.85</v>
      </c>
      <c r="J437">
        <f>VLOOKUP(B437,home!$B$2:$E$405,4,FALSE)</f>
        <v>1.01</v>
      </c>
      <c r="K437" s="3">
        <f t="shared" si="560"/>
        <v>0.8459188034188031</v>
      </c>
      <c r="L437" s="3">
        <f t="shared" si="561"/>
        <v>0.98323931623932015</v>
      </c>
      <c r="M437" s="5">
        <f t="shared" si="562"/>
        <v>0.16054867366797079</v>
      </c>
      <c r="N437" s="5">
        <f t="shared" si="563"/>
        <v>0.13581114191968571</v>
      </c>
      <c r="O437" s="5">
        <f t="shared" si="564"/>
        <v>0.15785776812042532</v>
      </c>
      <c r="P437" s="5">
        <f t="shared" si="565"/>
        <v>0.13353485431879306</v>
      </c>
      <c r="Q437" s="5">
        <f t="shared" si="566"/>
        <v>5.7442599331820901E-2</v>
      </c>
      <c r="R437" s="5">
        <f t="shared" si="567"/>
        <v>7.7605981994896073E-2</v>
      </c>
      <c r="S437" s="5">
        <f t="shared" si="568"/>
        <v>2.7766590826559183E-2</v>
      </c>
      <c r="T437" s="5">
        <f t="shared" si="569"/>
        <v>5.6479822090028803E-2</v>
      </c>
      <c r="U437" s="5">
        <f t="shared" si="570"/>
        <v>6.5648359427263644E-2</v>
      </c>
      <c r="V437" s="5">
        <f t="shared" si="571"/>
        <v>2.5660668480320878E-3</v>
      </c>
      <c r="W437" s="5">
        <f t="shared" si="572"/>
        <v>1.619725829734656E-2</v>
      </c>
      <c r="X437" s="5">
        <f t="shared" si="573"/>
        <v>1.5925781173234687E-2</v>
      </c>
      <c r="Y437" s="5">
        <f t="shared" si="574"/>
        <v>7.8294270956741543E-3</v>
      </c>
      <c r="Z437" s="5">
        <f t="shared" si="575"/>
        <v>2.5435084224247537E-2</v>
      </c>
      <c r="AA437" s="5">
        <f t="shared" si="576"/>
        <v>2.1516016011831951E-2</v>
      </c>
      <c r="AB437" s="5">
        <f t="shared" si="577"/>
        <v>9.1004012595343447E-3</v>
      </c>
      <c r="AC437" s="5">
        <f t="shared" si="578"/>
        <v>1.3339387788750123E-4</v>
      </c>
      <c r="AD437" s="5">
        <f t="shared" si="579"/>
        <v>3.4253913393891703E-3</v>
      </c>
      <c r="AE437" s="5">
        <f t="shared" si="580"/>
        <v>3.3679794383930962E-3</v>
      </c>
      <c r="AF437" s="5">
        <f t="shared" si="581"/>
        <v>1.6557649000568586E-3</v>
      </c>
      <c r="AG437" s="5">
        <f t="shared" si="582"/>
        <v>5.4267104939499081E-4</v>
      </c>
      <c r="AH437" s="5">
        <f t="shared" si="583"/>
        <v>6.2521937052846654E-3</v>
      </c>
      <c r="AI437" s="5">
        <f t="shared" si="584"/>
        <v>5.2888482179169766E-3</v>
      </c>
      <c r="AJ437" s="5">
        <f t="shared" si="585"/>
        <v>2.2369680779819987E-3</v>
      </c>
      <c r="AK437" s="5">
        <f t="shared" si="586"/>
        <v>6.3076445327086422E-4</v>
      </c>
      <c r="AL437" s="5">
        <f t="shared" si="587"/>
        <v>4.4379642992416635E-6</v>
      </c>
      <c r="AM437" s="5">
        <f t="shared" si="588"/>
        <v>5.795205886114438E-4</v>
      </c>
      <c r="AN437" s="5">
        <f t="shared" si="589"/>
        <v>5.6980742729292432E-4</v>
      </c>
      <c r="AO437" s="5">
        <f t="shared" si="590"/>
        <v>2.8012853259979048E-4</v>
      </c>
      <c r="AP437" s="5">
        <f t="shared" si="591"/>
        <v>9.1811128950847388E-5</v>
      </c>
      <c r="AQ437" s="5">
        <f t="shared" si="592"/>
        <v>2.2568077913197803E-5</v>
      </c>
      <c r="AR437" s="5">
        <f t="shared" si="593"/>
        <v>1.2294805327559754E-3</v>
      </c>
      <c r="AS437" s="5">
        <f t="shared" si="594"/>
        <v>1.0400407010956471E-3</v>
      </c>
      <c r="AT437" s="5">
        <f t="shared" si="595"/>
        <v>4.3989499268884147E-4</v>
      </c>
      <c r="AU437" s="5">
        <f t="shared" si="596"/>
        <v>1.2403848194842264E-4</v>
      </c>
      <c r="AV437" s="5">
        <f t="shared" si="597"/>
        <v>2.6231621056923622E-5</v>
      </c>
      <c r="AW437" s="5">
        <f t="shared" si="598"/>
        <v>1.0253431121746734E-7</v>
      </c>
      <c r="AX437" s="5">
        <f t="shared" si="599"/>
        <v>8.1704560479125448E-5</v>
      </c>
      <c r="AY437" s="5">
        <f t="shared" si="600"/>
        <v>8.0335136179129479E-5</v>
      </c>
      <c r="AZ437" s="5">
        <f t="shared" si="601"/>
        <v>3.949433218337997E-5</v>
      </c>
      <c r="BA437" s="5">
        <f t="shared" si="602"/>
        <v>1.2944126723771701E-5</v>
      </c>
      <c r="BB437" s="5">
        <f t="shared" si="603"/>
        <v>3.1817935772990988E-6</v>
      </c>
      <c r="BC437" s="5">
        <f t="shared" si="604"/>
        <v>6.2569290827164548E-7</v>
      </c>
      <c r="BD437" s="5">
        <f t="shared" si="605"/>
        <v>2.0147893305942332E-4</v>
      </c>
      <c r="BE437" s="5">
        <f t="shared" si="606"/>
        <v>1.7043481796772449E-4</v>
      </c>
      <c r="BF437" s="5">
        <f t="shared" si="607"/>
        <v>7.2087008638079512E-5</v>
      </c>
      <c r="BG437" s="5">
        <f t="shared" si="608"/>
        <v>2.032658536305505E-5</v>
      </c>
      <c r="BH437" s="5">
        <f t="shared" si="609"/>
        <v>4.2986601919764208E-6</v>
      </c>
      <c r="BI437" s="5">
        <f t="shared" si="610"/>
        <v>7.2726349718014754E-7</v>
      </c>
      <c r="BJ437" s="8">
        <f t="shared" si="611"/>
        <v>0.300439958032444</v>
      </c>
      <c r="BK437" s="8">
        <f t="shared" si="612"/>
        <v>0.32463435263972096</v>
      </c>
      <c r="BL437" s="8">
        <f t="shared" si="613"/>
        <v>0.34946634086666911</v>
      </c>
      <c r="BM437" s="8">
        <f t="shared" si="614"/>
        <v>0.27709448380762186</v>
      </c>
      <c r="BN437" s="8">
        <f t="shared" si="615"/>
        <v>0.72280101935359198</v>
      </c>
    </row>
    <row r="438" spans="1:66" x14ac:dyDescent="0.25">
      <c r="A438" t="s">
        <v>32</v>
      </c>
      <c r="B438" t="s">
        <v>36</v>
      </c>
      <c r="C438" t="s">
        <v>312</v>
      </c>
      <c r="D438" t="s">
        <v>497</v>
      </c>
      <c r="E438">
        <f>VLOOKUP(A438,home!$A$2:$E$405,3,FALSE)</f>
        <v>1.26068376068376</v>
      </c>
      <c r="F438">
        <f>VLOOKUP(B438,home!$B$2:$E$405,3,FALSE)</f>
        <v>1.4</v>
      </c>
      <c r="G438">
        <f>VLOOKUP(C438,away!$B$2:$E$405,4,FALSE)</f>
        <v>1.1599999999999999</v>
      </c>
      <c r="H438">
        <f>VLOOKUP(A438,away!$A$2:$E$405,3,FALSE)</f>
        <v>1.1452991452991499</v>
      </c>
      <c r="I438">
        <f>VLOOKUP(C438,away!$B$2:$E$405,3,FALSE)</f>
        <v>0.85</v>
      </c>
      <c r="J438">
        <f>VLOOKUP(B438,home!$B$2:$E$405,4,FALSE)</f>
        <v>0.54</v>
      </c>
      <c r="K438" s="3">
        <f t="shared" si="560"/>
        <v>2.0473504273504259</v>
      </c>
      <c r="L438" s="3">
        <f t="shared" si="561"/>
        <v>0.52569230769230979</v>
      </c>
      <c r="M438" s="5">
        <f t="shared" si="562"/>
        <v>7.6303021970861098E-2</v>
      </c>
      <c r="N438" s="5">
        <f t="shared" si="563"/>
        <v>0.15621902464017143</v>
      </c>
      <c r="O438" s="5">
        <f t="shared" si="564"/>
        <v>4.0111911703758982E-2</v>
      </c>
      <c r="P438" s="5">
        <f t="shared" si="565"/>
        <v>8.212313956853351E-2</v>
      </c>
      <c r="Q438" s="5">
        <f t="shared" si="566"/>
        <v>0.15991754342866088</v>
      </c>
      <c r="R438" s="5">
        <f t="shared" si="567"/>
        <v>1.0543261714749612E-2</v>
      </c>
      <c r="S438" s="5">
        <f t="shared" si="568"/>
        <v>2.2096798653559031E-2</v>
      </c>
      <c r="T438" s="5">
        <f t="shared" si="569"/>
        <v>8.4067422445497905E-2</v>
      </c>
      <c r="U438" s="5">
        <f t="shared" si="570"/>
        <v>2.1585751377360005E-2</v>
      </c>
      <c r="V438" s="5">
        <f t="shared" si="571"/>
        <v>2.6424735845936315E-3</v>
      </c>
      <c r="W438" s="5">
        <f t="shared" si="572"/>
        <v>0.10913575029316637</v>
      </c>
      <c r="X438" s="5">
        <f t="shared" si="573"/>
        <v>5.737182442334629E-2</v>
      </c>
      <c r="Y438" s="5">
        <f t="shared" si="574"/>
        <v>1.5079963388813462E-2</v>
      </c>
      <c r="Z438" s="5">
        <f t="shared" si="575"/>
        <v>1.8475038604769012E-3</v>
      </c>
      <c r="AA438" s="5">
        <f t="shared" si="576"/>
        <v>3.7824878182789456E-3</v>
      </c>
      <c r="AB438" s="5">
        <f t="shared" si="577"/>
        <v>3.872039025600591E-3</v>
      </c>
      <c r="AC438" s="5">
        <f t="shared" si="578"/>
        <v>1.7775199247401513E-4</v>
      </c>
      <c r="AD438" s="5">
        <f t="shared" si="579"/>
        <v>5.5859781250480883E-2</v>
      </c>
      <c r="AE438" s="5">
        <f t="shared" si="580"/>
        <v>2.936505731275291E-2</v>
      </c>
      <c r="AF438" s="5">
        <f t="shared" si="581"/>
        <v>7.7184923721290051E-3</v>
      </c>
      <c r="AG438" s="5">
        <f t="shared" si="582"/>
        <v>1.352517355669996E-3</v>
      </c>
      <c r="AH438" s="5">
        <f t="shared" si="583"/>
        <v>2.4280464197113828E-4</v>
      </c>
      <c r="AI438" s="5">
        <f t="shared" si="584"/>
        <v>4.9710618750227714E-4</v>
      </c>
      <c r="AJ438" s="5">
        <f t="shared" si="585"/>
        <v>5.0887528271066423E-4</v>
      </c>
      <c r="AK438" s="5">
        <f t="shared" si="586"/>
        <v>3.4728200917524897E-4</v>
      </c>
      <c r="AL438" s="5">
        <f t="shared" si="587"/>
        <v>7.6524107745578069E-6</v>
      </c>
      <c r="AM438" s="5">
        <f t="shared" si="588"/>
        <v>2.2872909402974664E-2</v>
      </c>
      <c r="AN438" s="5">
        <f t="shared" si="589"/>
        <v>1.202411252768688E-2</v>
      </c>
      <c r="AO438" s="5">
        <f t="shared" si="590"/>
        <v>3.1604917313158634E-3</v>
      </c>
      <c r="AP438" s="5">
        <f t="shared" si="591"/>
        <v>5.5381539722596667E-4</v>
      </c>
      <c r="AQ438" s="5">
        <f t="shared" si="592"/>
        <v>7.2784123550812904E-5</v>
      </c>
      <c r="AR438" s="5">
        <f t="shared" si="593"/>
        <v>2.5528106511242555E-5</v>
      </c>
      <c r="AS438" s="5">
        <f t="shared" si="594"/>
        <v>5.2264979775239639E-5</v>
      </c>
      <c r="AT438" s="5">
        <f t="shared" si="595"/>
        <v>5.3502364339149139E-5</v>
      </c>
      <c r="AU438" s="5">
        <f t="shared" si="596"/>
        <v>3.6512696164671719E-5</v>
      </c>
      <c r="AV438" s="5">
        <f t="shared" si="597"/>
        <v>1.8688571024114225E-5</v>
      </c>
      <c r="AW438" s="5">
        <f t="shared" si="598"/>
        <v>2.2878080267717609E-7</v>
      </c>
      <c r="AX438" s="5">
        <f t="shared" si="599"/>
        <v>7.8048101401546341E-3</v>
      </c>
      <c r="AY438" s="5">
        <f t="shared" si="600"/>
        <v>4.1029286536782292E-3</v>
      </c>
      <c r="AZ438" s="5">
        <f t="shared" si="601"/>
        <v>1.0784390161245048E-3</v>
      </c>
      <c r="BA438" s="5">
        <f t="shared" si="602"/>
        <v>1.8897569836397169E-4</v>
      </c>
      <c r="BB438" s="5">
        <f t="shared" si="603"/>
        <v>2.4835767742680528E-5</v>
      </c>
      <c r="BC438" s="5">
        <f t="shared" si="604"/>
        <v>2.6111944115919916E-6</v>
      </c>
      <c r="BD438" s="5">
        <f t="shared" si="605"/>
        <v>2.236654870485029E-6</v>
      </c>
      <c r="BE438" s="5">
        <f t="shared" si="606"/>
        <v>4.5792163049229356E-6</v>
      </c>
      <c r="BF438" s="5">
        <f t="shared" si="607"/>
        <v>4.687630229407007E-6</v>
      </c>
      <c r="BG438" s="5">
        <f t="shared" si="608"/>
        <v>3.199073917812403E-6</v>
      </c>
      <c r="BH438" s="5">
        <f t="shared" si="609"/>
        <v>1.6374063381897063E-6</v>
      </c>
      <c r="BI438" s="5">
        <f t="shared" si="610"/>
        <v>6.7046891324779798E-7</v>
      </c>
      <c r="BJ438" s="8">
        <f t="shared" si="611"/>
        <v>0.72797409056391893</v>
      </c>
      <c r="BK438" s="8">
        <f t="shared" si="612"/>
        <v>0.18745376683447407</v>
      </c>
      <c r="BL438" s="8">
        <f t="shared" si="613"/>
        <v>8.1695026929495956E-2</v>
      </c>
      <c r="BM438" s="8">
        <f t="shared" si="614"/>
        <v>0.46964978528875473</v>
      </c>
      <c r="BN438" s="8">
        <f t="shared" si="615"/>
        <v>0.52521790302673554</v>
      </c>
    </row>
    <row r="439" spans="1:66" x14ac:dyDescent="0.25">
      <c r="A439" t="s">
        <v>32</v>
      </c>
      <c r="B439" t="s">
        <v>34</v>
      </c>
      <c r="C439" t="s">
        <v>208</v>
      </c>
      <c r="D439" t="s">
        <v>497</v>
      </c>
      <c r="E439">
        <f>VLOOKUP(A439,home!$A$2:$E$405,3,FALSE)</f>
        <v>1.26068376068376</v>
      </c>
      <c r="F439">
        <f>VLOOKUP(B439,home!$B$2:$E$405,3,FALSE)</f>
        <v>0.67</v>
      </c>
      <c r="G439">
        <f>VLOOKUP(C439,away!$B$2:$E$405,4,FALSE)</f>
        <v>0.98</v>
      </c>
      <c r="H439">
        <f>VLOOKUP(A439,away!$A$2:$E$405,3,FALSE)</f>
        <v>1.1452991452991499</v>
      </c>
      <c r="I439">
        <f>VLOOKUP(C439,away!$B$2:$E$405,3,FALSE)</f>
        <v>1.53</v>
      </c>
      <c r="J439">
        <f>VLOOKUP(B439,home!$B$2:$E$405,4,FALSE)</f>
        <v>0.81</v>
      </c>
      <c r="K439" s="3">
        <f t="shared" si="560"/>
        <v>0.8277649572649568</v>
      </c>
      <c r="L439" s="3">
        <f t="shared" si="561"/>
        <v>1.4193692307692367</v>
      </c>
      <c r="M439" s="5">
        <f t="shared" si="562"/>
        <v>0.10570171215005086</v>
      </c>
      <c r="N439" s="5">
        <f t="shared" si="563"/>
        <v>8.7496173240719621E-2</v>
      </c>
      <c r="O439" s="5">
        <f t="shared" si="564"/>
        <v>0.15002975786540898</v>
      </c>
      <c r="P439" s="5">
        <f t="shared" si="565"/>
        <v>0.1241893761079321</v>
      </c>
      <c r="Q439" s="5">
        <f t="shared" si="566"/>
        <v>3.6213133051725764E-2</v>
      </c>
      <c r="R439" s="5">
        <f t="shared" si="567"/>
        <v>0.10647381100696021</v>
      </c>
      <c r="S439" s="5">
        <f t="shared" si="568"/>
        <v>3.6477652122094771E-2</v>
      </c>
      <c r="T439" s="5">
        <f t="shared" si="569"/>
        <v>5.1399806803372021E-2</v>
      </c>
      <c r="U439" s="5">
        <f t="shared" si="570"/>
        <v>8.8135289618013507E-2</v>
      </c>
      <c r="V439" s="5">
        <f t="shared" si="571"/>
        <v>4.7619714916824867E-3</v>
      </c>
      <c r="W439" s="5">
        <f t="shared" si="572"/>
        <v>9.9919875109973251E-3</v>
      </c>
      <c r="X439" s="5">
        <f t="shared" si="573"/>
        <v>1.4182319627340094E-2</v>
      </c>
      <c r="Y439" s="5">
        <f t="shared" si="574"/>
        <v>1.006497404999058E-2</v>
      </c>
      <c r="Z439" s="5">
        <f t="shared" si="575"/>
        <v>5.0375217075339401E-2</v>
      </c>
      <c r="AA439" s="5">
        <f t="shared" si="576"/>
        <v>4.1698839409581245E-2</v>
      </c>
      <c r="AB439" s="5">
        <f t="shared" si="577"/>
        <v>1.7258419010935156E-2</v>
      </c>
      <c r="AC439" s="5">
        <f t="shared" si="578"/>
        <v>3.4967874252375702E-4</v>
      </c>
      <c r="AD439" s="5">
        <f t="shared" si="579"/>
        <v>2.06775427875817E-3</v>
      </c>
      <c r="AE439" s="5">
        <f t="shared" si="580"/>
        <v>2.9349068000607817E-3</v>
      </c>
      <c r="AF439" s="5">
        <f t="shared" si="581"/>
        <v>2.0828582035908373E-3</v>
      </c>
      <c r="AG439" s="5">
        <f t="shared" si="582"/>
        <v>9.8544828207737371E-4</v>
      </c>
      <c r="AH439" s="5">
        <f t="shared" si="583"/>
        <v>1.7875258277514457E-2</v>
      </c>
      <c r="AI439" s="5">
        <f t="shared" si="584"/>
        <v>1.4796512404186822E-2</v>
      </c>
      <c r="AJ439" s="5">
        <f t="shared" si="585"/>
        <v>6.1240172289610531E-3</v>
      </c>
      <c r="AK439" s="5">
        <f t="shared" si="586"/>
        <v>1.689748953273602E-3</v>
      </c>
      <c r="AL439" s="5">
        <f t="shared" si="587"/>
        <v>1.643355967993586E-5</v>
      </c>
      <c r="AM439" s="5">
        <f t="shared" si="588"/>
        <v>3.4232290643813776E-4</v>
      </c>
      <c r="AN439" s="5">
        <f t="shared" si="589"/>
        <v>4.8588260038578897E-4</v>
      </c>
      <c r="AO439" s="5">
        <f t="shared" si="590"/>
        <v>3.4482340637686696E-4</v>
      </c>
      <c r="AP439" s="5">
        <f t="shared" si="591"/>
        <v>1.6314391102012051E-4</v>
      </c>
      <c r="AQ439" s="5">
        <f t="shared" si="592"/>
        <v>5.7890361872328337E-5</v>
      </c>
      <c r="AR439" s="5">
        <f t="shared" si="593"/>
        <v>5.0743183182314191E-3</v>
      </c>
      <c r="AS439" s="5">
        <f t="shared" si="594"/>
        <v>4.2003428858396179E-3</v>
      </c>
      <c r="AT439" s="5">
        <f t="shared" si="595"/>
        <v>1.7384483246975981E-3</v>
      </c>
      <c r="AU439" s="5">
        <f t="shared" si="596"/>
        <v>4.7967553440021445E-4</v>
      </c>
      <c r="AV439" s="5">
        <f t="shared" si="597"/>
        <v>9.9264649558459663E-5</v>
      </c>
      <c r="AW439" s="5">
        <f t="shared" si="598"/>
        <v>5.3632935612731671E-7</v>
      </c>
      <c r="AX439" s="5">
        <f t="shared" si="599"/>
        <v>4.7227151003096807E-5</v>
      </c>
      <c r="AY439" s="5">
        <f t="shared" si="600"/>
        <v>6.703276499068811E-5</v>
      </c>
      <c r="AZ439" s="5">
        <f t="shared" si="601"/>
        <v>4.7572122040584003E-5</v>
      </c>
      <c r="BA439" s="5">
        <f t="shared" si="602"/>
        <v>2.2507468755601324E-5</v>
      </c>
      <c r="BB439" s="5">
        <f t="shared" si="603"/>
        <v>7.9866021535501237E-6</v>
      </c>
      <c r="BC439" s="5">
        <f t="shared" si="604"/>
        <v>2.2671874710288703E-6</v>
      </c>
      <c r="BD439" s="5">
        <f t="shared" si="605"/>
        <v>1.2003885480043964E-3</v>
      </c>
      <c r="BE439" s="5">
        <f t="shared" si="606"/>
        <v>9.9363957514020276E-4</v>
      </c>
      <c r="BF439" s="5">
        <f t="shared" si="607"/>
        <v>4.1125001022634982E-4</v>
      </c>
      <c r="BG439" s="5">
        <f t="shared" si="608"/>
        <v>1.1347278238007586E-4</v>
      </c>
      <c r="BH439" s="5">
        <f t="shared" si="609"/>
        <v>2.3482198214394801E-5</v>
      </c>
      <c r="BI439" s="5">
        <f t="shared" si="610"/>
        <v>3.8875481602851526E-6</v>
      </c>
      <c r="BJ439" s="8">
        <f t="shared" si="611"/>
        <v>0.21900801833114034</v>
      </c>
      <c r="BK439" s="8">
        <f t="shared" si="612"/>
        <v>0.27156385693895468</v>
      </c>
      <c r="BL439" s="8">
        <f t="shared" si="613"/>
        <v>0.45841982414968802</v>
      </c>
      <c r="BM439" s="8">
        <f t="shared" si="614"/>
        <v>0.38919645663669039</v>
      </c>
      <c r="BN439" s="8">
        <f t="shared" si="615"/>
        <v>0.6101039634227976</v>
      </c>
    </row>
    <row r="440" spans="1:66" x14ac:dyDescent="0.25">
      <c r="A440" t="s">
        <v>37</v>
      </c>
      <c r="B440" t="s">
        <v>224</v>
      </c>
      <c r="C440" t="s">
        <v>230</v>
      </c>
      <c r="D440" t="s">
        <v>497</v>
      </c>
      <c r="E440">
        <f>VLOOKUP(A440,home!$A$2:$E$405,3,FALSE)</f>
        <v>1.55833333333333</v>
      </c>
      <c r="F440">
        <f>VLOOKUP(B440,home!$B$2:$E$405,3,FALSE)</f>
        <v>0.86</v>
      </c>
      <c r="G440">
        <f>VLOOKUP(C440,away!$B$2:$E$405,4,FALSE)</f>
        <v>0.8</v>
      </c>
      <c r="H440">
        <f>VLOOKUP(A440,away!$A$2:$E$405,3,FALSE)</f>
        <v>1.2833333333333301</v>
      </c>
      <c r="I440">
        <f>VLOOKUP(C440,away!$B$2:$E$405,3,FALSE)</f>
        <v>0.96</v>
      </c>
      <c r="J440">
        <f>VLOOKUP(B440,home!$B$2:$E$405,4,FALSE)</f>
        <v>1.75</v>
      </c>
      <c r="K440" s="3">
        <f t="shared" si="560"/>
        <v>1.0721333333333312</v>
      </c>
      <c r="L440" s="3">
        <f t="shared" si="561"/>
        <v>2.1559999999999944</v>
      </c>
      <c r="M440" s="5">
        <f t="shared" si="562"/>
        <v>3.9631408413659794E-2</v>
      </c>
      <c r="N440" s="5">
        <f t="shared" si="563"/>
        <v>4.249015400723169E-2</v>
      </c>
      <c r="O440" s="5">
        <f t="shared" si="564"/>
        <v>8.5445316539850283E-2</v>
      </c>
      <c r="P440" s="5">
        <f t="shared" si="565"/>
        <v>9.160877203959128E-2</v>
      </c>
      <c r="Q440" s="5">
        <f t="shared" si="566"/>
        <v>2.2777555224809953E-2</v>
      </c>
      <c r="R440" s="5">
        <f t="shared" si="567"/>
        <v>9.2110051229958398E-2</v>
      </c>
      <c r="S440" s="5">
        <f t="shared" si="568"/>
        <v>5.293886497173584E-2</v>
      </c>
      <c r="T440" s="5">
        <f t="shared" si="569"/>
        <v>4.9108409064690134E-2</v>
      </c>
      <c r="U440" s="5">
        <f t="shared" si="570"/>
        <v>9.8754256258679174E-2</v>
      </c>
      <c r="V440" s="5">
        <f t="shared" si="571"/>
        <v>1.359657965837833E-2</v>
      </c>
      <c r="W440" s="5">
        <f t="shared" si="572"/>
        <v>8.1401920694531785E-3</v>
      </c>
      <c r="X440" s="5">
        <f t="shared" si="573"/>
        <v>1.7550254101741006E-2</v>
      </c>
      <c r="Y440" s="5">
        <f t="shared" si="574"/>
        <v>1.891917392167676E-2</v>
      </c>
      <c r="Z440" s="5">
        <f t="shared" si="575"/>
        <v>6.6196423483929928E-2</v>
      </c>
      <c r="AA440" s="5">
        <f t="shared" si="576"/>
        <v>7.0971392164570588E-2</v>
      </c>
      <c r="AB440" s="5">
        <f t="shared" si="577"/>
        <v>3.8045397626354061E-2</v>
      </c>
      <c r="AC440" s="5">
        <f t="shared" si="578"/>
        <v>1.9642974100265863E-3</v>
      </c>
      <c r="AD440" s="5">
        <f t="shared" si="579"/>
        <v>2.1818428143490953E-3</v>
      </c>
      <c r="AE440" s="5">
        <f t="shared" si="580"/>
        <v>4.704053107736637E-3</v>
      </c>
      <c r="AF440" s="5">
        <f t="shared" si="581"/>
        <v>5.0709692501400829E-3</v>
      </c>
      <c r="AG440" s="5">
        <f t="shared" si="582"/>
        <v>3.6443365677673303E-3</v>
      </c>
      <c r="AH440" s="5">
        <f t="shared" si="583"/>
        <v>3.5679872257838148E-2</v>
      </c>
      <c r="AI440" s="5">
        <f t="shared" si="584"/>
        <v>3.8253580376703455E-2</v>
      </c>
      <c r="AJ440" s="5">
        <f t="shared" si="585"/>
        <v>2.0506469320604789E-2</v>
      </c>
      <c r="AK440" s="5">
        <f t="shared" si="586"/>
        <v>7.3285564358659024E-3</v>
      </c>
      <c r="AL440" s="5">
        <f t="shared" si="587"/>
        <v>1.816204680639739E-4</v>
      </c>
      <c r="AM440" s="5">
        <f t="shared" si="588"/>
        <v>4.6784528187149461E-4</v>
      </c>
      <c r="AN440" s="5">
        <f t="shared" si="589"/>
        <v>1.0086744277149396E-3</v>
      </c>
      <c r="AO440" s="5">
        <f t="shared" si="590"/>
        <v>1.0873510330767025E-3</v>
      </c>
      <c r="AP440" s="5">
        <f t="shared" si="591"/>
        <v>7.8144294243778821E-4</v>
      </c>
      <c r="AQ440" s="5">
        <f t="shared" si="592"/>
        <v>4.2119774597396679E-4</v>
      </c>
      <c r="AR440" s="5">
        <f t="shared" si="593"/>
        <v>1.5385160917579759E-2</v>
      </c>
      <c r="AS440" s="5">
        <f t="shared" si="594"/>
        <v>1.6494943858434474E-2</v>
      </c>
      <c r="AT440" s="5">
        <f t="shared" si="595"/>
        <v>8.8423895710447557E-3</v>
      </c>
      <c r="AU440" s="5">
        <f t="shared" si="596"/>
        <v>3.160073535145367E-3</v>
      </c>
      <c r="AV440" s="5">
        <f t="shared" si="597"/>
        <v>8.4700504320346127E-4</v>
      </c>
      <c r="AW440" s="5">
        <f t="shared" si="598"/>
        <v>1.1661645763194031E-5</v>
      </c>
      <c r="AX440" s="5">
        <f t="shared" si="599"/>
        <v>8.3598753589526198E-5</v>
      </c>
      <c r="AY440" s="5">
        <f t="shared" si="600"/>
        <v>1.8023891273901798E-4</v>
      </c>
      <c r="AZ440" s="5">
        <f t="shared" si="601"/>
        <v>1.9429754793266095E-4</v>
      </c>
      <c r="BA440" s="5">
        <f t="shared" si="602"/>
        <v>1.3963517111427199E-4</v>
      </c>
      <c r="BB440" s="5">
        <f t="shared" si="603"/>
        <v>7.5263357230592412E-5</v>
      </c>
      <c r="BC440" s="5">
        <f t="shared" si="604"/>
        <v>3.2453559637831346E-5</v>
      </c>
      <c r="BD440" s="5">
        <f t="shared" si="605"/>
        <v>5.5284011563836452E-3</v>
      </c>
      <c r="BE440" s="5">
        <f t="shared" si="606"/>
        <v>5.9271831597974391E-3</v>
      </c>
      <c r="BF440" s="5">
        <f t="shared" si="607"/>
        <v>3.1773653191954072E-3</v>
      </c>
      <c r="BG440" s="5">
        <f t="shared" si="608"/>
        <v>1.135519756962232E-3</v>
      </c>
      <c r="BH440" s="5">
        <f t="shared" si="609"/>
        <v>3.0435714552444292E-4</v>
      </c>
      <c r="BI440" s="5">
        <f t="shared" si="610"/>
        <v>6.5262288190987784E-5</v>
      </c>
      <c r="BJ440" s="8">
        <f t="shared" si="611"/>
        <v>0.17905893886291463</v>
      </c>
      <c r="BK440" s="8">
        <f t="shared" si="612"/>
        <v>0.20010178187419483</v>
      </c>
      <c r="BL440" s="8">
        <f t="shared" si="613"/>
        <v>0.54796255396188687</v>
      </c>
      <c r="BM440" s="8">
        <f t="shared" si="614"/>
        <v>0.61908786346084899</v>
      </c>
      <c r="BN440" s="8">
        <f t="shared" si="615"/>
        <v>0.37406325745510138</v>
      </c>
    </row>
    <row r="441" spans="1:66" x14ac:dyDescent="0.25">
      <c r="A441" t="s">
        <v>37</v>
      </c>
      <c r="B441" t="s">
        <v>229</v>
      </c>
      <c r="C441" t="s">
        <v>227</v>
      </c>
      <c r="D441" t="s">
        <v>497</v>
      </c>
      <c r="E441">
        <f>VLOOKUP(A441,home!$A$2:$E$405,3,FALSE)</f>
        <v>1.55833333333333</v>
      </c>
      <c r="F441">
        <f>VLOOKUP(B441,home!$B$2:$E$405,3,FALSE)</f>
        <v>0.64</v>
      </c>
      <c r="G441">
        <f>VLOOKUP(C441,away!$B$2:$E$405,4,FALSE)</f>
        <v>1.02</v>
      </c>
      <c r="H441">
        <f>VLOOKUP(A441,away!$A$2:$E$405,3,FALSE)</f>
        <v>1.2833333333333301</v>
      </c>
      <c r="I441">
        <f>VLOOKUP(C441,away!$B$2:$E$405,3,FALSE)</f>
        <v>0.96</v>
      </c>
      <c r="J441">
        <f>VLOOKUP(B441,home!$B$2:$E$405,4,FALSE)</f>
        <v>0.71</v>
      </c>
      <c r="K441" s="3">
        <f t="shared" si="560"/>
        <v>1.0172799999999977</v>
      </c>
      <c r="L441" s="3">
        <f t="shared" si="561"/>
        <v>0.87471999999999772</v>
      </c>
      <c r="M441" s="5">
        <f t="shared" si="562"/>
        <v>0.15076996716098806</v>
      </c>
      <c r="N441" s="5">
        <f t="shared" si="563"/>
        <v>0.15337527219352959</v>
      </c>
      <c r="O441" s="5">
        <f t="shared" si="564"/>
        <v>0.1318815056750591</v>
      </c>
      <c r="P441" s="5">
        <f t="shared" si="565"/>
        <v>0.13416041809312385</v>
      </c>
      <c r="Q441" s="5">
        <f t="shared" si="566"/>
        <v>7.8012798448516704E-2</v>
      </c>
      <c r="R441" s="5">
        <f t="shared" si="567"/>
        <v>5.7679695322043693E-2</v>
      </c>
      <c r="S441" s="5">
        <f t="shared" si="568"/>
        <v>2.9845164328554451E-2</v>
      </c>
      <c r="T441" s="5">
        <f t="shared" si="569"/>
        <v>6.8239355058886342E-2</v>
      </c>
      <c r="U441" s="5">
        <f t="shared" si="570"/>
        <v>5.8676400457208483E-2</v>
      </c>
      <c r="V441" s="5">
        <f t="shared" si="571"/>
        <v>2.9508085136975208E-3</v>
      </c>
      <c r="W441" s="5">
        <f t="shared" si="572"/>
        <v>2.6453619868568971E-2</v>
      </c>
      <c r="X441" s="5">
        <f t="shared" si="573"/>
        <v>2.313951037143459E-2</v>
      </c>
      <c r="Y441" s="5">
        <f t="shared" si="574"/>
        <v>1.0120296256050605E-2</v>
      </c>
      <c r="Z441" s="5">
        <f t="shared" si="575"/>
        <v>1.6817861030699311E-2</v>
      </c>
      <c r="AA441" s="5">
        <f t="shared" si="576"/>
        <v>1.7108473669309759E-2</v>
      </c>
      <c r="AB441" s="5">
        <f t="shared" si="577"/>
        <v>8.7020540471576951E-3</v>
      </c>
      <c r="AC441" s="5">
        <f t="shared" si="578"/>
        <v>1.641083231647922E-4</v>
      </c>
      <c r="AD441" s="5">
        <f t="shared" si="579"/>
        <v>6.7276846049744449E-3</v>
      </c>
      <c r="AE441" s="5">
        <f t="shared" si="580"/>
        <v>5.8848402776632306E-3</v>
      </c>
      <c r="AF441" s="5">
        <f t="shared" si="581"/>
        <v>2.5737937438387835E-3</v>
      </c>
      <c r="AG441" s="5">
        <f t="shared" si="582"/>
        <v>7.5044962120355174E-4</v>
      </c>
      <c r="AH441" s="5">
        <f t="shared" si="583"/>
        <v>3.6777298501933149E-3</v>
      </c>
      <c r="AI441" s="5">
        <f t="shared" si="584"/>
        <v>3.7412810220046472E-3</v>
      </c>
      <c r="AJ441" s="5">
        <f t="shared" si="585"/>
        <v>1.9029651790324392E-3</v>
      </c>
      <c r="AK441" s="5">
        <f t="shared" si="586"/>
        <v>6.4528280577537205E-4</v>
      </c>
      <c r="AL441" s="5">
        <f t="shared" si="587"/>
        <v>5.8411742505298916E-6</v>
      </c>
      <c r="AM441" s="5">
        <f t="shared" si="588"/>
        <v>1.368787798989678E-3</v>
      </c>
      <c r="AN441" s="5">
        <f t="shared" si="589"/>
        <v>1.197306063532248E-3</v>
      </c>
      <c r="AO441" s="5">
        <f t="shared" si="590"/>
        <v>5.2365377994646257E-4</v>
      </c>
      <c r="AP441" s="5">
        <f t="shared" si="591"/>
        <v>1.5268347813158953E-4</v>
      </c>
      <c r="AQ441" s="5">
        <f t="shared" si="592"/>
        <v>3.3388822997815899E-5</v>
      </c>
      <c r="AR441" s="5">
        <f t="shared" si="593"/>
        <v>6.4339677091221781E-4</v>
      </c>
      <c r="AS441" s="5">
        <f t="shared" si="594"/>
        <v>6.5451466711357958E-4</v>
      </c>
      <c r="AT441" s="5">
        <f t="shared" si="595"/>
        <v>3.3291234028065027E-4</v>
      </c>
      <c r="AU441" s="5">
        <f t="shared" si="596"/>
        <v>1.1288835517356643E-4</v>
      </c>
      <c r="AV441" s="5">
        <f t="shared" si="597"/>
        <v>2.8709766487741342E-5</v>
      </c>
      <c r="AW441" s="5">
        <f t="shared" si="598"/>
        <v>1.4438006203205547E-7</v>
      </c>
      <c r="AX441" s="5">
        <f t="shared" si="599"/>
        <v>2.3207340869270269E-4</v>
      </c>
      <c r="AY441" s="5">
        <f t="shared" si="600"/>
        <v>2.0299925205168035E-4</v>
      </c>
      <c r="AZ441" s="5">
        <f t="shared" si="601"/>
        <v>8.878375287732268E-5</v>
      </c>
      <c r="BA441" s="5">
        <f t="shared" si="602"/>
        <v>2.5886974772283831E-5</v>
      </c>
      <c r="BB441" s="5">
        <f t="shared" si="603"/>
        <v>5.6609636432030118E-6</v>
      </c>
      <c r="BC441" s="5">
        <f t="shared" si="604"/>
        <v>9.9035162359650541E-7</v>
      </c>
      <c r="BD441" s="5">
        <f t="shared" si="605"/>
        <v>9.379867057538893E-5</v>
      </c>
      <c r="BE441" s="5">
        <f t="shared" si="606"/>
        <v>9.5419511602931449E-5</v>
      </c>
      <c r="BF441" s="5">
        <f t="shared" si="607"/>
        <v>4.8534180381714936E-5</v>
      </c>
      <c r="BG441" s="5">
        <f t="shared" si="608"/>
        <v>1.6457617006236957E-5</v>
      </c>
      <c r="BH441" s="5">
        <f t="shared" si="609"/>
        <v>4.1855011570261732E-6</v>
      </c>
      <c r="BI441" s="5">
        <f t="shared" si="610"/>
        <v>8.5156532340391552E-7</v>
      </c>
      <c r="BJ441" s="8">
        <f t="shared" si="611"/>
        <v>0.37910983509192536</v>
      </c>
      <c r="BK441" s="8">
        <f t="shared" si="612"/>
        <v>0.31809930684583082</v>
      </c>
      <c r="BL441" s="8">
        <f t="shared" si="613"/>
        <v>0.28604705697379906</v>
      </c>
      <c r="BM441" s="8">
        <f t="shared" si="614"/>
        <v>0.2939915481770039</v>
      </c>
      <c r="BN441" s="8">
        <f t="shared" si="615"/>
        <v>0.70587965689326093</v>
      </c>
    </row>
    <row r="442" spans="1:66" x14ac:dyDescent="0.25">
      <c r="A442" t="s">
        <v>37</v>
      </c>
      <c r="B442" t="s">
        <v>39</v>
      </c>
      <c r="C442" t="s">
        <v>228</v>
      </c>
      <c r="D442" t="s">
        <v>497</v>
      </c>
      <c r="E442">
        <f>VLOOKUP(A442,home!$A$2:$E$405,3,FALSE)</f>
        <v>1.55833333333333</v>
      </c>
      <c r="F442">
        <f>VLOOKUP(B442,home!$B$2:$E$405,3,FALSE)</f>
        <v>0.91</v>
      </c>
      <c r="G442">
        <f>VLOOKUP(C442,away!$B$2:$E$405,4,FALSE)</f>
        <v>1.28</v>
      </c>
      <c r="H442">
        <f>VLOOKUP(A442,away!$A$2:$E$405,3,FALSE)</f>
        <v>1.2833333333333301</v>
      </c>
      <c r="I442">
        <f>VLOOKUP(C442,away!$B$2:$E$405,3,FALSE)</f>
        <v>1.07</v>
      </c>
      <c r="J442">
        <f>VLOOKUP(B442,home!$B$2:$E$405,4,FALSE)</f>
        <v>0.57999999999999996</v>
      </c>
      <c r="K442" s="3">
        <f t="shared" si="560"/>
        <v>1.8151466666666627</v>
      </c>
      <c r="L442" s="3">
        <f t="shared" si="561"/>
        <v>0.79643666666666468</v>
      </c>
      <c r="M442" s="5">
        <f t="shared" si="562"/>
        <v>7.3418206193646127E-2</v>
      </c>
      <c r="N442" s="5">
        <f t="shared" si="563"/>
        <v>0.1332648122450425</v>
      </c>
      <c r="O442" s="5">
        <f t="shared" si="564"/>
        <v>5.8472951413513392E-2</v>
      </c>
      <c r="P442" s="5">
        <f t="shared" si="565"/>
        <v>0.10613698284840056</v>
      </c>
      <c r="Q442" s="5">
        <f t="shared" si="566"/>
        <v>0.12094758986527378</v>
      </c>
      <c r="R442" s="5">
        <f t="shared" si="567"/>
        <v>2.3285001256970222E-2</v>
      </c>
      <c r="S442" s="5">
        <f t="shared" si="568"/>
        <v>3.8359215350648929E-2</v>
      </c>
      <c r="T442" s="5">
        <f t="shared" si="569"/>
        <v>9.6327095313665526E-2</v>
      </c>
      <c r="U442" s="5">
        <f t="shared" si="570"/>
        <v>4.2265692414918551E-2</v>
      </c>
      <c r="V442" s="5">
        <f t="shared" si="571"/>
        <v>6.1615527943383579E-3</v>
      </c>
      <c r="W442" s="5">
        <f t="shared" si="572"/>
        <v>7.3179204861772804E-2</v>
      </c>
      <c r="X442" s="5">
        <f t="shared" si="573"/>
        <v>5.8282601989427307E-2</v>
      </c>
      <c r="Y442" s="5">
        <f t="shared" si="574"/>
        <v>2.3209200626559703E-2</v>
      </c>
      <c r="Z442" s="5">
        <f t="shared" si="575"/>
        <v>6.1816762614768208E-3</v>
      </c>
      <c r="AA442" s="5">
        <f t="shared" si="576"/>
        <v>1.1220649060432087E-2</v>
      </c>
      <c r="AB442" s="5">
        <f t="shared" si="577"/>
        <v>1.0183561869939862E-2</v>
      </c>
      <c r="AC442" s="5">
        <f t="shared" si="578"/>
        <v>5.5671530363268513E-4</v>
      </c>
      <c r="AD442" s="5">
        <f t="shared" si="579"/>
        <v>3.3207747443540922E-2</v>
      </c>
      <c r="AE442" s="5">
        <f t="shared" si="580"/>
        <v>2.6447867681442187E-2</v>
      </c>
      <c r="AF442" s="5">
        <f t="shared" si="581"/>
        <v>1.0532025788324411E-2</v>
      </c>
      <c r="AG442" s="5">
        <f t="shared" si="582"/>
        <v>2.7960305040334822E-3</v>
      </c>
      <c r="AH442" s="5">
        <f t="shared" si="583"/>
        <v>1.230828409025762E-3</v>
      </c>
      <c r="AI442" s="5">
        <f t="shared" si="584"/>
        <v>2.2341340838817436E-3</v>
      </c>
      <c r="AJ442" s="5">
        <f t="shared" si="585"/>
        <v>2.0276405176221624E-3</v>
      </c>
      <c r="AK442" s="5">
        <f t="shared" si="586"/>
        <v>1.2268216422533786E-3</v>
      </c>
      <c r="AL442" s="5">
        <f t="shared" si="587"/>
        <v>3.2192604911787218E-5</v>
      </c>
      <c r="AM442" s="5">
        <f t="shared" si="588"/>
        <v>1.2055386415930347E-2</v>
      </c>
      <c r="AN442" s="5">
        <f t="shared" si="589"/>
        <v>9.6013517724821539E-3</v>
      </c>
      <c r="AO442" s="5">
        <f t="shared" si="590"/>
        <v>3.8234343005848796E-3</v>
      </c>
      <c r="AP442" s="5">
        <f t="shared" si="591"/>
        <v>1.0150410898589373E-3</v>
      </c>
      <c r="AQ442" s="5">
        <f t="shared" si="592"/>
        <v>2.0210398553423761E-4</v>
      </c>
      <c r="AR442" s="5">
        <f t="shared" si="593"/>
        <v>1.960553750646225E-4</v>
      </c>
      <c r="AS442" s="5">
        <f t="shared" si="594"/>
        <v>3.5586926053063188E-4</v>
      </c>
      <c r="AT442" s="5">
        <f t="shared" si="595"/>
        <v>3.2297745101065331E-4</v>
      </c>
      <c r="AU442" s="5">
        <f t="shared" si="596"/>
        <v>1.9541714787016097E-4</v>
      </c>
      <c r="AV442" s="5">
        <f t="shared" si="597"/>
        <v>8.8677696141507224E-5</v>
      </c>
      <c r="AW442" s="5">
        <f t="shared" si="598"/>
        <v>1.2927560752875096E-6</v>
      </c>
      <c r="AX442" s="5">
        <f t="shared" si="599"/>
        <v>3.6470490780424235E-3</v>
      </c>
      <c r="AY442" s="5">
        <f t="shared" si="600"/>
        <v>2.9046436108858403E-3</v>
      </c>
      <c r="AZ442" s="5">
        <f t="shared" si="601"/>
        <v>1.1566823376542715E-3</v>
      </c>
      <c r="BA442" s="5">
        <f t="shared" si="602"/>
        <v>3.0707474179785785E-4</v>
      </c>
      <c r="BB442" s="5">
        <f t="shared" si="603"/>
        <v>6.1141395943753156E-5</v>
      </c>
      <c r="BC442" s="5">
        <f t="shared" si="604"/>
        <v>9.7390499161579035E-6</v>
      </c>
      <c r="BD442" s="5">
        <f t="shared" si="605"/>
        <v>2.60242815664251E-5</v>
      </c>
      <c r="BE442" s="5">
        <f t="shared" si="606"/>
        <v>4.7237887937691197E-5</v>
      </c>
      <c r="BF442" s="5">
        <f t="shared" si="607"/>
        <v>4.2871847415236768E-5</v>
      </c>
      <c r="BG442" s="5">
        <f t="shared" si="608"/>
        <v>2.5939563643202939E-5</v>
      </c>
      <c r="BH442" s="5">
        <f t="shared" si="609"/>
        <v>1.1771028120436889E-5</v>
      </c>
      <c r="BI442" s="5">
        <f t="shared" si="610"/>
        <v>4.2732284912101168E-6</v>
      </c>
      <c r="BJ442" s="8">
        <f t="shared" si="611"/>
        <v>0.61297782409771329</v>
      </c>
      <c r="BK442" s="8">
        <f t="shared" si="612"/>
        <v>0.22756950870646431</v>
      </c>
      <c r="BL442" s="8">
        <f t="shared" si="613"/>
        <v>0.15346439543634893</v>
      </c>
      <c r="BM442" s="8">
        <f t="shared" si="614"/>
        <v>0.48176450982434643</v>
      </c>
      <c r="BN442" s="8">
        <f t="shared" si="615"/>
        <v>0.51552554382284654</v>
      </c>
    </row>
    <row r="443" spans="1:66" x14ac:dyDescent="0.25">
      <c r="A443" t="s">
        <v>337</v>
      </c>
      <c r="B443" t="s">
        <v>368</v>
      </c>
      <c r="C443" t="s">
        <v>382</v>
      </c>
      <c r="D443" t="s">
        <v>497</v>
      </c>
      <c r="E443">
        <f>VLOOKUP(A443,home!$A$2:$E$405,3,FALSE)</f>
        <v>1.31325301204819</v>
      </c>
      <c r="F443">
        <f>VLOOKUP(B443,home!$B$2:$E$405,3,FALSE)</f>
        <v>1.33</v>
      </c>
      <c r="G443">
        <f>VLOOKUP(C443,away!$B$2:$E$405,4,FALSE)</f>
        <v>0.76</v>
      </c>
      <c r="H443">
        <f>VLOOKUP(A443,away!$A$2:$E$405,3,FALSE)</f>
        <v>1.0963855421686699</v>
      </c>
      <c r="I443">
        <f>VLOOKUP(C443,away!$B$2:$E$405,3,FALSE)</f>
        <v>1.63</v>
      </c>
      <c r="J443">
        <f>VLOOKUP(B443,home!$B$2:$E$405,4,FALSE)</f>
        <v>0.68</v>
      </c>
      <c r="K443" s="3">
        <f t="shared" si="560"/>
        <v>1.3274361445783105</v>
      </c>
      <c r="L443" s="3">
        <f t="shared" si="561"/>
        <v>1.2152337349397537</v>
      </c>
      <c r="M443" s="5">
        <f t="shared" si="562"/>
        <v>7.8656116845187488E-2</v>
      </c>
      <c r="N443" s="5">
        <f t="shared" si="563"/>
        <v>0.10441097249247677</v>
      </c>
      <c r="O443" s="5">
        <f t="shared" si="564"/>
        <v>9.558556664963487E-2</v>
      </c>
      <c r="P443" s="5">
        <f t="shared" si="565"/>
        <v>0.12688373607072445</v>
      </c>
      <c r="Q443" s="5">
        <f t="shared" si="566"/>
        <v>6.9299449388542711E-2</v>
      </c>
      <c r="R443" s="5">
        <f t="shared" si="567"/>
        <v>5.8079402582984281E-2</v>
      </c>
      <c r="S443" s="5">
        <f t="shared" si="568"/>
        <v>5.117047193847804E-2</v>
      </c>
      <c r="T443" s="5">
        <f t="shared" si="569"/>
        <v>8.4215028709707193E-2</v>
      </c>
      <c r="U443" s="5">
        <f t="shared" si="570"/>
        <v>7.7096698244168219E-2</v>
      </c>
      <c r="V443" s="5">
        <f t="shared" si="571"/>
        <v>9.1717111515452338E-3</v>
      </c>
      <c r="W443" s="5">
        <f t="shared" si="572"/>
        <v>3.0663531305908962E-2</v>
      </c>
      <c r="X443" s="5">
        <f t="shared" si="573"/>
        <v>3.7263357675321809E-2</v>
      </c>
      <c r="Y443" s="5">
        <f t="shared" si="574"/>
        <v>2.2641844662088639E-2</v>
      </c>
      <c r="Z443" s="5">
        <f t="shared" si="575"/>
        <v>2.3526683107996521E-2</v>
      </c>
      <c r="AA443" s="5">
        <f t="shared" si="576"/>
        <v>3.1230169519594567E-2</v>
      </c>
      <c r="AB443" s="5">
        <f t="shared" si="577"/>
        <v>2.0728027910808841E-2</v>
      </c>
      <c r="AC443" s="5">
        <f t="shared" si="578"/>
        <v>9.2470635449758089E-4</v>
      </c>
      <c r="AD443" s="5">
        <f t="shared" si="579"/>
        <v>1.0175969943968027E-2</v>
      </c>
      <c r="AE443" s="5">
        <f t="shared" si="580"/>
        <v>1.2366181961642943E-2</v>
      </c>
      <c r="AF443" s="5">
        <f t="shared" si="581"/>
        <v>7.5139007460959832E-3</v>
      </c>
      <c r="AG443" s="5">
        <f t="shared" si="582"/>
        <v>3.0437152225482743E-3</v>
      </c>
      <c r="AH443" s="5">
        <f t="shared" si="583"/>
        <v>7.1476047460186575E-3</v>
      </c>
      <c r="AI443" s="5">
        <f t="shared" si="584"/>
        <v>9.4879888870246405E-3</v>
      </c>
      <c r="AJ443" s="5">
        <f t="shared" si="585"/>
        <v>6.2973496939969231E-3</v>
      </c>
      <c r="AK443" s="5">
        <f t="shared" si="586"/>
        <v>2.7864431996202262E-3</v>
      </c>
      <c r="AL443" s="5">
        <f t="shared" si="587"/>
        <v>5.9667424090067524E-5</v>
      </c>
      <c r="AM443" s="5">
        <f t="shared" si="588"/>
        <v>2.7015900619531347E-3</v>
      </c>
      <c r="AN443" s="5">
        <f t="shared" si="589"/>
        <v>3.2830633812634289E-3</v>
      </c>
      <c r="AO443" s="5">
        <f t="shared" si="590"/>
        <v>1.9948446874283473E-3</v>
      </c>
      <c r="AP443" s="5">
        <f t="shared" si="591"/>
        <v>8.0806752004275863E-4</v>
      </c>
      <c r="AQ443" s="5">
        <f t="shared" si="592"/>
        <v>2.4549772761626646E-4</v>
      </c>
      <c r="AR443" s="5">
        <f t="shared" si="593"/>
        <v>1.7372020822754713E-3</v>
      </c>
      <c r="AS443" s="5">
        <f t="shared" si="594"/>
        <v>2.3060248344491645E-3</v>
      </c>
      <c r="AT443" s="5">
        <f t="shared" si="595"/>
        <v>1.5305503577715182E-3</v>
      </c>
      <c r="AU443" s="5">
        <f t="shared" si="596"/>
        <v>6.7723595533439253E-4</v>
      </c>
      <c r="AV443" s="5">
        <f t="shared" si="597"/>
        <v>2.2474687137972367E-4</v>
      </c>
      <c r="AW443" s="5">
        <f t="shared" si="598"/>
        <v>2.6736727168004682E-6</v>
      </c>
      <c r="AX443" s="5">
        <f t="shared" si="599"/>
        <v>5.976980493450244E-4</v>
      </c>
      <c r="AY443" s="5">
        <f t="shared" si="600"/>
        <v>7.2634283287175924E-4</v>
      </c>
      <c r="AZ443" s="5">
        <f t="shared" si="601"/>
        <v>4.4133815681873475E-4</v>
      </c>
      <c r="BA443" s="5">
        <f t="shared" si="602"/>
        <v>1.787763388940859E-4</v>
      </c>
      <c r="BB443" s="5">
        <f t="shared" si="603"/>
        <v>5.4313759508278799E-5</v>
      </c>
      <c r="BC443" s="5">
        <f t="shared" si="604"/>
        <v>1.3200782565173032E-5</v>
      </c>
      <c r="BD443" s="5">
        <f t="shared" si="605"/>
        <v>3.518510957981231E-4</v>
      </c>
      <c r="BE443" s="5">
        <f t="shared" si="606"/>
        <v>4.6705986207191432E-4</v>
      </c>
      <c r="BF443" s="5">
        <f t="shared" si="607"/>
        <v>3.0999607129800975E-4</v>
      </c>
      <c r="BG443" s="5">
        <f t="shared" si="608"/>
        <v>1.3716666323941771E-4</v>
      </c>
      <c r="BH443" s="5">
        <f t="shared" si="609"/>
        <v>4.5519996653801015E-5</v>
      </c>
      <c r="BI443" s="5">
        <f t="shared" si="610"/>
        <v>1.2084977771867834E-5</v>
      </c>
      <c r="BJ443" s="8">
        <f t="shared" si="611"/>
        <v>0.39263868540660829</v>
      </c>
      <c r="BK443" s="8">
        <f t="shared" si="612"/>
        <v>0.26759275261739462</v>
      </c>
      <c r="BL443" s="8">
        <f t="shared" si="613"/>
        <v>0.3162386902018946</v>
      </c>
      <c r="BM443" s="8">
        <f t="shared" si="614"/>
        <v>0.46635789814418849</v>
      </c>
      <c r="BN443" s="8">
        <f t="shared" si="615"/>
        <v>0.53291524402955059</v>
      </c>
    </row>
    <row r="444" spans="1:66" x14ac:dyDescent="0.25">
      <c r="A444" t="s">
        <v>337</v>
      </c>
      <c r="B444" t="s">
        <v>374</v>
      </c>
      <c r="C444" t="s">
        <v>408</v>
      </c>
      <c r="D444" t="s">
        <v>497</v>
      </c>
      <c r="E444">
        <f>VLOOKUP(A444,home!$A$2:$E$405,3,FALSE)</f>
        <v>1.31325301204819</v>
      </c>
      <c r="F444">
        <f>VLOOKUP(B444,home!$B$2:$E$405,3,FALSE)</f>
        <v>1.24</v>
      </c>
      <c r="G444">
        <f>VLOOKUP(C444,away!$B$2:$E$405,4,FALSE)</f>
        <v>0.86</v>
      </c>
      <c r="H444">
        <f>VLOOKUP(A444,away!$A$2:$E$405,3,FALSE)</f>
        <v>1.0963855421686699</v>
      </c>
      <c r="I444">
        <f>VLOOKUP(C444,away!$B$2:$E$405,3,FALSE)</f>
        <v>0.76</v>
      </c>
      <c r="J444">
        <f>VLOOKUP(B444,home!$B$2:$E$405,4,FALSE)</f>
        <v>0.68</v>
      </c>
      <c r="K444" s="3">
        <f t="shared" si="560"/>
        <v>1.4004530120481897</v>
      </c>
      <c r="L444" s="3">
        <f t="shared" si="561"/>
        <v>0.56661204819276867</v>
      </c>
      <c r="M444" s="5">
        <f t="shared" si="562"/>
        <v>0.13986675490677669</v>
      </c>
      <c r="N444" s="5">
        <f t="shared" si="563"/>
        <v>0.19587681819460134</v>
      </c>
      <c r="O444" s="5">
        <f t="shared" si="564"/>
        <v>7.9250188471804719E-2</v>
      </c>
      <c r="P444" s="5">
        <f t="shared" si="565"/>
        <v>0.11098616515072565</v>
      </c>
      <c r="Q444" s="5">
        <f t="shared" si="566"/>
        <v>0.13715814001552257</v>
      </c>
      <c r="R444" s="5">
        <f t="shared" si="567"/>
        <v>2.2452055804836103E-2</v>
      </c>
      <c r="S444" s="5">
        <f t="shared" si="568"/>
        <v>2.2017256465044592E-2</v>
      </c>
      <c r="T444" s="5">
        <f t="shared" si="569"/>
        <v>7.7715454640505791E-2</v>
      </c>
      <c r="U444" s="5">
        <f t="shared" si="570"/>
        <v>3.1443049178556767E-2</v>
      </c>
      <c r="V444" s="5">
        <f t="shared" si="571"/>
        <v>1.941221258780683E-3</v>
      </c>
      <c r="W444" s="5">
        <f t="shared" si="572"/>
        <v>6.402784343722194E-2</v>
      </c>
      <c r="X444" s="5">
        <f t="shared" si="573"/>
        <v>3.6278947511330255E-2</v>
      </c>
      <c r="Y444" s="5">
        <f t="shared" si="574"/>
        <v>1.0278044377836389E-2</v>
      </c>
      <c r="Z444" s="5">
        <f t="shared" si="575"/>
        <v>4.2405351085721766E-3</v>
      </c>
      <c r="AA444" s="5">
        <f t="shared" si="576"/>
        <v>5.9386701654960024E-3</v>
      </c>
      <c r="AB444" s="5">
        <f t="shared" si="577"/>
        <v>4.1584142604147991E-3</v>
      </c>
      <c r="AC444" s="5">
        <f t="shared" si="578"/>
        <v>9.6274085720339769E-5</v>
      </c>
      <c r="AD444" s="5">
        <f t="shared" si="579"/>
        <v>2.2416996549151851E-2</v>
      </c>
      <c r="AE444" s="5">
        <f t="shared" si="580"/>
        <v>1.2701740329045159E-2</v>
      </c>
      <c r="AF444" s="5">
        <f t="shared" si="581"/>
        <v>3.5984795517264834E-3</v>
      </c>
      <c r="AG444" s="5">
        <f t="shared" si="582"/>
        <v>6.7964728972784655E-4</v>
      </c>
      <c r="AH444" s="5">
        <f t="shared" si="583"/>
        <v>6.0068457082535626E-4</v>
      </c>
      <c r="AI444" s="5">
        <f t="shared" si="584"/>
        <v>8.4123051650324436E-4</v>
      </c>
      <c r="AJ444" s="5">
        <f t="shared" si="585"/>
        <v>5.8905190533191148E-4</v>
      </c>
      <c r="AK444" s="5">
        <f t="shared" si="586"/>
        <v>2.7497983835826677E-4</v>
      </c>
      <c r="AL444" s="5">
        <f t="shared" si="587"/>
        <v>3.0557916596018931E-6</v>
      </c>
      <c r="AM444" s="5">
        <f t="shared" si="588"/>
        <v>6.2787900676667232E-3</v>
      </c>
      <c r="AN444" s="5">
        <f t="shared" si="589"/>
        <v>3.5576381004130552E-3</v>
      </c>
      <c r="AO444" s="5">
        <f t="shared" si="590"/>
        <v>1.0079003054018357E-3</v>
      </c>
      <c r="AP444" s="5">
        <f t="shared" si="591"/>
        <v>1.9036281880595047E-4</v>
      </c>
      <c r="AQ444" s="5">
        <f t="shared" si="592"/>
        <v>2.6965466665847116E-5</v>
      </c>
      <c r="AR444" s="5">
        <f t="shared" si="593"/>
        <v>6.8071022998629876E-5</v>
      </c>
      <c r="AS444" s="5">
        <f t="shared" si="594"/>
        <v>9.5330269191632808E-5</v>
      </c>
      <c r="AT444" s="5">
        <f t="shared" si="595"/>
        <v>6.675278131439346E-5</v>
      </c>
      <c r="AU444" s="5">
        <f t="shared" si="596"/>
        <v>3.1161377884778802E-5</v>
      </c>
      <c r="AV444" s="5">
        <f t="shared" si="597"/>
        <v>1.0910011379577582E-5</v>
      </c>
      <c r="AW444" s="5">
        <f t="shared" si="598"/>
        <v>6.7355891291924889E-8</v>
      </c>
      <c r="AX444" s="5">
        <f t="shared" si="599"/>
        <v>1.465525077047019E-3</v>
      </c>
      <c r="AY444" s="5">
        <f t="shared" si="600"/>
        <v>8.3038416558347671E-4</v>
      </c>
      <c r="AZ444" s="5">
        <f t="shared" si="601"/>
        <v>2.3525283642404841E-4</v>
      </c>
      <c r="BA444" s="5">
        <f t="shared" si="602"/>
        <v>4.4432363829796163E-5</v>
      </c>
      <c r="BB444" s="5">
        <f t="shared" si="603"/>
        <v>6.2939781689117715E-6</v>
      </c>
      <c r="BC444" s="5">
        <f t="shared" si="604"/>
        <v>7.1324877231353422E-7</v>
      </c>
      <c r="BD444" s="5">
        <f t="shared" si="605"/>
        <v>6.4283102939717889E-6</v>
      </c>
      <c r="BE444" s="5">
        <f t="shared" si="606"/>
        <v>9.0025465135731756E-6</v>
      </c>
      <c r="BF444" s="5">
        <f t="shared" si="607"/>
        <v>6.3038216905187427E-6</v>
      </c>
      <c r="BG444" s="5">
        <f t="shared" si="608"/>
        <v>2.942735357967227E-6</v>
      </c>
      <c r="BH444" s="5">
        <f t="shared" si="609"/>
        <v>1.0302906489314778E-6</v>
      </c>
      <c r="BI444" s="5">
        <f t="shared" si="610"/>
        <v>2.8857472851623476E-7</v>
      </c>
      <c r="BJ444" s="8">
        <f t="shared" si="611"/>
        <v>0.5743763703254483</v>
      </c>
      <c r="BK444" s="8">
        <f t="shared" si="612"/>
        <v>0.27574111182429101</v>
      </c>
      <c r="BL444" s="8">
        <f t="shared" si="613"/>
        <v>0.1458465464541297</v>
      </c>
      <c r="BM444" s="8">
        <f t="shared" si="614"/>
        <v>0.31378412435848219</v>
      </c>
      <c r="BN444" s="8">
        <f t="shared" si="615"/>
        <v>0.68559012254426699</v>
      </c>
    </row>
    <row r="445" spans="1:66" x14ac:dyDescent="0.25">
      <c r="A445" t="s">
        <v>344</v>
      </c>
      <c r="B445" t="s">
        <v>350</v>
      </c>
      <c r="C445" t="s">
        <v>358</v>
      </c>
      <c r="D445" t="s">
        <v>497</v>
      </c>
      <c r="E445">
        <f>VLOOKUP(A445,home!$A$2:$E$405,3,FALSE)</f>
        <v>1.3456790123456801</v>
      </c>
      <c r="F445">
        <f>VLOOKUP(B445,home!$B$2:$E$405,3,FALSE)</f>
        <v>0.53</v>
      </c>
      <c r="G445">
        <f>VLOOKUP(C445,away!$B$2:$E$405,4,FALSE)</f>
        <v>1.39</v>
      </c>
      <c r="H445">
        <f>VLOOKUP(A445,away!$A$2:$E$405,3,FALSE)</f>
        <v>1.30864197530864</v>
      </c>
      <c r="I445">
        <f>VLOOKUP(C445,away!$B$2:$E$405,3,FALSE)</f>
        <v>0.37</v>
      </c>
      <c r="J445">
        <f>VLOOKUP(B445,home!$B$2:$E$405,4,FALSE)</f>
        <v>1.64</v>
      </c>
      <c r="K445" s="3">
        <f t="shared" si="560"/>
        <v>0.99136172839506242</v>
      </c>
      <c r="L445" s="3">
        <f t="shared" si="561"/>
        <v>0.79408395061728276</v>
      </c>
      <c r="M445" s="5">
        <f t="shared" si="562"/>
        <v>0.1677222940340363</v>
      </c>
      <c r="N445" s="5">
        <f t="shared" si="563"/>
        <v>0.16627346330396708</v>
      </c>
      <c r="O445" s="5">
        <f t="shared" si="564"/>
        <v>0.13318558185314108</v>
      </c>
      <c r="P445" s="5">
        <f t="shared" si="565"/>
        <v>0.13203508862323199</v>
      </c>
      <c r="Q445" s="5">
        <f t="shared" si="566"/>
        <v>8.2418573983626897E-2</v>
      </c>
      <c r="R445" s="5">
        <f t="shared" si="567"/>
        <v>5.2880266501601859E-2</v>
      </c>
      <c r="S445" s="5">
        <f t="shared" si="568"/>
        <v>2.5985312101990066E-2</v>
      </c>
      <c r="T445" s="5">
        <f t="shared" si="569"/>
        <v>6.5447266833161252E-2</v>
      </c>
      <c r="U445" s="5">
        <f t="shared" si="570"/>
        <v>5.2423472397019534E-2</v>
      </c>
      <c r="V445" s="5">
        <f t="shared" si="571"/>
        <v>2.2729191899877768E-3</v>
      </c>
      <c r="W445" s="5">
        <f t="shared" si="572"/>
        <v>2.723553998542156E-2</v>
      </c>
      <c r="X445" s="5">
        <f t="shared" si="573"/>
        <v>2.1627305188818526E-2</v>
      </c>
      <c r="Y445" s="5">
        <f t="shared" si="574"/>
        <v>8.586947972771335E-3</v>
      </c>
      <c r="Z445" s="5">
        <f t="shared" si="575"/>
        <v>1.3997123644428924E-2</v>
      </c>
      <c r="AA445" s="5">
        <f t="shared" si="576"/>
        <v>1.3876212688700451E-2</v>
      </c>
      <c r="AB445" s="5">
        <f t="shared" si="577"/>
        <v>6.8781730973237884E-3</v>
      </c>
      <c r="AC445" s="5">
        <f t="shared" si="578"/>
        <v>1.1183109571534496E-4</v>
      </c>
      <c r="AD445" s="5">
        <f t="shared" si="579"/>
        <v>6.750067998430088E-3</v>
      </c>
      <c r="AE445" s="5">
        <f t="shared" si="580"/>
        <v>5.3601206631286591E-3</v>
      </c>
      <c r="AF445" s="5">
        <f t="shared" si="581"/>
        <v>2.1281928959812671E-3</v>
      </c>
      <c r="AG445" s="5">
        <f t="shared" si="582"/>
        <v>5.6332127417214699E-4</v>
      </c>
      <c r="AH445" s="5">
        <f t="shared" si="583"/>
        <v>2.7787228102116742E-3</v>
      </c>
      <c r="AI445" s="5">
        <f t="shared" si="584"/>
        <v>2.75471944786223E-3</v>
      </c>
      <c r="AJ445" s="5">
        <f t="shared" si="585"/>
        <v>1.3654617165380961E-3</v>
      </c>
      <c r="AK445" s="5">
        <f t="shared" si="586"/>
        <v>4.5122216245483191E-4</v>
      </c>
      <c r="AL445" s="5">
        <f t="shared" si="587"/>
        <v>3.5214468580097754E-6</v>
      </c>
      <c r="AM445" s="5">
        <f t="shared" si="588"/>
        <v>1.3383518155415705E-3</v>
      </c>
      <c r="AN445" s="5">
        <f t="shared" si="589"/>
        <v>1.0627636970010634E-3</v>
      </c>
      <c r="AO445" s="5">
        <f t="shared" si="590"/>
        <v>4.2196179754361648E-4</v>
      </c>
      <c r="AP445" s="5">
        <f t="shared" si="591"/>
        <v>1.116910304010017E-4</v>
      </c>
      <c r="AQ445" s="5">
        <f t="shared" si="592"/>
        <v>2.217301366733561E-5</v>
      </c>
      <c r="AR445" s="5">
        <f t="shared" si="593"/>
        <v>4.4130783736064902E-4</v>
      </c>
      <c r="AS445" s="5">
        <f t="shared" si="594"/>
        <v>4.3749570040014011E-4</v>
      </c>
      <c r="AT445" s="5">
        <f t="shared" si="595"/>
        <v>2.1685824685704566E-4</v>
      </c>
      <c r="AU445" s="5">
        <f t="shared" si="596"/>
        <v>7.1661655473641297E-5</v>
      </c>
      <c r="AV445" s="5">
        <f t="shared" si="597"/>
        <v>1.7760655657500131E-5</v>
      </c>
      <c r="AW445" s="5">
        <f t="shared" si="598"/>
        <v>7.7004695081953534E-8</v>
      </c>
      <c r="AX445" s="5">
        <f t="shared" si="599"/>
        <v>2.2113179484266007E-4</v>
      </c>
      <c r="AY445" s="5">
        <f t="shared" si="600"/>
        <v>1.7559720925575001E-4</v>
      </c>
      <c r="AZ445" s="5">
        <f t="shared" si="601"/>
        <v>6.9719462821587805E-5</v>
      </c>
      <c r="BA445" s="5">
        <f t="shared" si="602"/>
        <v>1.8454368824093743E-5</v>
      </c>
      <c r="BB445" s="5">
        <f t="shared" si="603"/>
        <v>3.6635795254961937E-6</v>
      </c>
      <c r="BC445" s="5">
        <f t="shared" si="604"/>
        <v>5.8183794060132178E-7</v>
      </c>
      <c r="BD445" s="5">
        <f t="shared" si="605"/>
        <v>5.8405911821618868E-5</v>
      </c>
      <c r="BE445" s="5">
        <f t="shared" si="606"/>
        <v>5.7901385691969688E-5</v>
      </c>
      <c r="BF445" s="5">
        <f t="shared" si="607"/>
        <v>2.8700608898030104E-5</v>
      </c>
      <c r="BG445" s="5">
        <f t="shared" si="608"/>
        <v>9.4842284143806097E-6</v>
      </c>
      <c r="BH445" s="5">
        <f t="shared" si="609"/>
        <v>2.3505752683434812E-6</v>
      </c>
      <c r="BI445" s="5">
        <f t="shared" si="610"/>
        <v>4.6605407214953633E-7</v>
      </c>
      <c r="BJ445" s="8">
        <f t="shared" si="611"/>
        <v>0.38983688970684355</v>
      </c>
      <c r="BK445" s="8">
        <f t="shared" si="612"/>
        <v>0.32830656370107519</v>
      </c>
      <c r="BL445" s="8">
        <f t="shared" si="613"/>
        <v>0.26793622553476898</v>
      </c>
      <c r="BM445" s="8">
        <f t="shared" si="614"/>
        <v>0.26538601408295082</v>
      </c>
      <c r="BN445" s="8">
        <f t="shared" si="615"/>
        <v>0.73451526829960512</v>
      </c>
    </row>
    <row r="446" spans="1:66" x14ac:dyDescent="0.25">
      <c r="A446" t="s">
        <v>344</v>
      </c>
      <c r="B446" t="s">
        <v>370</v>
      </c>
      <c r="C446" t="s">
        <v>422</v>
      </c>
      <c r="D446" t="s">
        <v>497</v>
      </c>
      <c r="E446">
        <f>VLOOKUP(A446,home!$A$2:$E$405,3,FALSE)</f>
        <v>1.3456790123456801</v>
      </c>
      <c r="F446">
        <f>VLOOKUP(B446,home!$B$2:$E$405,3,FALSE)</f>
        <v>0.56000000000000005</v>
      </c>
      <c r="G446">
        <f>VLOOKUP(C446,away!$B$2:$E$405,4,FALSE)</f>
        <v>0.84</v>
      </c>
      <c r="H446">
        <f>VLOOKUP(A446,away!$A$2:$E$405,3,FALSE)</f>
        <v>1.30864197530864</v>
      </c>
      <c r="I446">
        <f>VLOOKUP(C446,away!$B$2:$E$405,3,FALSE)</f>
        <v>1.49</v>
      </c>
      <c r="J446">
        <f>VLOOKUP(B446,home!$B$2:$E$405,4,FALSE)</f>
        <v>1.1499999999999999</v>
      </c>
      <c r="K446" s="3">
        <f t="shared" si="560"/>
        <v>0.63300740740740802</v>
      </c>
      <c r="L446" s="3">
        <f t="shared" si="561"/>
        <v>2.2423580246913546</v>
      </c>
      <c r="M446" s="5">
        <f t="shared" si="562"/>
        <v>5.6395527001978689E-2</v>
      </c>
      <c r="N446" s="5">
        <f t="shared" si="563"/>
        <v>3.5698786336897E-2</v>
      </c>
      <c r="O446" s="5">
        <f t="shared" si="564"/>
        <v>0.12645896252958488</v>
      </c>
      <c r="P446" s="5">
        <f t="shared" si="565"/>
        <v>8.0049460014283064E-2</v>
      </c>
      <c r="Q446" s="5">
        <f t="shared" si="566"/>
        <v>1.1298798093355083E-2</v>
      </c>
      <c r="R446" s="5">
        <f t="shared" si="567"/>
        <v>0.14178313471117901</v>
      </c>
      <c r="S446" s="5">
        <f t="shared" si="568"/>
        <v>2.840613604139863E-2</v>
      </c>
      <c r="T446" s="5">
        <f t="shared" si="569"/>
        <v>2.5335950574002147E-2</v>
      </c>
      <c r="U446" s="5">
        <f t="shared" si="570"/>
        <v>8.9749774517618702E-2</v>
      </c>
      <c r="V446" s="5">
        <f t="shared" si="571"/>
        <v>4.4800555648607529E-3</v>
      </c>
      <c r="W446" s="5">
        <f t="shared" si="572"/>
        <v>2.384074295964822E-3</v>
      </c>
      <c r="X446" s="5">
        <f t="shared" si="573"/>
        <v>5.34594812901711E-3</v>
      </c>
      <c r="Y446" s="5">
        <f t="shared" si="574"/>
        <v>5.9937648433426262E-3</v>
      </c>
      <c r="Z446" s="5">
        <f t="shared" si="575"/>
        <v>0.1059761832951692</v>
      </c>
      <c r="AA446" s="5">
        <f t="shared" si="576"/>
        <v>6.7083709034607308E-2</v>
      </c>
      <c r="AB446" s="5">
        <f t="shared" si="577"/>
        <v>2.1232242367634841E-2</v>
      </c>
      <c r="AC446" s="5">
        <f t="shared" si="578"/>
        <v>3.9744511651219297E-4</v>
      </c>
      <c r="AD446" s="5">
        <f t="shared" si="579"/>
        <v>3.7728417228883329E-4</v>
      </c>
      <c r="AE446" s="5">
        <f t="shared" si="580"/>
        <v>8.4600619132090091E-4</v>
      </c>
      <c r="AF446" s="5">
        <f t="shared" si="581"/>
        <v>9.4852438602349601E-4</v>
      </c>
      <c r="AG446" s="5">
        <f t="shared" si="582"/>
        <v>7.0897708953840887E-4</v>
      </c>
      <c r="AH446" s="5">
        <f t="shared" si="583"/>
        <v>5.9409136259521128E-2</v>
      </c>
      <c r="AI446" s="5">
        <f t="shared" si="584"/>
        <v>3.7606423319952904E-2</v>
      </c>
      <c r="AJ446" s="5">
        <f t="shared" si="585"/>
        <v>1.1902572263814437E-2</v>
      </c>
      <c r="AK446" s="5">
        <f t="shared" si="586"/>
        <v>2.5114721367321671E-3</v>
      </c>
      <c r="AL446" s="5">
        <f t="shared" si="587"/>
        <v>2.2565808781961459E-5</v>
      </c>
      <c r="AM446" s="5">
        <f t="shared" si="588"/>
        <v>4.7764735151280873E-5</v>
      </c>
      <c r="AN446" s="5">
        <f t="shared" si="589"/>
        <v>1.0710563716373189E-4</v>
      </c>
      <c r="AO446" s="5">
        <f t="shared" si="590"/>
        <v>1.2008459249188742E-4</v>
      </c>
      <c r="AP446" s="5">
        <f t="shared" si="591"/>
        <v>8.975754987199165E-5</v>
      </c>
      <c r="AQ446" s="5">
        <f t="shared" si="592"/>
        <v>5.0317140558023729E-5</v>
      </c>
      <c r="AR446" s="5">
        <f t="shared" si="593"/>
        <v>2.6643310686303854E-2</v>
      </c>
      <c r="AS446" s="5">
        <f t="shared" si="594"/>
        <v>1.6865413022287289E-2</v>
      </c>
      <c r="AT446" s="5">
        <f t="shared" si="595"/>
        <v>5.3379656860466067E-3</v>
      </c>
      <c r="AU446" s="5">
        <f t="shared" si="596"/>
        <v>1.126323939918023E-3</v>
      </c>
      <c r="AV446" s="5">
        <f t="shared" si="597"/>
        <v>1.7824284927710121E-4</v>
      </c>
      <c r="AW446" s="5">
        <f t="shared" si="598"/>
        <v>8.8973802228745926E-7</v>
      </c>
      <c r="AX446" s="5">
        <f t="shared" si="599"/>
        <v>5.0392385272689639E-6</v>
      </c>
      <c r="AY446" s="5">
        <f t="shared" si="600"/>
        <v>1.1299776949955403E-5</v>
      </c>
      <c r="AZ446" s="5">
        <f t="shared" si="601"/>
        <v>1.2669072760477451E-5</v>
      </c>
      <c r="BA446" s="5">
        <f t="shared" si="602"/>
        <v>9.4695323232850886E-6</v>
      </c>
      <c r="BB446" s="5">
        <f t="shared" si="603"/>
        <v>5.3085204487981207E-6</v>
      </c>
      <c r="BC446" s="5">
        <f t="shared" si="604"/>
        <v>2.3807206855201226E-6</v>
      </c>
      <c r="BD446" s="5">
        <f t="shared" si="605"/>
        <v>9.9573069202964076E-3</v>
      </c>
      <c r="BE446" s="5">
        <f t="shared" si="606"/>
        <v>6.3030490383766697E-3</v>
      </c>
      <c r="BF446" s="5">
        <f t="shared" si="607"/>
        <v>1.9949383652722859E-3</v>
      </c>
      <c r="BG446" s="5">
        <f t="shared" si="608"/>
        <v>4.2093692084619417E-4</v>
      </c>
      <c r="BH446" s="5">
        <f t="shared" si="609"/>
        <v>6.6614047236726652E-5</v>
      </c>
      <c r="BI446" s="5">
        <f t="shared" si="610"/>
        <v>8.4334370676469963E-6</v>
      </c>
      <c r="BJ446" s="8">
        <f t="shared" si="611"/>
        <v>8.9399310628682616E-2</v>
      </c>
      <c r="BK446" s="8">
        <f t="shared" si="612"/>
        <v>0.16976248932476526</v>
      </c>
      <c r="BL446" s="8">
        <f t="shared" si="613"/>
        <v>0.62663996205357431</v>
      </c>
      <c r="BM446" s="8">
        <f t="shared" si="614"/>
        <v>0.54008286657598592</v>
      </c>
      <c r="BN446" s="8">
        <f t="shared" si="615"/>
        <v>0.45168466868727775</v>
      </c>
    </row>
    <row r="447" spans="1:66" x14ac:dyDescent="0.25">
      <c r="A447" t="s">
        <v>344</v>
      </c>
      <c r="B447" t="s">
        <v>376</v>
      </c>
      <c r="C447" t="s">
        <v>411</v>
      </c>
      <c r="D447" t="s">
        <v>497</v>
      </c>
      <c r="E447">
        <f>VLOOKUP(A447,home!$A$2:$E$405,3,FALSE)</f>
        <v>1.3456790123456801</v>
      </c>
      <c r="F447">
        <f>VLOOKUP(B447,home!$B$2:$E$405,3,FALSE)</f>
        <v>1.3</v>
      </c>
      <c r="G447">
        <f>VLOOKUP(C447,away!$B$2:$E$405,4,FALSE)</f>
        <v>0.19</v>
      </c>
      <c r="H447">
        <f>VLOOKUP(A447,away!$A$2:$E$405,3,FALSE)</f>
        <v>1.30864197530864</v>
      </c>
      <c r="I447">
        <f>VLOOKUP(C447,away!$B$2:$E$405,3,FALSE)</f>
        <v>1.39</v>
      </c>
      <c r="J447">
        <f>VLOOKUP(B447,home!$B$2:$E$405,4,FALSE)</f>
        <v>0.96</v>
      </c>
      <c r="K447" s="3">
        <f t="shared" si="560"/>
        <v>0.33238271604938302</v>
      </c>
      <c r="L447" s="3">
        <f t="shared" si="561"/>
        <v>1.7462518518518491</v>
      </c>
      <c r="M447" s="5">
        <f t="shared" si="562"/>
        <v>0.12510091243369323</v>
      </c>
      <c r="N447" s="5">
        <f t="shared" si="563"/>
        <v>4.1581381054966983E-2</v>
      </c>
      <c r="O447" s="5">
        <f t="shared" si="564"/>
        <v>0.21845770000569278</v>
      </c>
      <c r="P447" s="5">
        <f t="shared" si="565"/>
        <v>7.2611563669793475E-2</v>
      </c>
      <c r="Q447" s="5">
        <f t="shared" si="566"/>
        <v>6.9104661860671431E-3</v>
      </c>
      <c r="R447" s="5">
        <f t="shared" si="567"/>
        <v>0.19074108159311837</v>
      </c>
      <c r="S447" s="5">
        <f t="shared" si="568"/>
        <v>1.0536372349336392E-2</v>
      </c>
      <c r="T447" s="5">
        <f t="shared" si="569"/>
        <v>1.2067414374579331E-2</v>
      </c>
      <c r="U447" s="5">
        <f t="shared" si="570"/>
        <v>6.3399038762117665E-2</v>
      </c>
      <c r="V447" s="5">
        <f t="shared" si="571"/>
        <v>6.7950696478110534E-4</v>
      </c>
      <c r="W447" s="5">
        <f t="shared" si="572"/>
        <v>7.6563984003080634E-4</v>
      </c>
      <c r="X447" s="5">
        <f t="shared" si="573"/>
        <v>1.3369999885053489E-3</v>
      </c>
      <c r="Y447" s="5">
        <f t="shared" si="574"/>
        <v>1.1673693529266835E-3</v>
      </c>
      <c r="Z447" s="5">
        <f t="shared" si="575"/>
        <v>0.1110273223187359</v>
      </c>
      <c r="AA447" s="5">
        <f t="shared" si="576"/>
        <v>3.6903562947991721E-2</v>
      </c>
      <c r="AB447" s="5">
        <f t="shared" si="577"/>
        <v>6.1330532422764318E-3</v>
      </c>
      <c r="AC447" s="5">
        <f t="shared" si="578"/>
        <v>2.4650131580486503E-5</v>
      </c>
      <c r="AD447" s="5">
        <f t="shared" si="579"/>
        <v>6.3621362386263609E-5</v>
      </c>
      <c r="AE447" s="5">
        <f t="shared" si="580"/>
        <v>1.1109892188435039E-4</v>
      </c>
      <c r="AF447" s="5">
        <f t="shared" si="581"/>
        <v>9.7003349039645405E-5</v>
      </c>
      <c r="AG447" s="5">
        <f t="shared" si="582"/>
        <v>5.6464092632104041E-5</v>
      </c>
      <c r="AH447" s="5">
        <f t="shared" si="583"/>
        <v>4.8470416801311166E-2</v>
      </c>
      <c r="AI447" s="5">
        <f t="shared" si="584"/>
        <v>1.6110728784465452E-2</v>
      </c>
      <c r="AJ447" s="5">
        <f t="shared" si="585"/>
        <v>2.6774638954578009E-3</v>
      </c>
      <c r="AK447" s="5">
        <f t="shared" si="586"/>
        <v>2.9664757389880856E-4</v>
      </c>
      <c r="AL447" s="5">
        <f t="shared" si="587"/>
        <v>5.7230105325537727E-7</v>
      </c>
      <c r="AM447" s="5">
        <f t="shared" si="588"/>
        <v>4.2293282457416715E-6</v>
      </c>
      <c r="AN447" s="5">
        <f t="shared" si="589"/>
        <v>7.3854722812157253E-6</v>
      </c>
      <c r="AO447" s="5">
        <f t="shared" si="590"/>
        <v>6.448447323936731E-6</v>
      </c>
      <c r="AP447" s="5">
        <f t="shared" si="591"/>
        <v>3.7535376936645401E-6</v>
      </c>
      <c r="AQ447" s="5">
        <f t="shared" si="592"/>
        <v>1.638655537139355E-6</v>
      </c>
      <c r="AR447" s="5">
        <f t="shared" si="593"/>
        <v>1.6928311019864126E-2</v>
      </c>
      <c r="AS447" s="5">
        <f t="shared" si="594"/>
        <v>5.6266779949111388E-3</v>
      </c>
      <c r="AT447" s="5">
        <f t="shared" si="595"/>
        <v>9.3510525714193056E-4</v>
      </c>
      <c r="AU447" s="5">
        <f t="shared" si="596"/>
        <v>1.0360427505363058E-4</v>
      </c>
      <c r="AV447" s="5">
        <f t="shared" si="597"/>
        <v>8.6090675841632635E-6</v>
      </c>
      <c r="AW447" s="5">
        <f t="shared" si="598"/>
        <v>9.2271452342675505E-9</v>
      </c>
      <c r="AX447" s="5">
        <f t="shared" si="599"/>
        <v>2.3429260156399824E-7</v>
      </c>
      <c r="AY447" s="5">
        <f t="shared" si="600"/>
        <v>4.0913388935631932E-7</v>
      </c>
      <c r="AZ447" s="5">
        <f t="shared" si="601"/>
        <v>3.572254059719111E-7</v>
      </c>
      <c r="BA447" s="5">
        <f t="shared" si="602"/>
        <v>2.0793517556899284E-7</v>
      </c>
      <c r="BB447" s="5">
        <f t="shared" si="603"/>
        <v>9.0776796350623261E-8</v>
      </c>
      <c r="BC447" s="5">
        <f t="shared" si="604"/>
        <v>3.1703829746490817E-8</v>
      </c>
      <c r="BD447" s="5">
        <f t="shared" si="605"/>
        <v>4.9268490778602968E-3</v>
      </c>
      <c r="BE447" s="5">
        <f t="shared" si="606"/>
        <v>1.6375994780646033E-3</v>
      </c>
      <c r="BF447" s="5">
        <f t="shared" si="607"/>
        <v>2.7215488116008249E-4</v>
      </c>
      <c r="BG447" s="5">
        <f t="shared" si="608"/>
        <v>3.0153192862028438E-5</v>
      </c>
      <c r="BH447" s="5">
        <f t="shared" si="609"/>
        <v>2.5056000352604694E-6</v>
      </c>
      <c r="BI447" s="5">
        <f t="shared" si="610"/>
        <v>1.6656362901066095E-7</v>
      </c>
      <c r="BJ447" s="8">
        <f t="shared" si="611"/>
        <v>6.4182245031798896E-2</v>
      </c>
      <c r="BK447" s="8">
        <f t="shared" si="612"/>
        <v>0.20895398698412726</v>
      </c>
      <c r="BL447" s="8">
        <f t="shared" si="613"/>
        <v>0.61366143001449636</v>
      </c>
      <c r="BM447" s="8">
        <f t="shared" si="614"/>
        <v>0.34242147949908242</v>
      </c>
      <c r="BN447" s="8">
        <f t="shared" si="615"/>
        <v>0.65540310494333198</v>
      </c>
    </row>
    <row r="448" spans="1:66" x14ac:dyDescent="0.25">
      <c r="A448" t="s">
        <v>344</v>
      </c>
      <c r="B448" t="s">
        <v>379</v>
      </c>
      <c r="C448" t="s">
        <v>345</v>
      </c>
      <c r="D448" t="s">
        <v>497</v>
      </c>
      <c r="E448">
        <f>VLOOKUP(A448,home!$A$2:$E$405,3,FALSE)</f>
        <v>1.3456790123456801</v>
      </c>
      <c r="F448">
        <f>VLOOKUP(B448,home!$B$2:$E$405,3,FALSE)</f>
        <v>1.39</v>
      </c>
      <c r="G448">
        <f>VLOOKUP(C448,away!$B$2:$E$405,4,FALSE)</f>
        <v>1.67</v>
      </c>
      <c r="H448">
        <f>VLOOKUP(A448,away!$A$2:$E$405,3,FALSE)</f>
        <v>1.30864197530864</v>
      </c>
      <c r="I448">
        <f>VLOOKUP(C448,away!$B$2:$E$405,3,FALSE)</f>
        <v>1.02</v>
      </c>
      <c r="J448">
        <f>VLOOKUP(B448,home!$B$2:$E$405,4,FALSE)</f>
        <v>0.67</v>
      </c>
      <c r="K448" s="3">
        <f t="shared" si="560"/>
        <v>3.123724691358027</v>
      </c>
      <c r="L448" s="3">
        <f t="shared" si="561"/>
        <v>0.89432592592592475</v>
      </c>
      <c r="M448" s="5">
        <f t="shared" si="562"/>
        <v>1.7987996272701947E-2</v>
      </c>
      <c r="N448" s="5">
        <f t="shared" si="563"/>
        <v>5.618954810509523E-2</v>
      </c>
      <c r="O448" s="5">
        <f t="shared" si="564"/>
        <v>1.6087131422136251E-2</v>
      </c>
      <c r="P448" s="5">
        <f t="shared" si="565"/>
        <v>5.0251769636448576E-2</v>
      </c>
      <c r="Q448" s="5">
        <f t="shared" si="566"/>
        <v>8.7760339406067825E-2</v>
      </c>
      <c r="R448" s="5">
        <f t="shared" si="567"/>
        <v>7.1935693522970209E-3</v>
      </c>
      <c r="S448" s="5">
        <f t="shared" si="568"/>
        <v>3.5096187386736984E-2</v>
      </c>
      <c r="T448" s="5">
        <f t="shared" si="569"/>
        <v>7.848634679890501E-2</v>
      </c>
      <c r="U448" s="5">
        <f t="shared" si="570"/>
        <v>2.247073020476657E-2</v>
      </c>
      <c r="V448" s="5">
        <f t="shared" si="571"/>
        <v>1.0893965663043587E-2</v>
      </c>
      <c r="W448" s="5">
        <f t="shared" si="572"/>
        <v>9.1379713041564947E-2</v>
      </c>
      <c r="X448" s="5">
        <f t="shared" si="573"/>
        <v>8.1723246476742867E-2</v>
      </c>
      <c r="Y448" s="5">
        <f t="shared" si="574"/>
        <v>3.6543609037492819E-2</v>
      </c>
      <c r="Z448" s="5">
        <f t="shared" si="575"/>
        <v>2.1444651905684633E-3</v>
      </c>
      <c r="AA448" s="5">
        <f t="shared" si="576"/>
        <v>6.6987188655365047E-3</v>
      </c>
      <c r="AB448" s="5">
        <f t="shared" si="577"/>
        <v>1.0462476760371106E-2</v>
      </c>
      <c r="AC448" s="5">
        <f t="shared" si="578"/>
        <v>1.902105453503969E-3</v>
      </c>
      <c r="AD448" s="5">
        <f t="shared" si="579"/>
        <v>7.1361266479286894E-2</v>
      </c>
      <c r="AE448" s="5">
        <f t="shared" si="580"/>
        <v>6.3820230719334903E-2</v>
      </c>
      <c r="AF448" s="5">
        <f t="shared" si="581"/>
        <v>2.8538043465437667E-2</v>
      </c>
      <c r="AG448" s="5">
        <f t="shared" si="582"/>
        <v>8.5074373821139443E-3</v>
      </c>
      <c r="AH448" s="5">
        <f t="shared" si="583"/>
        <v>4.794627042927637E-4</v>
      </c>
      <c r="AI448" s="5">
        <f t="shared" si="584"/>
        <v>1.4977094879845981E-3</v>
      </c>
      <c r="AJ448" s="5">
        <f t="shared" si="585"/>
        <v>2.3392160540493391E-3</v>
      </c>
      <c r="AK448" s="5">
        <f t="shared" si="586"/>
        <v>2.4356889821516708E-3</v>
      </c>
      <c r="AL448" s="5">
        <f t="shared" si="587"/>
        <v>2.1255100039968257E-4</v>
      </c>
      <c r="AM448" s="5">
        <f t="shared" si="588"/>
        <v>4.4582590021585655E-2</v>
      </c>
      <c r="AN448" s="5">
        <f t="shared" si="589"/>
        <v>3.9871366101230481E-2</v>
      </c>
      <c r="AO448" s="5">
        <f t="shared" si="590"/>
        <v>1.7828998203207238E-2</v>
      </c>
      <c r="AP448" s="5">
        <f t="shared" si="591"/>
        <v>5.3149784421383222E-3</v>
      </c>
      <c r="AQ448" s="5">
        <f t="shared" si="592"/>
        <v>1.1883307541354206E-3</v>
      </c>
      <c r="AR448" s="5">
        <f t="shared" si="593"/>
        <v>8.5759185392714787E-5</v>
      </c>
      <c r="AS448" s="5">
        <f t="shared" si="594"/>
        <v>2.6788808492197378E-4</v>
      </c>
      <c r="AT448" s="5">
        <f t="shared" si="595"/>
        <v>4.1840431269569284E-4</v>
      </c>
      <c r="AU448" s="5">
        <f t="shared" si="596"/>
        <v>4.3565996084607347E-4</v>
      </c>
      <c r="AV448" s="5">
        <f t="shared" si="597"/>
        <v>3.4022044418273776E-4</v>
      </c>
      <c r="AW448" s="5">
        <f t="shared" si="598"/>
        <v>1.6494122812288383E-5</v>
      </c>
      <c r="AX448" s="5">
        <f t="shared" si="599"/>
        <v>2.3210622875853185E-2</v>
      </c>
      <c r="AY448" s="5">
        <f t="shared" si="600"/>
        <v>2.075786179476485E-2</v>
      </c>
      <c r="AZ448" s="5">
        <f t="shared" si="601"/>
        <v>9.2821469849227265E-3</v>
      </c>
      <c r="BA448" s="5">
        <f t="shared" si="602"/>
        <v>2.7670882322905163E-3</v>
      </c>
      <c r="BB448" s="5">
        <f t="shared" si="603"/>
        <v>6.1866968636548644E-4</v>
      </c>
      <c r="BC448" s="5">
        <f t="shared" si="604"/>
        <v>1.1065846802022306E-4</v>
      </c>
      <c r="BD448" s="5">
        <f t="shared" si="605"/>
        <v>1.2782777147165445E-5</v>
      </c>
      <c r="BE448" s="5">
        <f t="shared" si="606"/>
        <v>3.9929876598727813E-5</v>
      </c>
      <c r="BF448" s="5">
        <f t="shared" si="607"/>
        <v>6.2364970727162594E-5</v>
      </c>
      <c r="BG448" s="5">
        <f t="shared" si="608"/>
        <v>6.4936999645419437E-5</v>
      </c>
      <c r="BH448" s="5">
        <f t="shared" si="609"/>
        <v>5.0711327293776041E-5</v>
      </c>
      <c r="BI448" s="5">
        <f t="shared" si="610"/>
        <v>3.1681645039821277E-5</v>
      </c>
      <c r="BJ448" s="8">
        <f t="shared" si="611"/>
        <v>0.76984309247655625</v>
      </c>
      <c r="BK448" s="8">
        <f t="shared" si="612"/>
        <v>0.1371024372075996</v>
      </c>
      <c r="BL448" s="8">
        <f t="shared" si="613"/>
        <v>7.1475043418077089E-2</v>
      </c>
      <c r="BM448" s="8">
        <f t="shared" si="614"/>
        <v>0.72435331642610135</v>
      </c>
      <c r="BN448" s="8">
        <f t="shared" si="615"/>
        <v>0.23547035419474685</v>
      </c>
    </row>
    <row r="449" spans="1:66" x14ac:dyDescent="0.25">
      <c r="A449" t="s">
        <v>342</v>
      </c>
      <c r="B449" t="s">
        <v>398</v>
      </c>
      <c r="C449" t="s">
        <v>346</v>
      </c>
      <c r="D449" t="s">
        <v>497</v>
      </c>
      <c r="E449">
        <f>VLOOKUP(A449,home!$A$2:$E$405,3,FALSE)</f>
        <v>1.18230563002681</v>
      </c>
      <c r="F449">
        <f>VLOOKUP(B449,home!$B$2:$E$405,3,FALSE)</f>
        <v>0.65</v>
      </c>
      <c r="G449">
        <f>VLOOKUP(C449,away!$B$2:$E$405,4,FALSE)</f>
        <v>0.75</v>
      </c>
      <c r="H449">
        <f>VLOOKUP(A449,away!$A$2:$E$405,3,FALSE)</f>
        <v>0.86058981233244003</v>
      </c>
      <c r="I449">
        <f>VLOOKUP(C449,away!$B$2:$E$405,3,FALSE)</f>
        <v>0.4</v>
      </c>
      <c r="J449">
        <f>VLOOKUP(B449,home!$B$2:$E$405,4,FALSE)</f>
        <v>0.62</v>
      </c>
      <c r="K449" s="3">
        <f t="shared" si="560"/>
        <v>0.57637399463806993</v>
      </c>
      <c r="L449" s="3">
        <f t="shared" si="561"/>
        <v>0.21342627345844514</v>
      </c>
      <c r="M449" s="5">
        <f t="shared" si="562"/>
        <v>0.45393545162038434</v>
      </c>
      <c r="N449" s="5">
        <f t="shared" si="563"/>
        <v>0.26163658955827729</v>
      </c>
      <c r="O449" s="5">
        <f t="shared" si="564"/>
        <v>9.6881751830014948E-2</v>
      </c>
      <c r="P449" s="5">
        <f t="shared" si="565"/>
        <v>5.5840122309799865E-2</v>
      </c>
      <c r="Q449" s="5">
        <f t="shared" si="566"/>
        <v>7.5400263133592688E-2</v>
      </c>
      <c r="R449" s="5">
        <f t="shared" si="567"/>
        <v>1.0338555629602994E-2</v>
      </c>
      <c r="S449" s="5">
        <f t="shared" si="568"/>
        <v>1.7172701803983674E-3</v>
      </c>
      <c r="T449" s="5">
        <f t="shared" si="569"/>
        <v>1.6092397178388874E-2</v>
      </c>
      <c r="U449" s="5">
        <f t="shared" si="570"/>
        <v>5.9588746070221837E-3</v>
      </c>
      <c r="V449" s="5">
        <f t="shared" si="571"/>
        <v>2.3471907140129326E-5</v>
      </c>
      <c r="W449" s="5">
        <f t="shared" si="572"/>
        <v>1.4486250286356807E-2</v>
      </c>
      <c r="X449" s="5">
        <f t="shared" si="573"/>
        <v>3.0917464150034676E-3</v>
      </c>
      <c r="Y449" s="5">
        <f t="shared" si="574"/>
        <v>3.2992995791634869E-4</v>
      </c>
      <c r="Z449" s="5">
        <f t="shared" si="575"/>
        <v>7.3550646698966572E-4</v>
      </c>
      <c r="AA449" s="5">
        <f t="shared" si="576"/>
        <v>4.239268004609674E-4</v>
      </c>
      <c r="AB449" s="5">
        <f t="shared" si="577"/>
        <v>1.2217019170791187E-4</v>
      </c>
      <c r="AC449" s="5">
        <f t="shared" si="578"/>
        <v>1.80459876077983E-7</v>
      </c>
      <c r="AD449" s="5">
        <f t="shared" si="579"/>
        <v>2.0873744862185887E-3</v>
      </c>
      <c r="AE449" s="5">
        <f t="shared" si="580"/>
        <v>4.4550055790587003E-4</v>
      </c>
      <c r="AF449" s="5">
        <f t="shared" si="581"/>
        <v>4.7540761948754039E-5</v>
      </c>
      <c r="AG449" s="5">
        <f t="shared" si="582"/>
        <v>3.382149220032543E-6</v>
      </c>
      <c r="AH449" s="5">
        <f t="shared" si="583"/>
        <v>3.924410108854779E-5</v>
      </c>
      <c r="AI449" s="5">
        <f t="shared" si="584"/>
        <v>2.2619279310386521E-5</v>
      </c>
      <c r="AJ449" s="5">
        <f t="shared" si="585"/>
        <v>6.5185821859808623E-6</v>
      </c>
      <c r="AK449" s="5">
        <f t="shared" si="586"/>
        <v>1.2523804179701175E-6</v>
      </c>
      <c r="AL449" s="5">
        <f t="shared" si="587"/>
        <v>8.8795898326381224E-10</v>
      </c>
      <c r="AM449" s="5">
        <f t="shared" si="588"/>
        <v>2.4062167418547944E-4</v>
      </c>
      <c r="AN449" s="5">
        <f t="shared" si="589"/>
        <v>5.135498723473903E-5</v>
      </c>
      <c r="AO449" s="5">
        <f t="shared" si="590"/>
        <v>5.4802517745081855E-6</v>
      </c>
      <c r="AP449" s="5">
        <f t="shared" si="591"/>
        <v>3.8987657128243794E-7</v>
      </c>
      <c r="AQ449" s="5">
        <f t="shared" si="592"/>
        <v>2.0802475929391634E-8</v>
      </c>
      <c r="AR449" s="5">
        <f t="shared" si="593"/>
        <v>1.675144450111053E-6</v>
      </c>
      <c r="AS449" s="5">
        <f t="shared" si="594"/>
        <v>9.6550969830630081E-7</v>
      </c>
      <c r="AT449" s="5">
        <f t="shared" si="595"/>
        <v>2.7824734083730009E-7</v>
      </c>
      <c r="AU449" s="5">
        <f t="shared" si="596"/>
        <v>5.3458177111938416E-8</v>
      </c>
      <c r="AV449" s="5">
        <f t="shared" si="597"/>
        <v>7.7029757720193437E-9</v>
      </c>
      <c r="AW449" s="5">
        <f t="shared" si="598"/>
        <v>3.0341892378543726E-12</v>
      </c>
      <c r="AX449" s="5">
        <f t="shared" si="599"/>
        <v>2.3114679257797486E-5</v>
      </c>
      <c r="AY449" s="5">
        <f t="shared" si="600"/>
        <v>4.9332798561789362E-6</v>
      </c>
      <c r="AZ449" s="5">
        <f t="shared" si="601"/>
        <v>5.2644576781594224E-7</v>
      </c>
      <c r="BA449" s="5">
        <f t="shared" si="602"/>
        <v>3.7452452800975486E-8</v>
      </c>
      <c r="BB449" s="5">
        <f t="shared" si="603"/>
        <v>1.9983343582976251E-9</v>
      </c>
      <c r="BC449" s="5">
        <f t="shared" si="604"/>
        <v>8.529941104308707E-11</v>
      </c>
      <c r="BD449" s="5">
        <f t="shared" si="605"/>
        <v>5.9586639581966444E-8</v>
      </c>
      <c r="BE449" s="5">
        <f t="shared" si="606"/>
        <v>3.4344189482916933E-8</v>
      </c>
      <c r="BF449" s="5">
        <f t="shared" si="607"/>
        <v>9.8975488424378103E-9</v>
      </c>
      <c r="BG449" s="5">
        <f t="shared" si="608"/>
        <v>1.9015632544804288E-9</v>
      </c>
      <c r="BH449" s="5">
        <f t="shared" si="609"/>
        <v>2.7400290226046327E-10</v>
      </c>
      <c r="BI449" s="5">
        <f t="shared" si="610"/>
        <v>3.1585629463657579E-11</v>
      </c>
      <c r="BJ449" s="8">
        <f t="shared" si="611"/>
        <v>0.37394745601803908</v>
      </c>
      <c r="BK449" s="8">
        <f t="shared" si="612"/>
        <v>0.51152143064541389</v>
      </c>
      <c r="BL449" s="8">
        <f t="shared" si="613"/>
        <v>0.11379799949998369</v>
      </c>
      <c r="BM449" s="8">
        <f t="shared" si="614"/>
        <v>4.5964725271932252E-2</v>
      </c>
      <c r="BN449" s="8">
        <f t="shared" si="615"/>
        <v>0.95403273408167211</v>
      </c>
    </row>
    <row r="450" spans="1:66" x14ac:dyDescent="0.25">
      <c r="A450" t="s">
        <v>342</v>
      </c>
      <c r="B450" t="s">
        <v>364</v>
      </c>
      <c r="C450" t="s">
        <v>400</v>
      </c>
      <c r="D450" t="s">
        <v>497</v>
      </c>
      <c r="E450">
        <f>VLOOKUP(A450,home!$A$2:$E$405,3,FALSE)</f>
        <v>1.18230563002681</v>
      </c>
      <c r="F450">
        <f>VLOOKUP(B450,home!$B$2:$E$405,3,FALSE)</f>
        <v>1</v>
      </c>
      <c r="G450">
        <f>VLOOKUP(C450,away!$B$2:$E$405,4,FALSE)</f>
        <v>0.57999999999999996</v>
      </c>
      <c r="H450">
        <f>VLOOKUP(A450,away!$A$2:$E$405,3,FALSE)</f>
        <v>0.86058981233244003</v>
      </c>
      <c r="I450">
        <f>VLOOKUP(C450,away!$B$2:$E$405,3,FALSE)</f>
        <v>0.9</v>
      </c>
      <c r="J450">
        <f>VLOOKUP(B450,home!$B$2:$E$405,4,FALSE)</f>
        <v>1.0900000000000001</v>
      </c>
      <c r="K450" s="3">
        <f t="shared" si="560"/>
        <v>0.6857372654155498</v>
      </c>
      <c r="L450" s="3">
        <f t="shared" si="561"/>
        <v>0.84423860589812383</v>
      </c>
      <c r="M450" s="5">
        <f t="shared" si="562"/>
        <v>0.21654089210023553</v>
      </c>
      <c r="N450" s="5">
        <f t="shared" si="563"/>
        <v>0.14849015919945915</v>
      </c>
      <c r="O450" s="5">
        <f t="shared" si="564"/>
        <v>0.18281218086663889</v>
      </c>
      <c r="P450" s="5">
        <f t="shared" si="565"/>
        <v>0.12536112499214186</v>
      </c>
      <c r="Q450" s="5">
        <f t="shared" si="566"/>
        <v>5.0912617855278376E-2</v>
      </c>
      <c r="R450" s="5">
        <f t="shared" si="567"/>
        <v>7.7168550358023433E-2</v>
      </c>
      <c r="S450" s="5">
        <f t="shared" si="568"/>
        <v>1.8143699680544443E-2</v>
      </c>
      <c r="T450" s="5">
        <f t="shared" si="569"/>
        <v>4.2982397520764139E-2</v>
      </c>
      <c r="U450" s="5">
        <f t="shared" si="570"/>
        <v>5.2917350698593137E-2</v>
      </c>
      <c r="V450" s="5">
        <f t="shared" si="571"/>
        <v>1.1670952418229917E-3</v>
      </c>
      <c r="W450" s="5">
        <f t="shared" si="572"/>
        <v>1.1637559781075163E-2</v>
      </c>
      <c r="X450" s="5">
        <f t="shared" si="573"/>
        <v>9.8248772456309696E-3</v>
      </c>
      <c r="Y450" s="5">
        <f t="shared" si="574"/>
        <v>4.1472703344858442E-3</v>
      </c>
      <c r="Z450" s="5">
        <f t="shared" si="575"/>
        <v>2.1716223124478958E-2</v>
      </c>
      <c r="AA450" s="5">
        <f t="shared" si="576"/>
        <v>1.4891623460534128E-2</v>
      </c>
      <c r="AB450" s="5">
        <f t="shared" si="577"/>
        <v>5.1058705747123595E-3</v>
      </c>
      <c r="AC450" s="5">
        <f t="shared" si="578"/>
        <v>4.2228851981736994E-5</v>
      </c>
      <c r="AD450" s="5">
        <f t="shared" si="579"/>
        <v>1.9950771050961163E-3</v>
      </c>
      <c r="AE450" s="5">
        <f t="shared" si="580"/>
        <v>1.68432111386561E-3</v>
      </c>
      <c r="AF450" s="5">
        <f t="shared" si="581"/>
        <v>7.1098445452733874E-4</v>
      </c>
      <c r="AG450" s="5">
        <f t="shared" si="582"/>
        <v>2.0008017490179953E-4</v>
      </c>
      <c r="AH450" s="5">
        <f t="shared" si="583"/>
        <v>4.5834184839956783E-3</v>
      </c>
      <c r="AI450" s="5">
        <f t="shared" si="584"/>
        <v>3.1430208574702813E-3</v>
      </c>
      <c r="AJ450" s="5">
        <f t="shared" si="585"/>
        <v>1.0776432639728534E-3</v>
      </c>
      <c r="AK450" s="5">
        <f t="shared" si="586"/>
        <v>2.4632671497674399E-4</v>
      </c>
      <c r="AL450" s="5">
        <f t="shared" si="587"/>
        <v>9.7789499991654148E-7</v>
      </c>
      <c r="AM450" s="5">
        <f t="shared" si="588"/>
        <v>2.7361974366835651E-4</v>
      </c>
      <c r="AN450" s="5">
        <f t="shared" si="589"/>
        <v>2.310003509407753E-4</v>
      </c>
      <c r="AO450" s="5">
        <f t="shared" si="590"/>
        <v>9.7509707120108742E-5</v>
      </c>
      <c r="AP450" s="5">
        <f t="shared" si="591"/>
        <v>2.7440486400204989E-5</v>
      </c>
      <c r="AQ450" s="5">
        <f t="shared" si="592"/>
        <v>5.7915794959188702E-6</v>
      </c>
      <c r="AR450" s="5">
        <f t="shared" si="593"/>
        <v>7.7389976623524093E-4</v>
      </c>
      <c r="AS450" s="5">
        <f t="shared" si="594"/>
        <v>5.3069190940388739E-4</v>
      </c>
      <c r="AT450" s="5">
        <f t="shared" si="595"/>
        <v>1.8195760936638917E-4</v>
      </c>
      <c r="AU450" s="5">
        <f t="shared" si="596"/>
        <v>4.1591704489486186E-5</v>
      </c>
      <c r="AV450" s="5">
        <f t="shared" si="597"/>
        <v>7.1302454251479748E-6</v>
      </c>
      <c r="AW450" s="5">
        <f t="shared" si="598"/>
        <v>1.5725797680460209E-8</v>
      </c>
      <c r="AX450" s="5">
        <f t="shared" si="599"/>
        <v>3.1271875797807078E-5</v>
      </c>
      <c r="AY450" s="5">
        <f t="shared" si="600"/>
        <v>2.6400924827359925E-5</v>
      </c>
      <c r="AZ450" s="5">
        <f t="shared" si="601"/>
        <v>1.1144339985335754E-5</v>
      </c>
      <c r="BA450" s="5">
        <f t="shared" si="602"/>
        <v>3.1361606842915253E-6</v>
      </c>
      <c r="BB450" s="5">
        <f t="shared" si="603"/>
        <v>6.6191698099469572E-7</v>
      </c>
      <c r="BC450" s="5">
        <f t="shared" si="604"/>
        <v>1.117631738510514E-7</v>
      </c>
      <c r="BD450" s="5">
        <f t="shared" si="605"/>
        <v>1.0889267662522057E-4</v>
      </c>
      <c r="BE450" s="5">
        <f t="shared" si="606"/>
        <v>7.4671766292758526E-5</v>
      </c>
      <c r="BF450" s="5">
        <f t="shared" si="607"/>
        <v>2.5602606410672623E-5</v>
      </c>
      <c r="BG450" s="5">
        <f t="shared" si="608"/>
        <v>5.8522204358550909E-6</v>
      </c>
      <c r="BH450" s="5">
        <f t="shared" si="609"/>
        <v>1.0032714095730666E-6</v>
      </c>
      <c r="BI450" s="5">
        <f t="shared" si="610"/>
        <v>1.3759611857404777E-7</v>
      </c>
      <c r="BJ450" s="8">
        <f t="shared" si="611"/>
        <v>0.27329343363415953</v>
      </c>
      <c r="BK450" s="8">
        <f t="shared" si="612"/>
        <v>0.36128241968655389</v>
      </c>
      <c r="BL450" s="8">
        <f t="shared" si="613"/>
        <v>0.34369741665113035</v>
      </c>
      <c r="BM450" s="8">
        <f t="shared" si="614"/>
        <v>0.19867758252551573</v>
      </c>
      <c r="BN450" s="8">
        <f t="shared" si="615"/>
        <v>0.80128552537177711</v>
      </c>
    </row>
    <row r="451" spans="1:66" x14ac:dyDescent="0.25">
      <c r="A451" t="s">
        <v>342</v>
      </c>
      <c r="B451" t="s">
        <v>392</v>
      </c>
      <c r="C451" t="s">
        <v>399</v>
      </c>
      <c r="D451" t="s">
        <v>497</v>
      </c>
      <c r="E451">
        <f>VLOOKUP(A451,home!$A$2:$E$405,3,FALSE)</f>
        <v>1.18230563002681</v>
      </c>
      <c r="F451">
        <f>VLOOKUP(B451,home!$B$2:$E$405,3,FALSE)</f>
        <v>1.39</v>
      </c>
      <c r="G451">
        <f>VLOOKUP(C451,away!$B$2:$E$405,4,FALSE)</f>
        <v>0.95</v>
      </c>
      <c r="H451">
        <f>VLOOKUP(A451,away!$A$2:$E$405,3,FALSE)</f>
        <v>0.86058981233244003</v>
      </c>
      <c r="I451">
        <f>VLOOKUP(C451,away!$B$2:$E$405,3,FALSE)</f>
        <v>0.8</v>
      </c>
      <c r="J451">
        <f>VLOOKUP(B451,home!$B$2:$E$405,4,FALSE)</f>
        <v>1.23</v>
      </c>
      <c r="K451" s="3">
        <f t="shared" si="560"/>
        <v>1.5612345844504023</v>
      </c>
      <c r="L451" s="3">
        <f t="shared" si="561"/>
        <v>0.84682037533512111</v>
      </c>
      <c r="M451" s="5">
        <f t="shared" si="562"/>
        <v>8.9990158936046921E-2</v>
      </c>
      <c r="N451" s="5">
        <f t="shared" si="563"/>
        <v>0.14049574839114484</v>
      </c>
      <c r="O451" s="5">
        <f t="shared" si="564"/>
        <v>7.6205500166690462E-2</v>
      </c>
      <c r="P451" s="5">
        <f t="shared" si="565"/>
        <v>0.11897466238557802</v>
      </c>
      <c r="Q451" s="5">
        <f t="shared" si="566"/>
        <v>0.10967341067824869</v>
      </c>
      <c r="R451" s="5">
        <f t="shared" si="567"/>
        <v>3.2266185126878719E-2</v>
      </c>
      <c r="S451" s="5">
        <f t="shared" si="568"/>
        <v>3.9323661767898851E-2</v>
      </c>
      <c r="T451" s="5">
        <f t="shared" si="569"/>
        <v>9.2873678794837433E-2</v>
      </c>
      <c r="U451" s="5">
        <f t="shared" si="570"/>
        <v>5.0375084128362245E-2</v>
      </c>
      <c r="V451" s="5">
        <f t="shared" si="571"/>
        <v>5.7765814962615365E-3</v>
      </c>
      <c r="W451" s="5">
        <f t="shared" si="572"/>
        <v>5.7075307248504646E-2</v>
      </c>
      <c r="X451" s="5">
        <f t="shared" si="573"/>
        <v>4.8332533106546061E-2</v>
      </c>
      <c r="Y451" s="5">
        <f t="shared" si="574"/>
        <v>2.0464486913091249E-2</v>
      </c>
      <c r="Z451" s="5">
        <f t="shared" si="575"/>
        <v>9.1078876665919815E-3</v>
      </c>
      <c r="AA451" s="5">
        <f t="shared" si="576"/>
        <v>1.4219549216372675E-2</v>
      </c>
      <c r="AB451" s="5">
        <f t="shared" si="577"/>
        <v>1.1100026005947821E-2</v>
      </c>
      <c r="AC451" s="5">
        <f t="shared" si="578"/>
        <v>4.7732082692849729E-4</v>
      </c>
      <c r="AD451" s="5">
        <f t="shared" si="579"/>
        <v>2.2276985898624535E-2</v>
      </c>
      <c r="AE451" s="5">
        <f t="shared" si="580"/>
        <v>1.8864605560008428E-2</v>
      </c>
      <c r="AF451" s="5">
        <f t="shared" si="581"/>
        <v>7.9874661804376738E-3</v>
      </c>
      <c r="AG451" s="5">
        <f t="shared" si="582"/>
        <v>2.2546497029649398E-3</v>
      </c>
      <c r="AH451" s="5">
        <f t="shared" si="583"/>
        <v>1.9281862130833853E-3</v>
      </c>
      <c r="AI451" s="5">
        <f t="shared" si="584"/>
        <v>3.0103510011262333E-3</v>
      </c>
      <c r="AJ451" s="5">
        <f t="shared" si="585"/>
        <v>2.3499320471465847E-3</v>
      </c>
      <c r="AK451" s="5">
        <f t="shared" si="586"/>
        <v>1.2229317277045273E-3</v>
      </c>
      <c r="AL451" s="5">
        <f t="shared" si="587"/>
        <v>2.5242353121647913E-5</v>
      </c>
      <c r="AM451" s="5">
        <f t="shared" si="588"/>
        <v>6.9559201644493083E-3</v>
      </c>
      <c r="AN451" s="5">
        <f t="shared" si="589"/>
        <v>5.8904149244601006E-3</v>
      </c>
      <c r="AO451" s="5">
        <f t="shared" si="590"/>
        <v>2.4940616886054505E-3</v>
      </c>
      <c r="AP451" s="5">
        <f t="shared" si="591"/>
        <v>7.0400741841793798E-4</v>
      </c>
      <c r="AQ451" s="5">
        <f t="shared" si="592"/>
        <v>1.4904195657584695E-4</v>
      </c>
      <c r="AR451" s="5">
        <f t="shared" si="593"/>
        <v>3.2656547453585572E-4</v>
      </c>
      <c r="AS451" s="5">
        <f t="shared" si="594"/>
        <v>5.0984531293283501E-4</v>
      </c>
      <c r="AT451" s="5">
        <f t="shared" si="595"/>
        <v>3.9799406763534013E-4</v>
      </c>
      <c r="AU451" s="5">
        <f t="shared" si="596"/>
        <v>2.0712070093279521E-4</v>
      </c>
      <c r="AV451" s="5">
        <f t="shared" si="597"/>
        <v>8.0841000362972111E-5</v>
      </c>
      <c r="AW451" s="5">
        <f t="shared" si="598"/>
        <v>9.2701508080081623E-7</v>
      </c>
      <c r="AX451" s="5">
        <f t="shared" si="599"/>
        <v>1.8099705212356991E-3</v>
      </c>
      <c r="AY451" s="5">
        <f t="shared" si="600"/>
        <v>1.5327199161383194E-3</v>
      </c>
      <c r="AZ451" s="5">
        <f t="shared" si="601"/>
        <v>6.4896922733393336E-4</v>
      </c>
      <c r="BA451" s="5">
        <f t="shared" si="602"/>
        <v>1.8318678822395505E-4</v>
      </c>
      <c r="BB451" s="5">
        <f t="shared" si="603"/>
        <v>3.8781576190061233E-5</v>
      </c>
      <c r="BC451" s="5">
        <f t="shared" si="604"/>
        <v>6.5682057810710506E-6</v>
      </c>
      <c r="BD451" s="5">
        <f t="shared" si="605"/>
        <v>4.6090382952990852E-5</v>
      </c>
      <c r="BE451" s="5">
        <f t="shared" si="606"/>
        <v>7.1957899876772574E-5</v>
      </c>
      <c r="BF451" s="5">
        <f t="shared" si="607"/>
        <v>5.617158095601836E-5</v>
      </c>
      <c r="BG451" s="5">
        <f t="shared" si="608"/>
        <v>2.9232338283930487E-5</v>
      </c>
      <c r="BH451" s="5">
        <f t="shared" si="609"/>
        <v>1.1409634378306445E-5</v>
      </c>
      <c r="BI451" s="5">
        <f t="shared" si="610"/>
        <v>3.5626231574692567E-6</v>
      </c>
      <c r="BJ451" s="8">
        <f t="shared" si="611"/>
        <v>0.54071251486182015</v>
      </c>
      <c r="BK451" s="8">
        <f t="shared" si="612"/>
        <v>0.25610034768197371</v>
      </c>
      <c r="BL451" s="8">
        <f t="shared" si="613"/>
        <v>0.19441853664931794</v>
      </c>
      <c r="BM451" s="8">
        <f t="shared" si="614"/>
        <v>0.43120182827405873</v>
      </c>
      <c r="BN451" s="8">
        <f t="shared" si="615"/>
        <v>0.5676056656845877</v>
      </c>
    </row>
    <row r="452" spans="1:66" x14ac:dyDescent="0.25">
      <c r="A452" t="s">
        <v>342</v>
      </c>
      <c r="B452" t="s">
        <v>420</v>
      </c>
      <c r="C452" t="s">
        <v>406</v>
      </c>
      <c r="D452" t="s">
        <v>497</v>
      </c>
      <c r="E452">
        <f>VLOOKUP(A452,home!$A$2:$E$405,3,FALSE)</f>
        <v>1.18230563002681</v>
      </c>
      <c r="F452">
        <f>VLOOKUP(B452,home!$B$2:$E$405,3,FALSE)</f>
        <v>1</v>
      </c>
      <c r="G452">
        <f>VLOOKUP(C452,away!$B$2:$E$405,4,FALSE)</f>
        <v>0.8</v>
      </c>
      <c r="H452">
        <f>VLOOKUP(A452,away!$A$2:$E$405,3,FALSE)</f>
        <v>0.86058981233244003</v>
      </c>
      <c r="I452">
        <f>VLOOKUP(C452,away!$B$2:$E$405,3,FALSE)</f>
        <v>0.65</v>
      </c>
      <c r="J452">
        <f>VLOOKUP(B452,home!$B$2:$E$405,4,FALSE)</f>
        <v>0.62</v>
      </c>
      <c r="K452" s="3">
        <f t="shared" si="560"/>
        <v>0.94584450402144804</v>
      </c>
      <c r="L452" s="3">
        <f t="shared" si="561"/>
        <v>0.34681769436997334</v>
      </c>
      <c r="M452" s="5">
        <f t="shared" si="562"/>
        <v>0.27453893225210407</v>
      </c>
      <c r="N452" s="5">
        <f t="shared" si="563"/>
        <v>0.25967114021056931</v>
      </c>
      <c r="O452" s="5">
        <f t="shared" si="564"/>
        <v>9.5214959498469032E-2</v>
      </c>
      <c r="P452" s="5">
        <f t="shared" si="565"/>
        <v>9.0058546142251714E-2</v>
      </c>
      <c r="Q452" s="5">
        <f t="shared" si="566"/>
        <v>0.12280426041057489</v>
      </c>
      <c r="R452" s="5">
        <f t="shared" si="567"/>
        <v>1.6511116361394712E-2</v>
      </c>
      <c r="S452" s="5">
        <f t="shared" si="568"/>
        <v>7.3856025325110524E-3</v>
      </c>
      <c r="T452" s="5">
        <f t="shared" si="569"/>
        <v>4.2590690454405375E-2</v>
      </c>
      <c r="U452" s="5">
        <f t="shared" si="570"/>
        <v>1.5616948665683798E-2</v>
      </c>
      <c r="V452" s="5">
        <f t="shared" si="571"/>
        <v>2.6919340364840223E-4</v>
      </c>
      <c r="W452" s="5">
        <f t="shared" si="572"/>
        <v>3.8717911593253648E-2</v>
      </c>
      <c r="X452" s="5">
        <f t="shared" si="573"/>
        <v>1.342805682959269E-2</v>
      </c>
      <c r="Y452" s="5">
        <f t="shared" si="574"/>
        <v>2.3285438547541557E-3</v>
      </c>
      <c r="Z452" s="5">
        <f t="shared" si="575"/>
        <v>1.9087824359777532E-3</v>
      </c>
      <c r="AA452" s="5">
        <f t="shared" si="576"/>
        <v>1.8054113764422294E-3</v>
      </c>
      <c r="AB452" s="5">
        <f t="shared" si="577"/>
        <v>8.5381921395284006E-4</v>
      </c>
      <c r="AC452" s="5">
        <f t="shared" si="578"/>
        <v>5.519063900333577E-6</v>
      </c>
      <c r="AD452" s="5">
        <f t="shared" si="579"/>
        <v>9.1552809719168161E-3</v>
      </c>
      <c r="AE452" s="5">
        <f t="shared" si="580"/>
        <v>3.1752134379894785E-3</v>
      </c>
      <c r="AF452" s="5">
        <f t="shared" si="581"/>
        <v>5.5061010184803368E-4</v>
      </c>
      <c r="AG452" s="5">
        <f t="shared" si="582"/>
        <v>6.3653775339917102E-5</v>
      </c>
      <c r="AH452" s="5">
        <f t="shared" si="583"/>
        <v>1.6549988087492635E-4</v>
      </c>
      <c r="AI452" s="5">
        <f t="shared" si="584"/>
        <v>1.5653715274175346E-4</v>
      </c>
      <c r="AJ452" s="5">
        <f t="shared" si="585"/>
        <v>7.4029902797976722E-5</v>
      </c>
      <c r="AK452" s="5">
        <f t="shared" si="586"/>
        <v>2.3340258898236102E-5</v>
      </c>
      <c r="AL452" s="5">
        <f t="shared" si="587"/>
        <v>7.24179797528761E-8</v>
      </c>
      <c r="AM452" s="5">
        <f t="shared" si="588"/>
        <v>1.7318944380119328E-3</v>
      </c>
      <c r="AN452" s="5">
        <f t="shared" si="589"/>
        <v>6.0065163588347923E-4</v>
      </c>
      <c r="AO452" s="5">
        <f t="shared" si="590"/>
        <v>1.0415830773833051E-4</v>
      </c>
      <c r="AP452" s="5">
        <f t="shared" si="591"/>
        <v>1.2041314713095316E-5</v>
      </c>
      <c r="AQ452" s="5">
        <f t="shared" si="592"/>
        <v>1.0440352514947386E-6</v>
      </c>
      <c r="AR452" s="5">
        <f t="shared" si="593"/>
        <v>1.1479657420709444E-5</v>
      </c>
      <c r="AS452" s="5">
        <f t="shared" si="594"/>
        <v>1.085797087942706E-5</v>
      </c>
      <c r="AT452" s="5">
        <f t="shared" si="595"/>
        <v>5.1349760405655057E-6</v>
      </c>
      <c r="AU452" s="5">
        <f t="shared" si="596"/>
        <v>1.6189629554168999E-6</v>
      </c>
      <c r="AV452" s="5">
        <f t="shared" si="597"/>
        <v>3.8282180339884877E-7</v>
      </c>
      <c r="AW452" s="5">
        <f t="shared" si="598"/>
        <v>6.5987989365810806E-10</v>
      </c>
      <c r="AX452" s="5">
        <f t="shared" si="599"/>
        <v>2.7301713928981673E-4</v>
      </c>
      <c r="AY452" s="5">
        <f t="shared" si="600"/>
        <v>9.4687174771980101E-5</v>
      </c>
      <c r="AZ452" s="5">
        <f t="shared" si="601"/>
        <v>1.6419593820412422E-5</v>
      </c>
      <c r="BA452" s="5">
        <f t="shared" si="602"/>
        <v>1.8982018904289667E-6</v>
      </c>
      <c r="BB452" s="5">
        <f t="shared" si="603"/>
        <v>1.6458250077182473E-7</v>
      </c>
      <c r="BC452" s="5">
        <f t="shared" si="604"/>
        <v>1.1416024690265723E-8</v>
      </c>
      <c r="BD452" s="5">
        <f t="shared" si="605"/>
        <v>6.6355805313460092E-7</v>
      </c>
      <c r="BE452" s="5">
        <f t="shared" si="606"/>
        <v>6.2762273765653432E-7</v>
      </c>
      <c r="BF452" s="5">
        <f t="shared" si="607"/>
        <v>2.9681675850566403E-7</v>
      </c>
      <c r="BG452" s="5">
        <f t="shared" si="608"/>
        <v>9.3580833244681229E-8</v>
      </c>
      <c r="BH452" s="5">
        <f t="shared" si="609"/>
        <v>2.2128229201557331E-8</v>
      </c>
      <c r="BI452" s="5">
        <f t="shared" si="610"/>
        <v>4.1859727948039854E-9</v>
      </c>
      <c r="BJ452" s="8">
        <f t="shared" si="611"/>
        <v>0.49532134948014084</v>
      </c>
      <c r="BK452" s="8">
        <f t="shared" si="612"/>
        <v>0.3723525529871673</v>
      </c>
      <c r="BL452" s="8">
        <f t="shared" si="613"/>
        <v>0.13045284459293957</v>
      </c>
      <c r="BM452" s="8">
        <f t="shared" si="614"/>
        <v>0.14114188810596962</v>
      </c>
      <c r="BN452" s="8">
        <f t="shared" si="615"/>
        <v>0.85879895487536373</v>
      </c>
    </row>
    <row r="453" spans="1:66" x14ac:dyDescent="0.25">
      <c r="A453" t="s">
        <v>40</v>
      </c>
      <c r="B453" t="s">
        <v>316</v>
      </c>
      <c r="C453" t="s">
        <v>335</v>
      </c>
      <c r="D453" t="s">
        <v>497</v>
      </c>
      <c r="E453">
        <f>VLOOKUP(A453,home!$A$2:$E$405,3,FALSE)</f>
        <v>1.47352941176471</v>
      </c>
      <c r="F453">
        <f>VLOOKUP(B453,home!$B$2:$E$405,3,FALSE)</f>
        <v>0.55000000000000004</v>
      </c>
      <c r="G453">
        <f>VLOOKUP(C453,away!$B$2:$E$405,4,FALSE)</f>
        <v>1.23</v>
      </c>
      <c r="H453">
        <f>VLOOKUP(A453,away!$A$2:$E$405,3,FALSE)</f>
        <v>1.1558823529411799</v>
      </c>
      <c r="I453">
        <f>VLOOKUP(C453,away!$B$2:$E$405,3,FALSE)</f>
        <v>0.68</v>
      </c>
      <c r="J453">
        <f>VLOOKUP(B453,home!$B$2:$E$405,4,FALSE)</f>
        <v>0.97</v>
      </c>
      <c r="K453" s="3">
        <f t="shared" si="560"/>
        <v>0.99684264705882641</v>
      </c>
      <c r="L453" s="3">
        <f t="shared" si="561"/>
        <v>0.76242000000000232</v>
      </c>
      <c r="M453" s="5">
        <f t="shared" si="562"/>
        <v>0.17217176839038212</v>
      </c>
      <c r="N453" s="5">
        <f t="shared" si="563"/>
        <v>0.1716281613510677</v>
      </c>
      <c r="O453" s="5">
        <f t="shared" si="564"/>
        <v>0.13126719965619552</v>
      </c>
      <c r="P453" s="5">
        <f t="shared" si="565"/>
        <v>0.13085274277728143</v>
      </c>
      <c r="Q453" s="5">
        <f t="shared" si="566"/>
        <v>8.5543135335518827E-2</v>
      </c>
      <c r="R453" s="5">
        <f t="shared" si="567"/>
        <v>5.0040369180938446E-2</v>
      </c>
      <c r="S453" s="5">
        <f t="shared" si="568"/>
        <v>2.486243890681596E-2</v>
      </c>
      <c r="T453" s="5">
        <f t="shared" si="569"/>
        <v>6.5219797242506455E-2</v>
      </c>
      <c r="U453" s="5">
        <f t="shared" si="570"/>
        <v>4.98823740741276E-2</v>
      </c>
      <c r="V453" s="5">
        <f t="shared" si="571"/>
        <v>2.0995301207395864E-3</v>
      </c>
      <c r="W453" s="5">
        <f t="shared" si="572"/>
        <v>2.8424348488523345E-2</v>
      </c>
      <c r="X453" s="5">
        <f t="shared" si="573"/>
        <v>2.1671291774620034E-2</v>
      </c>
      <c r="Y453" s="5">
        <f t="shared" si="574"/>
        <v>8.2613131374029269E-3</v>
      </c>
      <c r="Z453" s="5">
        <f t="shared" si="575"/>
        <v>1.2717259423643736E-2</v>
      </c>
      <c r="AA453" s="5">
        <f t="shared" si="576"/>
        <v>1.2677106547198828E-2</v>
      </c>
      <c r="AB453" s="5">
        <f t="shared" si="577"/>
        <v>6.3185402237782278E-3</v>
      </c>
      <c r="AC453" s="5">
        <f t="shared" si="578"/>
        <v>9.9729356549969759E-5</v>
      </c>
      <c r="AD453" s="5">
        <f t="shared" si="579"/>
        <v>7.0836506970555395E-3</v>
      </c>
      <c r="AE453" s="5">
        <f t="shared" si="580"/>
        <v>5.4007169644491012E-3</v>
      </c>
      <c r="AF453" s="5">
        <f t="shared" si="581"/>
        <v>2.058807314017648E-3</v>
      </c>
      <c r="AG453" s="5">
        <f t="shared" si="582"/>
        <v>5.2322529078444664E-4</v>
      </c>
      <c r="AH453" s="5">
        <f t="shared" si="583"/>
        <v>2.4239732324436215E-3</v>
      </c>
      <c r="AI453" s="5">
        <f t="shared" si="584"/>
        <v>2.4163198934288397E-3</v>
      </c>
      <c r="AJ453" s="5">
        <f t="shared" si="585"/>
        <v>1.2043453593532528E-3</v>
      </c>
      <c r="AK453" s="5">
        <f t="shared" si="586"/>
        <v>4.0018093866357008E-4</v>
      </c>
      <c r="AL453" s="5">
        <f t="shared" si="587"/>
        <v>3.0318233847462712E-6</v>
      </c>
      <c r="AM453" s="5">
        <f t="shared" si="588"/>
        <v>1.4122570223385894E-3</v>
      </c>
      <c r="AN453" s="5">
        <f t="shared" si="589"/>
        <v>1.0767329989713906E-3</v>
      </c>
      <c r="AO453" s="5">
        <f t="shared" si="590"/>
        <v>4.1046138653788496E-4</v>
      </c>
      <c r="AP453" s="5">
        <f t="shared" si="591"/>
        <v>1.0431465677473841E-4</v>
      </c>
      <c r="AQ453" s="5">
        <f t="shared" si="592"/>
        <v>1.9882895154549075E-5</v>
      </c>
      <c r="AR453" s="5">
        <f t="shared" si="593"/>
        <v>3.6961713437593441E-4</v>
      </c>
      <c r="AS453" s="5">
        <f t="shared" si="594"/>
        <v>3.6845012262960443E-4</v>
      </c>
      <c r="AT453" s="5">
        <f t="shared" si="595"/>
        <v>1.83643397775622E-4</v>
      </c>
      <c r="AU453" s="5">
        <f t="shared" si="596"/>
        <v>6.1021190251176023E-5</v>
      </c>
      <c r="AV453" s="5">
        <f t="shared" si="597"/>
        <v>1.5207131204165639E-5</v>
      </c>
      <c r="AW453" s="5">
        <f t="shared" si="598"/>
        <v>6.4006235881512604E-8</v>
      </c>
      <c r="AX453" s="5">
        <f t="shared" si="599"/>
        <v>2.3463300474590252E-4</v>
      </c>
      <c r="AY453" s="5">
        <f t="shared" si="600"/>
        <v>1.7888889547837153E-4</v>
      </c>
      <c r="AZ453" s="5">
        <f t="shared" si="601"/>
        <v>6.8194235845310219E-5</v>
      </c>
      <c r="BA453" s="5">
        <f t="shared" si="602"/>
        <v>1.7330883097727193E-5</v>
      </c>
      <c r="BB453" s="5">
        <f t="shared" si="603"/>
        <v>3.3033529728423015E-6</v>
      </c>
      <c r="BC453" s="5">
        <f t="shared" si="604"/>
        <v>5.037084747108872E-7</v>
      </c>
      <c r="BD453" s="5">
        <f t="shared" si="605"/>
        <v>4.6967249265150112E-5</v>
      </c>
      <c r="BE453" s="5">
        <f t="shared" si="606"/>
        <v>4.6818957082543966E-5</v>
      </c>
      <c r="BF453" s="5">
        <f t="shared" si="607"/>
        <v>2.3335566555348351E-5</v>
      </c>
      <c r="BG453" s="5">
        <f t="shared" si="608"/>
        <v>7.7539626452169579E-6</v>
      </c>
      <c r="BH453" s="5">
        <f t="shared" si="609"/>
        <v>1.9323701621133329E-6</v>
      </c>
      <c r="BI453" s="5">
        <f t="shared" si="610"/>
        <v>3.8525379749970973E-7</v>
      </c>
      <c r="BJ453" s="8">
        <f t="shared" si="611"/>
        <v>0.39934095063633801</v>
      </c>
      <c r="BK453" s="8">
        <f t="shared" si="612"/>
        <v>0.33026813027063212</v>
      </c>
      <c r="BL453" s="8">
        <f t="shared" si="613"/>
        <v>0.25775554144187229</v>
      </c>
      <c r="BM453" s="8">
        <f t="shared" si="614"/>
        <v>0.25839968019185972</v>
      </c>
      <c r="BN453" s="8">
        <f t="shared" si="615"/>
        <v>0.741503376691384</v>
      </c>
    </row>
    <row r="454" spans="1:66" s="10" customFormat="1" x14ac:dyDescent="0.25">
      <c r="A454" t="s">
        <v>40</v>
      </c>
      <c r="B454" t="s">
        <v>239</v>
      </c>
      <c r="C454" t="s">
        <v>317</v>
      </c>
      <c r="D454" t="s">
        <v>497</v>
      </c>
      <c r="E454">
        <f>VLOOKUP(A454,home!$A$2:$E$405,3,FALSE)</f>
        <v>1.47352941176471</v>
      </c>
      <c r="F454">
        <f>VLOOKUP(B454,home!$B$2:$E$405,3,FALSE)</f>
        <v>0.98</v>
      </c>
      <c r="G454">
        <f>VLOOKUP(C454,away!$B$2:$E$405,4,FALSE)</f>
        <v>0.89</v>
      </c>
      <c r="H454">
        <f>VLOOKUP(A454,away!$A$2:$E$405,3,FALSE)</f>
        <v>1.1558823529411799</v>
      </c>
      <c r="I454">
        <f>VLOOKUP(C454,away!$B$2:$E$405,3,FALSE)</f>
        <v>1.06</v>
      </c>
      <c r="J454">
        <f>VLOOKUP(B454,home!$B$2:$E$405,4,FALSE)</f>
        <v>1.1399999999999999</v>
      </c>
      <c r="K454" s="3">
        <f t="shared" si="560"/>
        <v>1.2852123529411801</v>
      </c>
      <c r="L454" s="3">
        <f t="shared" si="561"/>
        <v>1.3967682352941218</v>
      </c>
      <c r="M454" s="5">
        <f t="shared" si="562"/>
        <v>6.8427493166409836E-2</v>
      </c>
      <c r="N454" s="5">
        <f t="shared" si="563"/>
        <v>8.7943859498268107E-2</v>
      </c>
      <c r="O454" s="5">
        <f t="shared" si="564"/>
        <v>9.5577348875646825E-2</v>
      </c>
      <c r="P454" s="5">
        <f t="shared" si="565"/>
        <v>0.12283718943635011</v>
      </c>
      <c r="Q454" s="5">
        <f t="shared" si="566"/>
        <v>5.6513267296248865E-2</v>
      </c>
      <c r="R454" s="5">
        <f t="shared" si="567"/>
        <v>6.6749702461563934E-2</v>
      </c>
      <c r="S454" s="5">
        <f t="shared" si="568"/>
        <v>5.5127604455444068E-2</v>
      </c>
      <c r="T454" s="5">
        <f t="shared" si="569"/>
        <v>7.893593663208652E-2</v>
      </c>
      <c r="U454" s="5">
        <f t="shared" si="570"/>
        <v>8.5787542158750271E-2</v>
      </c>
      <c r="V454" s="5">
        <f t="shared" si="571"/>
        <v>1.0995775200729325E-2</v>
      </c>
      <c r="W454" s="5">
        <f t="shared" si="572"/>
        <v>2.4210516411401945E-2</v>
      </c>
      <c r="X454" s="5">
        <f t="shared" si="573"/>
        <v>3.3816480283513264E-2</v>
      </c>
      <c r="Y454" s="5">
        <f t="shared" si="574"/>
        <v>2.3616892744730649E-2</v>
      </c>
      <c r="Z454" s="5">
        <f t="shared" si="575"/>
        <v>3.1077954704548782E-2</v>
      </c>
      <c r="AA454" s="5">
        <f t="shared" si="576"/>
        <v>3.9941771290432554E-2</v>
      </c>
      <c r="AB454" s="5">
        <f t="shared" si="577"/>
        <v>2.5666828930407656E-2</v>
      </c>
      <c r="AC454" s="5">
        <f t="shared" si="578"/>
        <v>1.2336873481236792E-3</v>
      </c>
      <c r="AD454" s="5">
        <f t="shared" si="579"/>
        <v>7.7789136907547391E-3</v>
      </c>
      <c r="AE454" s="5">
        <f t="shared" si="580"/>
        <v>1.0865339548340779E-2</v>
      </c>
      <c r="AF454" s="5">
        <f t="shared" si="581"/>
        <v>7.5881805734036916E-3</v>
      </c>
      <c r="AG454" s="5">
        <f t="shared" si="582"/>
        <v>3.5329765295354035E-3</v>
      </c>
      <c r="AH454" s="5">
        <f t="shared" si="583"/>
        <v>1.0852174987305814E-2</v>
      </c>
      <c r="AI454" s="5">
        <f t="shared" si="584"/>
        <v>1.3947349349964727E-2</v>
      </c>
      <c r="AJ454" s="5">
        <f t="shared" si="585"/>
        <v>8.962652837680404E-3</v>
      </c>
      <c r="AK454" s="5">
        <f t="shared" si="586"/>
        <v>3.8396373807033923E-3</v>
      </c>
      <c r="AL454" s="5">
        <f t="shared" si="587"/>
        <v>8.8585847281096716E-5</v>
      </c>
      <c r="AM454" s="5">
        <f t="shared" si="588"/>
        <v>1.9995111935642513E-3</v>
      </c>
      <c r="AN454" s="5">
        <f t="shared" si="589"/>
        <v>2.7928537212855821E-3</v>
      </c>
      <c r="AO454" s="5">
        <f t="shared" si="590"/>
        <v>1.9504846818573422E-3</v>
      </c>
      <c r="AP454" s="5">
        <f t="shared" si="591"/>
        <v>9.0812501568203203E-4</v>
      </c>
      <c r="AQ454" s="5">
        <f t="shared" si="592"/>
        <v>3.171100438951597E-4</v>
      </c>
      <c r="AR454" s="5">
        <f t="shared" si="593"/>
        <v>3.0315946612244292E-3</v>
      </c>
      <c r="AS454" s="5">
        <f t="shared" si="594"/>
        <v>3.8962429077161686E-3</v>
      </c>
      <c r="AT454" s="5">
        <f t="shared" si="595"/>
        <v>2.5037497575281418E-3</v>
      </c>
      <c r="AU454" s="5">
        <f t="shared" si="596"/>
        <v>1.0726167056828841E-3</v>
      </c>
      <c r="AV454" s="5">
        <f t="shared" si="597"/>
        <v>3.4463506002867922E-4</v>
      </c>
      <c r="AW454" s="5">
        <f t="shared" si="598"/>
        <v>4.417342601274979E-6</v>
      </c>
      <c r="AX454" s="5">
        <f t="shared" si="599"/>
        <v>4.282994143021561E-4</v>
      </c>
      <c r="AY454" s="5">
        <f t="shared" si="600"/>
        <v>5.9823501709232844E-4</v>
      </c>
      <c r="AZ454" s="5">
        <f t="shared" si="601"/>
        <v>4.177978345576003E-4</v>
      </c>
      <c r="BA454" s="5">
        <f t="shared" si="602"/>
        <v>1.9452224802824159E-4</v>
      </c>
      <c r="BB454" s="5">
        <f t="shared" si="603"/>
        <v>6.7925624275963129E-5</v>
      </c>
      <c r="BC454" s="5">
        <f t="shared" si="604"/>
        <v>1.8975270870237712E-5</v>
      </c>
      <c r="BD454" s="5">
        <f t="shared" si="605"/>
        <v>7.0573918751425438E-4</v>
      </c>
      <c r="BE454" s="5">
        <f t="shared" si="606"/>
        <v>9.0702472174799154E-4</v>
      </c>
      <c r="BF454" s="5">
        <f t="shared" si="607"/>
        <v>5.828596884067779E-4</v>
      </c>
      <c r="BG454" s="5">
        <f t="shared" si="608"/>
        <v>2.4969949052394599E-4</v>
      </c>
      <c r="BH454" s="5">
        <f t="shared" si="609"/>
        <v>8.0229217436123638E-5</v>
      </c>
      <c r="BI454" s="5">
        <f t="shared" si="610"/>
        <v>2.0622316263142001E-5</v>
      </c>
      <c r="BJ454" s="8">
        <f t="shared" si="611"/>
        <v>0.3444962032736949</v>
      </c>
      <c r="BK454" s="8">
        <f t="shared" si="612"/>
        <v>0.25930857047143047</v>
      </c>
      <c r="BL454" s="8">
        <f t="shared" si="613"/>
        <v>0.36472002198652814</v>
      </c>
      <c r="BM454" s="8">
        <f t="shared" si="614"/>
        <v>0.50096007202722337</v>
      </c>
      <c r="BN454" s="8">
        <f t="shared" si="615"/>
        <v>0.49804886073448768</v>
      </c>
    </row>
    <row r="455" spans="1:66" x14ac:dyDescent="0.25">
      <c r="A455" t="s">
        <v>40</v>
      </c>
      <c r="B455" t="s">
        <v>318</v>
      </c>
      <c r="C455" t="s">
        <v>339</v>
      </c>
      <c r="D455" t="s">
        <v>497</v>
      </c>
      <c r="E455">
        <f>VLOOKUP(A455,home!$A$2:$E$405,3,FALSE)</f>
        <v>1.47352941176471</v>
      </c>
      <c r="F455">
        <f>VLOOKUP(B455,home!$B$2:$E$405,3,FALSE)</f>
        <v>0.89</v>
      </c>
      <c r="G455">
        <f>VLOOKUP(C455,away!$B$2:$E$405,4,FALSE)</f>
        <v>0.85</v>
      </c>
      <c r="H455">
        <f>VLOOKUP(A455,away!$A$2:$E$405,3,FALSE)</f>
        <v>1.1558823529411799</v>
      </c>
      <c r="I455">
        <f>VLOOKUP(C455,away!$B$2:$E$405,3,FALSE)</f>
        <v>0.64</v>
      </c>
      <c r="J455">
        <f>VLOOKUP(B455,home!$B$2:$E$405,4,FALSE)</f>
        <v>1.03</v>
      </c>
      <c r="K455" s="3">
        <f t="shared" si="560"/>
        <v>1.1147250000000031</v>
      </c>
      <c r="L455" s="3">
        <f t="shared" si="561"/>
        <v>0.76195764705882585</v>
      </c>
      <c r="M455" s="5">
        <f t="shared" si="562"/>
        <v>0.15309714153634038</v>
      </c>
      <c r="N455" s="5">
        <f t="shared" si="563"/>
        <v>0.17066121109909752</v>
      </c>
      <c r="O455" s="5">
        <f t="shared" si="564"/>
        <v>0.11665353773646195</v>
      </c>
      <c r="P455" s="5">
        <f t="shared" si="565"/>
        <v>0.13003661485327792</v>
      </c>
      <c r="Q455" s="5">
        <f t="shared" si="566"/>
        <v>9.5120159271221E-2</v>
      </c>
      <c r="R455" s="5">
        <f t="shared" si="567"/>
        <v>4.4442527567381242E-2</v>
      </c>
      <c r="S455" s="5">
        <f t="shared" si="568"/>
        <v>2.7612405157946652E-2</v>
      </c>
      <c r="T455" s="5">
        <f t="shared" si="569"/>
        <v>7.2477532746160311E-2</v>
      </c>
      <c r="U455" s="5">
        <f t="shared" si="570"/>
        <v>4.9541196542549189E-2</v>
      </c>
      <c r="V455" s="5">
        <f t="shared" si="571"/>
        <v>2.6059153312468575E-3</v>
      </c>
      <c r="W455" s="5">
        <f t="shared" si="572"/>
        <v>3.5344273181204061E-2</v>
      </c>
      <c r="X455" s="5">
        <f t="shared" si="573"/>
        <v>2.6930839230154605E-2</v>
      </c>
      <c r="Y455" s="5">
        <f t="shared" si="574"/>
        <v>1.026007944656406E-2</v>
      </c>
      <c r="Z455" s="5">
        <f t="shared" si="575"/>
        <v>1.1287774578196273E-2</v>
      </c>
      <c r="AA455" s="5">
        <f t="shared" si="576"/>
        <v>1.2582764516679874E-2</v>
      </c>
      <c r="AB455" s="5">
        <f t="shared" si="577"/>
        <v>7.0131610879280064E-3</v>
      </c>
      <c r="AC455" s="5">
        <f t="shared" si="578"/>
        <v>1.3833717144759854E-4</v>
      </c>
      <c r="AD455" s="5">
        <f t="shared" si="579"/>
        <v>9.849786230479449E-3</v>
      </c>
      <c r="AE455" s="5">
        <f t="shared" si="580"/>
        <v>7.5051199402085423E-3</v>
      </c>
      <c r="AF455" s="5">
        <f t="shared" si="581"/>
        <v>2.8592917652677879E-3</v>
      </c>
      <c r="AG455" s="5">
        <f t="shared" si="582"/>
        <v>7.2621974190604014E-4</v>
      </c>
      <c r="AH455" s="5">
        <f t="shared" si="583"/>
        <v>2.1502015395332154E-3</v>
      </c>
      <c r="AI455" s="5">
        <f t="shared" si="584"/>
        <v>2.3968834111561701E-3</v>
      </c>
      <c r="AJ455" s="5">
        <f t="shared" si="585"/>
        <v>1.3359329302505348E-3</v>
      </c>
      <c r="AK455" s="5">
        <f t="shared" si="586"/>
        <v>4.9639927855784402E-4</v>
      </c>
      <c r="AL455" s="5">
        <f t="shared" si="587"/>
        <v>4.6999956505793426E-6</v>
      </c>
      <c r="AM455" s="5">
        <f t="shared" si="588"/>
        <v>2.1959605911542465E-3</v>
      </c>
      <c r="AN455" s="5">
        <f t="shared" si="589"/>
        <v>1.6732289650697981E-3</v>
      </c>
      <c r="AO455" s="5">
        <f t="shared" si="590"/>
        <v>6.3746480260762871E-4</v>
      </c>
      <c r="AP455" s="5">
        <f t="shared" si="591"/>
        <v>1.6190706035924254E-4</v>
      </c>
      <c r="AQ455" s="5">
        <f t="shared" si="592"/>
        <v>3.0841580688384935E-5</v>
      </c>
      <c r="AR455" s="5">
        <f t="shared" si="593"/>
        <v>3.2767250115299881E-4</v>
      </c>
      <c r="AS455" s="5">
        <f t="shared" si="594"/>
        <v>3.6526472884777761E-4</v>
      </c>
      <c r="AT455" s="5">
        <f t="shared" si="595"/>
        <v>2.0358486243242003E-4</v>
      </c>
      <c r="AU455" s="5">
        <f t="shared" si="596"/>
        <v>7.5647045258326725E-5</v>
      </c>
      <c r="AV455" s="5">
        <f t="shared" si="597"/>
        <v>2.1081413131397118E-5</v>
      </c>
      <c r="AW455" s="5">
        <f t="shared" si="598"/>
        <v>1.1089029235754035E-7</v>
      </c>
      <c r="AX455" s="5">
        <f t="shared" si="599"/>
        <v>4.0798202832907052E-4</v>
      </c>
      <c r="AY455" s="5">
        <f t="shared" si="600"/>
        <v>3.108650263479058E-4</v>
      </c>
      <c r="AZ455" s="5">
        <f t="shared" si="601"/>
        <v>1.1843299201446507E-4</v>
      </c>
      <c r="BA455" s="5">
        <f t="shared" si="602"/>
        <v>3.0080307976492843E-5</v>
      </c>
      <c r="BB455" s="5">
        <f t="shared" si="603"/>
        <v>5.7299801721433288E-6</v>
      </c>
      <c r="BC455" s="5">
        <f t="shared" si="604"/>
        <v>8.732004419320116E-7</v>
      </c>
      <c r="BD455" s="5">
        <f t="shared" si="605"/>
        <v>4.1612094664069871E-5</v>
      </c>
      <c r="BE455" s="5">
        <f t="shared" si="606"/>
        <v>4.6386042224405415E-5</v>
      </c>
      <c r="BF455" s="5">
        <f t="shared" si="607"/>
        <v>2.5853840459300237E-5</v>
      </c>
      <c r="BG455" s="5">
        <f t="shared" si="608"/>
        <v>9.606640768664517E-6</v>
      </c>
      <c r="BH455" s="5">
        <f t="shared" si="609"/>
        <v>2.6771906577123952E-6</v>
      </c>
      <c r="BI455" s="5">
        <f t="shared" si="610"/>
        <v>5.9686627118369148E-7</v>
      </c>
      <c r="BJ455" s="8">
        <f t="shared" si="611"/>
        <v>0.43730787918742464</v>
      </c>
      <c r="BK455" s="8">
        <f t="shared" si="612"/>
        <v>0.31380597907225793</v>
      </c>
      <c r="BL455" s="8">
        <f t="shared" si="613"/>
        <v>0.23773258783636628</v>
      </c>
      <c r="BM455" s="8">
        <f t="shared" si="614"/>
        <v>0.28981227447440949</v>
      </c>
      <c r="BN455" s="8">
        <f t="shared" si="615"/>
        <v>0.71001119206377994</v>
      </c>
    </row>
    <row r="456" spans="1:66" x14ac:dyDescent="0.25">
      <c r="A456" t="s">
        <v>40</v>
      </c>
      <c r="B456" t="s">
        <v>233</v>
      </c>
      <c r="C456" t="s">
        <v>321</v>
      </c>
      <c r="D456" t="s">
        <v>497</v>
      </c>
      <c r="E456">
        <f>VLOOKUP(A456,home!$A$2:$E$405,3,FALSE)</f>
        <v>1.47352941176471</v>
      </c>
      <c r="F456">
        <f>VLOOKUP(B456,home!$B$2:$E$405,3,FALSE)</f>
        <v>1.36</v>
      </c>
      <c r="G456">
        <f>VLOOKUP(C456,away!$B$2:$E$405,4,FALSE)</f>
        <v>0.72</v>
      </c>
      <c r="H456">
        <f>VLOOKUP(A456,away!$A$2:$E$405,3,FALSE)</f>
        <v>1.1558823529411799</v>
      </c>
      <c r="I456">
        <f>VLOOKUP(C456,away!$B$2:$E$405,3,FALSE)</f>
        <v>1.06</v>
      </c>
      <c r="J456">
        <f>VLOOKUP(B456,home!$B$2:$E$405,4,FALSE)</f>
        <v>1.08</v>
      </c>
      <c r="K456" s="3">
        <f t="shared" si="560"/>
        <v>1.4428800000000042</v>
      </c>
      <c r="L456" s="3">
        <f t="shared" si="561"/>
        <v>1.3232541176470629</v>
      </c>
      <c r="M456" s="5">
        <f t="shared" si="562"/>
        <v>6.2904717527743154E-2</v>
      </c>
      <c r="N456" s="5">
        <f t="shared" si="563"/>
        <v>9.0763958826430305E-2</v>
      </c>
      <c r="O456" s="5">
        <f t="shared" si="564"/>
        <v>8.3238926488011497E-2</v>
      </c>
      <c r="P456" s="5">
        <f t="shared" si="565"/>
        <v>0.12010378225102238</v>
      </c>
      <c r="Q456" s="5">
        <f t="shared" si="566"/>
        <v>6.5480750455740075E-2</v>
      </c>
      <c r="R456" s="5">
        <f t="shared" si="567"/>
        <v>5.5073126111891198E-2</v>
      </c>
      <c r="S456" s="5">
        <f t="shared" si="568"/>
        <v>5.7328444820688974E-2</v>
      </c>
      <c r="T456" s="5">
        <f t="shared" si="569"/>
        <v>8.664767266717785E-2</v>
      </c>
      <c r="U456" s="5">
        <f t="shared" si="570"/>
        <v>7.9463912204325804E-2</v>
      </c>
      <c r="V456" s="5">
        <f t="shared" si="571"/>
        <v>1.2161891338978232E-2</v>
      </c>
      <c r="W456" s="5">
        <f t="shared" si="572"/>
        <v>3.1493621739192852E-2</v>
      </c>
      <c r="X456" s="5">
        <f t="shared" si="573"/>
        <v>4.1674064646005995E-2</v>
      </c>
      <c r="Y456" s="5">
        <f t="shared" si="574"/>
        <v>2.757268882095866E-2</v>
      </c>
      <c r="Z456" s="5">
        <f t="shared" si="575"/>
        <v>2.4291913633085339E-2</v>
      </c>
      <c r="AA456" s="5">
        <f t="shared" si="576"/>
        <v>3.5050316342906278E-2</v>
      </c>
      <c r="AB456" s="5">
        <f t="shared" si="577"/>
        <v>2.5286700222426382E-2</v>
      </c>
      <c r="AC456" s="5">
        <f t="shared" si="578"/>
        <v>1.4512913404438037E-3</v>
      </c>
      <c r="AD456" s="5">
        <f t="shared" si="579"/>
        <v>1.1360379233761675E-2</v>
      </c>
      <c r="AE456" s="5">
        <f t="shared" si="580"/>
        <v>1.5032668599107322E-2</v>
      </c>
      <c r="AF456" s="5">
        <f t="shared" si="581"/>
        <v>9.9460203114962349E-3</v>
      </c>
      <c r="AG456" s="5">
        <f t="shared" si="582"/>
        <v>4.3870374437962392E-3</v>
      </c>
      <c r="AH456" s="5">
        <f t="shared" si="583"/>
        <v>8.0360936851267446E-3</v>
      </c>
      <c r="AI456" s="5">
        <f t="shared" si="584"/>
        <v>1.1595118856395711E-2</v>
      </c>
      <c r="AJ456" s="5">
        <f t="shared" si="585"/>
        <v>8.3651825477581467E-3</v>
      </c>
      <c r="AK456" s="5">
        <f t="shared" si="586"/>
        <v>4.0233181981697711E-3</v>
      </c>
      <c r="AL456" s="5">
        <f t="shared" si="587"/>
        <v>1.1083784236600834E-4</v>
      </c>
      <c r="AM456" s="5">
        <f t="shared" si="588"/>
        <v>3.2783327977620185E-3</v>
      </c>
      <c r="AN456" s="5">
        <f t="shared" si="589"/>
        <v>4.3380673736560073E-3</v>
      </c>
      <c r="AO456" s="5">
        <f t="shared" si="590"/>
        <v>2.8701827574103456E-3</v>
      </c>
      <c r="AP456" s="5">
        <f t="shared" si="591"/>
        <v>1.2659937173809474E-3</v>
      </c>
      <c r="AQ456" s="5">
        <f t="shared" si="592"/>
        <v>4.1880784985991231E-4</v>
      </c>
      <c r="AR456" s="5">
        <f t="shared" si="593"/>
        <v>2.1267588117283042E-3</v>
      </c>
      <c r="AS456" s="5">
        <f t="shared" si="594"/>
        <v>3.0686577542665444E-3</v>
      </c>
      <c r="AT456" s="5">
        <f t="shared" si="595"/>
        <v>2.2138524502380626E-3</v>
      </c>
      <c r="AU456" s="5">
        <f t="shared" si="596"/>
        <v>1.064774474466502E-3</v>
      </c>
      <c r="AV456" s="5">
        <f t="shared" si="597"/>
        <v>3.8408544842955764E-4</v>
      </c>
      <c r="AW456" s="5">
        <f t="shared" si="598"/>
        <v>5.8783985825816309E-6</v>
      </c>
      <c r="AX456" s="5">
        <f t="shared" si="599"/>
        <v>7.8837347120581198E-4</v>
      </c>
      <c r="AY456" s="5">
        <f t="shared" si="600"/>
        <v>1.0432184420167989E-3</v>
      </c>
      <c r="AZ456" s="5">
        <f t="shared" si="601"/>
        <v>6.902215495020415E-4</v>
      </c>
      <c r="BA456" s="5">
        <f t="shared" si="602"/>
        <v>3.0444616915577087E-4</v>
      </c>
      <c r="BB456" s="5">
        <f t="shared" si="603"/>
        <v>1.0071491173431195E-4</v>
      </c>
      <c r="BC456" s="5">
        <f t="shared" si="604"/>
        <v>2.6654284332177746E-5</v>
      </c>
      <c r="BD456" s="5">
        <f t="shared" si="605"/>
        <v>4.6904039247694205E-4</v>
      </c>
      <c r="BE456" s="5">
        <f t="shared" si="606"/>
        <v>6.7676900149713209E-4</v>
      </c>
      <c r="BF456" s="5">
        <f t="shared" si="607"/>
        <v>4.8824822844009246E-4</v>
      </c>
      <c r="BG456" s="5">
        <f t="shared" si="608"/>
        <v>2.3482786795054765E-4</v>
      </c>
      <c r="BH456" s="5">
        <f t="shared" si="609"/>
        <v>8.4707108527121765E-5</v>
      </c>
      <c r="BI456" s="5">
        <f t="shared" si="610"/>
        <v>2.4444438550322764E-5</v>
      </c>
      <c r="BJ456" s="8">
        <f t="shared" si="611"/>
        <v>0.39948387606768337</v>
      </c>
      <c r="BK456" s="8">
        <f t="shared" si="612"/>
        <v>0.25510418356325937</v>
      </c>
      <c r="BL456" s="8">
        <f t="shared" si="613"/>
        <v>0.32096886063358271</v>
      </c>
      <c r="BM456" s="8">
        <f t="shared" si="614"/>
        <v>0.52124623219333821</v>
      </c>
      <c r="BN456" s="8">
        <f t="shared" si="615"/>
        <v>0.47756526166083862</v>
      </c>
    </row>
    <row r="457" spans="1:66" x14ac:dyDescent="0.25">
      <c r="A457" t="s">
        <v>10</v>
      </c>
      <c r="B457" t="s">
        <v>245</v>
      </c>
      <c r="C457" t="s">
        <v>45</v>
      </c>
      <c r="D457" t="s">
        <v>498</v>
      </c>
      <c r="E457">
        <f>VLOOKUP(A457,home!$A$2:$E$405,3,FALSE)</f>
        <v>1.53198653198653</v>
      </c>
      <c r="F457">
        <f>VLOOKUP(B457,home!$B$2:$E$405,3,FALSE)</f>
        <v>1.22</v>
      </c>
      <c r="G457">
        <f>VLOOKUP(C457,away!$B$2:$E$405,4,FALSE)</f>
        <v>1.1399999999999999</v>
      </c>
      <c r="H457">
        <f>VLOOKUP(A457,away!$A$2:$E$405,3,FALSE)</f>
        <v>1.4141414141414099</v>
      </c>
      <c r="I457">
        <f>VLOOKUP(C457,away!$B$2:$E$405,3,FALSE)</f>
        <v>0.53</v>
      </c>
      <c r="J457">
        <f>VLOOKUP(B457,home!$B$2:$E$405,4,FALSE)</f>
        <v>0.56999999999999995</v>
      </c>
      <c r="K457" s="3">
        <f t="shared" si="560"/>
        <v>2.1306868686868659</v>
      </c>
      <c r="L457" s="3">
        <f t="shared" si="561"/>
        <v>0.42721212121211993</v>
      </c>
      <c r="M457" s="5">
        <f t="shared" si="562"/>
        <v>7.7467329224354189E-2</v>
      </c>
      <c r="N457" s="5">
        <f t="shared" si="563"/>
        <v>0.16505862113057371</v>
      </c>
      <c r="O457" s="5">
        <f t="shared" si="564"/>
        <v>3.3094982042574002E-2</v>
      </c>
      <c r="P457" s="5">
        <f t="shared" si="565"/>
        <v>7.0515043657540036E-2</v>
      </c>
      <c r="Q457" s="5">
        <f t="shared" si="566"/>
        <v>0.17584411830323698</v>
      </c>
      <c r="R457" s="5">
        <f t="shared" si="567"/>
        <v>7.0692887399425273E-3</v>
      </c>
      <c r="S457" s="5">
        <f t="shared" si="568"/>
        <v>1.6046672293374885E-2</v>
      </c>
      <c r="T457" s="5">
        <f t="shared" si="569"/>
        <v>7.5122738783000839E-2</v>
      </c>
      <c r="U457" s="5">
        <f t="shared" si="570"/>
        <v>1.5062440689151458E-2</v>
      </c>
      <c r="V457" s="5">
        <f t="shared" si="571"/>
        <v>1.6229519788178116E-3</v>
      </c>
      <c r="W457" s="5">
        <f t="shared" si="572"/>
        <v>0.12488958460150894</v>
      </c>
      <c r="X457" s="5">
        <f t="shared" si="573"/>
        <v>5.3354344354911147E-2</v>
      </c>
      <c r="Y457" s="5">
        <f t="shared" si="574"/>
        <v>1.1396811313871741E-2</v>
      </c>
      <c r="Z457" s="5">
        <f t="shared" si="575"/>
        <v>1.0066952793506008E-3</v>
      </c>
      <c r="AA457" s="5">
        <f t="shared" si="576"/>
        <v>2.1449524124813805E-3</v>
      </c>
      <c r="AB457" s="5">
        <f t="shared" si="577"/>
        <v>2.2851109696161464E-3</v>
      </c>
      <c r="AC457" s="5">
        <f t="shared" si="578"/>
        <v>9.2331285641872359E-5</v>
      </c>
      <c r="AD457" s="5">
        <f t="shared" si="579"/>
        <v>6.6525149486548127E-2</v>
      </c>
      <c r="AE457" s="5">
        <f t="shared" si="580"/>
        <v>2.8420350226101603E-2</v>
      </c>
      <c r="AF457" s="5">
        <f t="shared" si="581"/>
        <v>6.0707590528421068E-3</v>
      </c>
      <c r="AG457" s="5">
        <f t="shared" si="582"/>
        <v>8.6450061744411909E-4</v>
      </c>
      <c r="AH457" s="5">
        <f t="shared" si="583"/>
        <v>1.0751810642639943E-4</v>
      </c>
      <c r="AI457" s="5">
        <f t="shared" si="584"/>
        <v>2.2908741750880612E-4</v>
      </c>
      <c r="AJ457" s="5">
        <f t="shared" si="585"/>
        <v>2.4405677613369947E-4</v>
      </c>
      <c r="AK457" s="5">
        <f t="shared" si="586"/>
        <v>1.733361893740412E-4</v>
      </c>
      <c r="AL457" s="5">
        <f t="shared" si="587"/>
        <v>3.3618015249435432E-6</v>
      </c>
      <c r="AM457" s="5">
        <f t="shared" si="588"/>
        <v>2.834885248968378E-2</v>
      </c>
      <c r="AN457" s="5">
        <f t="shared" si="589"/>
        <v>1.2110973406047297E-2</v>
      </c>
      <c r="AO457" s="5">
        <f t="shared" si="590"/>
        <v>2.5869773193705186E-3</v>
      </c>
      <c r="AP457" s="5">
        <f t="shared" si="591"/>
        <v>3.6839602271197445E-4</v>
      </c>
      <c r="AQ457" s="5">
        <f t="shared" si="592"/>
        <v>3.934581157722272E-5</v>
      </c>
      <c r="AR457" s="5">
        <f t="shared" si="593"/>
        <v>9.1866076630265187E-6</v>
      </c>
      <c r="AS457" s="5">
        <f t="shared" si="594"/>
        <v>1.9573784315388732E-5</v>
      </c>
      <c r="AT457" s="5">
        <f t="shared" si="595"/>
        <v>2.085280260565386E-5</v>
      </c>
      <c r="AU457" s="5">
        <f t="shared" si="596"/>
        <v>1.4810264229061981E-5</v>
      </c>
      <c r="AV457" s="5">
        <f t="shared" si="597"/>
        <v>7.8890088786612934E-6</v>
      </c>
      <c r="AW457" s="5">
        <f t="shared" si="598"/>
        <v>8.5002708623152646E-8</v>
      </c>
      <c r="AX457" s="5">
        <f t="shared" si="599"/>
        <v>1.0067087957018352E-2</v>
      </c>
      <c r="AY457" s="5">
        <f t="shared" si="600"/>
        <v>4.3007820005467982E-3</v>
      </c>
      <c r="AZ457" s="5">
        <f t="shared" si="601"/>
        <v>9.1867310066225084E-4</v>
      </c>
      <c r="BA457" s="5">
        <f t="shared" si="602"/>
        <v>1.3082276134481188E-4</v>
      </c>
      <c r="BB457" s="5">
        <f t="shared" si="603"/>
        <v>1.3972267344236E-5</v>
      </c>
      <c r="BC457" s="5">
        <f t="shared" si="604"/>
        <v>1.1938243940547798E-6</v>
      </c>
      <c r="BD457" s="5">
        <f t="shared" si="605"/>
        <v>6.5410502441084542E-7</v>
      </c>
      <c r="BE457" s="5">
        <f t="shared" si="606"/>
        <v>1.3936929862542897E-6</v>
      </c>
      <c r="BF457" s="5">
        <f t="shared" si="607"/>
        <v>1.4847616723965002E-6</v>
      </c>
      <c r="BG457" s="5">
        <f t="shared" si="608"/>
        <v>1.0545207328349245E-6</v>
      </c>
      <c r="BH457" s="5">
        <f t="shared" si="609"/>
        <v>5.6171336955235618E-7</v>
      </c>
      <c r="BI457" s="5">
        <f t="shared" si="610"/>
        <v>2.3936706009421159E-7</v>
      </c>
      <c r="BJ457" s="8">
        <f t="shared" si="611"/>
        <v>0.76643405483074067</v>
      </c>
      <c r="BK457" s="8">
        <f t="shared" si="612"/>
        <v>0.17004847224180053</v>
      </c>
      <c r="BL457" s="8">
        <f t="shared" si="613"/>
        <v>6.0488473971745775E-2</v>
      </c>
      <c r="BM457" s="8">
        <f t="shared" si="614"/>
        <v>0.46462761622757798</v>
      </c>
      <c r="BN457" s="8">
        <f t="shared" si="615"/>
        <v>0.52904938309822136</v>
      </c>
    </row>
    <row r="458" spans="1:66" x14ac:dyDescent="0.25">
      <c r="A458" t="s">
        <v>10</v>
      </c>
      <c r="B458" t="s">
        <v>44</v>
      </c>
      <c r="C458" t="s">
        <v>50</v>
      </c>
      <c r="D458" t="s">
        <v>498</v>
      </c>
      <c r="E458">
        <f>VLOOKUP(A458,home!$A$2:$E$405,3,FALSE)</f>
        <v>1.53198653198653</v>
      </c>
      <c r="F458">
        <f>VLOOKUP(B458,home!$B$2:$E$405,3,FALSE)</f>
        <v>0.94</v>
      </c>
      <c r="G458">
        <f>VLOOKUP(C458,away!$B$2:$E$405,4,FALSE)</f>
        <v>0.94</v>
      </c>
      <c r="H458">
        <f>VLOOKUP(A458,away!$A$2:$E$405,3,FALSE)</f>
        <v>1.4141414141414099</v>
      </c>
      <c r="I458">
        <f>VLOOKUP(C458,away!$B$2:$E$405,3,FALSE)</f>
        <v>0.86</v>
      </c>
      <c r="J458">
        <f>VLOOKUP(B458,home!$B$2:$E$405,4,FALSE)</f>
        <v>1.37</v>
      </c>
      <c r="K458" s="3">
        <f t="shared" si="560"/>
        <v>1.3536632996632978</v>
      </c>
      <c r="L458" s="3">
        <f t="shared" si="561"/>
        <v>1.6661414141414093</v>
      </c>
      <c r="M458" s="5">
        <f t="shared" si="562"/>
        <v>4.8810749496891785E-2</v>
      </c>
      <c r="N458" s="5">
        <f t="shared" si="563"/>
        <v>6.6073320223001178E-2</v>
      </c>
      <c r="O458" s="5">
        <f t="shared" si="564"/>
        <v>8.1325611192053351E-2</v>
      </c>
      <c r="P458" s="5">
        <f t="shared" si="565"/>
        <v>0.11008749519336936</v>
      </c>
      <c r="Q458" s="5">
        <f t="shared" si="566"/>
        <v>4.4720514336388746E-2</v>
      </c>
      <c r="R458" s="5">
        <f t="shared" si="567"/>
        <v>6.7749984418721113E-2</v>
      </c>
      <c r="S458" s="5">
        <f t="shared" si="568"/>
        <v>6.2072682364372779E-2</v>
      </c>
      <c r="T458" s="5">
        <f t="shared" si="569"/>
        <v>7.4510700997561907E-2</v>
      </c>
      <c r="U458" s="5">
        <f t="shared" si="570"/>
        <v>9.1710667460383033E-2</v>
      </c>
      <c r="V458" s="5">
        <f t="shared" si="571"/>
        <v>1.5555376159422466E-2</v>
      </c>
      <c r="W458" s="5">
        <f t="shared" si="572"/>
        <v>2.0178839666411937E-2</v>
      </c>
      <c r="X458" s="5">
        <f t="shared" si="573"/>
        <v>3.3620800457528348E-2</v>
      </c>
      <c r="Y458" s="5">
        <f t="shared" si="574"/>
        <v>2.8008504009436216E-2</v>
      </c>
      <c r="Z458" s="5">
        <f t="shared" si="575"/>
        <v>3.7627018282488822E-2</v>
      </c>
      <c r="AA458" s="5">
        <f t="shared" si="576"/>
        <v>5.0934313724765042E-2</v>
      </c>
      <c r="AB458" s="5">
        <f t="shared" si="577"/>
        <v>3.4473955591375532E-2</v>
      </c>
      <c r="AC458" s="5">
        <f t="shared" si="578"/>
        <v>2.1927193495186463E-3</v>
      </c>
      <c r="AD458" s="5">
        <f t="shared" si="579"/>
        <v>6.8288386715529567E-3</v>
      </c>
      <c r="AE458" s="5">
        <f t="shared" si="580"/>
        <v>1.1377810921164785E-2</v>
      </c>
      <c r="AF458" s="5">
        <f t="shared" si="581"/>
        <v>9.4785209890115366E-3</v>
      </c>
      <c r="AG458" s="5">
        <f t="shared" si="582"/>
        <v>5.2641854548669039E-3</v>
      </c>
      <c r="AH458" s="5">
        <f t="shared" si="583"/>
        <v>1.5672983362777653E-2</v>
      </c>
      <c r="AI458" s="5">
        <f t="shared" si="584"/>
        <v>2.1215942374425565E-2</v>
      </c>
      <c r="AJ458" s="5">
        <f t="shared" si="585"/>
        <v>1.4359621280015649E-2</v>
      </c>
      <c r="AK458" s="5">
        <f t="shared" si="586"/>
        <v>6.4793641079404305E-3</v>
      </c>
      <c r="AL458" s="5">
        <f t="shared" si="587"/>
        <v>1.9781788506723359E-4</v>
      </c>
      <c r="AM458" s="5">
        <f t="shared" si="588"/>
        <v>1.8487896578005393E-3</v>
      </c>
      <c r="AN458" s="5">
        <f t="shared" si="589"/>
        <v>3.0803450148978026E-3</v>
      </c>
      <c r="AO458" s="5">
        <f t="shared" si="590"/>
        <v>2.5661451995826336E-3</v>
      </c>
      <c r="AP458" s="5">
        <f t="shared" si="591"/>
        <v>1.4251869305749328E-3</v>
      </c>
      <c r="AQ458" s="5">
        <f t="shared" si="592"/>
        <v>5.9364074198099356E-4</v>
      </c>
      <c r="AR458" s="5">
        <f t="shared" si="593"/>
        <v>5.2226813327746271E-3</v>
      </c>
      <c r="AS458" s="5">
        <f t="shared" si="594"/>
        <v>7.0697520460136117E-3</v>
      </c>
      <c r="AT458" s="5">
        <f t="shared" si="595"/>
        <v>4.785031941204069E-3</v>
      </c>
      <c r="AU458" s="5">
        <f t="shared" si="596"/>
        <v>2.1591073755081918E-3</v>
      </c>
      <c r="AV458" s="5">
        <f t="shared" si="597"/>
        <v>7.3067610356444563E-4</v>
      </c>
      <c r="AW458" s="5">
        <f t="shared" si="598"/>
        <v>1.23932601914122E-5</v>
      </c>
      <c r="AX458" s="5">
        <f t="shared" si="599"/>
        <v>4.171064514269435E-4</v>
      </c>
      <c r="AY458" s="5">
        <f t="shared" si="600"/>
        <v>6.9495833282799267E-4</v>
      </c>
      <c r="AZ458" s="5">
        <f t="shared" si="601"/>
        <v>5.7894942971369414E-4</v>
      </c>
      <c r="BA458" s="5">
        <f t="shared" si="602"/>
        <v>3.2153720717984565E-4</v>
      </c>
      <c r="BB458" s="5">
        <f t="shared" si="603"/>
        <v>1.3393161426742688E-4</v>
      </c>
      <c r="BC458" s="5">
        <f t="shared" si="604"/>
        <v>4.4629801838754468E-5</v>
      </c>
      <c r="BD458" s="5">
        <f t="shared" si="605"/>
        <v>1.4502876102331754E-3</v>
      </c>
      <c r="BE458" s="5">
        <f t="shared" si="606"/>
        <v>1.9632011119290389E-3</v>
      </c>
      <c r="BF458" s="5">
        <f t="shared" si="607"/>
        <v>1.3287566475382593E-3</v>
      </c>
      <c r="BG458" s="5">
        <f t="shared" si="608"/>
        <v>5.9956303598539392E-4</v>
      </c>
      <c r="BH458" s="5">
        <f t="shared" si="609"/>
        <v>2.0290161941203326E-4</v>
      </c>
      <c r="BI458" s="5">
        <f t="shared" si="610"/>
        <v>5.4932095128063855E-5</v>
      </c>
      <c r="BJ458" s="8">
        <f t="shared" si="611"/>
        <v>0.31176725610901618</v>
      </c>
      <c r="BK458" s="8">
        <f t="shared" si="612"/>
        <v>0.23961179878147024</v>
      </c>
      <c r="BL458" s="8">
        <f t="shared" si="613"/>
        <v>0.4094893344317484</v>
      </c>
      <c r="BM458" s="8">
        <f t="shared" si="614"/>
        <v>0.57904516767166136</v>
      </c>
      <c r="BN458" s="8">
        <f t="shared" si="615"/>
        <v>0.41876767486042549</v>
      </c>
    </row>
    <row r="459" spans="1:66" x14ac:dyDescent="0.25">
      <c r="A459" t="s">
        <v>10</v>
      </c>
      <c r="B459" t="s">
        <v>43</v>
      </c>
      <c r="C459" t="s">
        <v>242</v>
      </c>
      <c r="D459" t="s">
        <v>498</v>
      </c>
      <c r="E459">
        <f>VLOOKUP(A459,home!$A$2:$E$405,3,FALSE)</f>
        <v>1.53198653198653</v>
      </c>
      <c r="F459">
        <f>VLOOKUP(B459,home!$B$2:$E$405,3,FALSE)</f>
        <v>1.31</v>
      </c>
      <c r="G459">
        <f>VLOOKUP(C459,away!$B$2:$E$405,4,FALSE)</f>
        <v>0.98</v>
      </c>
      <c r="H459">
        <f>VLOOKUP(A459,away!$A$2:$E$405,3,FALSE)</f>
        <v>1.4141414141414099</v>
      </c>
      <c r="I459">
        <f>VLOOKUP(C459,away!$B$2:$E$405,3,FALSE)</f>
        <v>0.56999999999999995</v>
      </c>
      <c r="J459">
        <f>VLOOKUP(B459,home!$B$2:$E$405,4,FALSE)</f>
        <v>0.88</v>
      </c>
      <c r="K459" s="3">
        <f t="shared" si="560"/>
        <v>1.9667643097643075</v>
      </c>
      <c r="L459" s="3">
        <f t="shared" si="561"/>
        <v>0.70933333333333115</v>
      </c>
      <c r="M459" s="5">
        <f t="shared" si="562"/>
        <v>6.8831234785086612E-2</v>
      </c>
      <c r="N459" s="5">
        <f t="shared" si="563"/>
        <v>0.13537481597231585</v>
      </c>
      <c r="O459" s="5">
        <f t="shared" si="564"/>
        <v>4.8824289207554619E-2</v>
      </c>
      <c r="P459" s="5">
        <f t="shared" si="565"/>
        <v>9.6025869463029073E-2</v>
      </c>
      <c r="Q459" s="5">
        <f t="shared" si="566"/>
        <v>0.13312517824763101</v>
      </c>
      <c r="R459" s="5">
        <f t="shared" si="567"/>
        <v>1.731634790561265E-2</v>
      </c>
      <c r="S459" s="5">
        <f t="shared" si="568"/>
        <v>3.3491218176317589E-2</v>
      </c>
      <c r="T459" s="5">
        <f t="shared" si="569"/>
        <v>9.4430126436985964E-2</v>
      </c>
      <c r="U459" s="5">
        <f t="shared" si="570"/>
        <v>3.4057175036220876E-2</v>
      </c>
      <c r="V459" s="5">
        <f t="shared" si="571"/>
        <v>5.1914792508216566E-3</v>
      </c>
      <c r="W459" s="5">
        <f t="shared" si="572"/>
        <v>8.7275283102817444E-2</v>
      </c>
      <c r="X459" s="5">
        <f t="shared" si="573"/>
        <v>6.1907267480931651E-2</v>
      </c>
      <c r="Y459" s="5">
        <f t="shared" si="574"/>
        <v>2.1956444199903689E-2</v>
      </c>
      <c r="Z459" s="5">
        <f t="shared" si="575"/>
        <v>4.0943542603492896E-3</v>
      </c>
      <c r="AA459" s="5">
        <f t="shared" si="576"/>
        <v>8.0526298307864227E-3</v>
      </c>
      <c r="AB459" s="5">
        <f t="shared" si="577"/>
        <v>7.9188124754670675E-3</v>
      </c>
      <c r="AC459" s="5">
        <f t="shared" si="578"/>
        <v>4.5266178067264245E-4</v>
      </c>
      <c r="AD459" s="5">
        <f t="shared" si="579"/>
        <v>4.2912477982799332E-2</v>
      </c>
      <c r="AE459" s="5">
        <f t="shared" si="580"/>
        <v>3.0439251049132234E-2</v>
      </c>
      <c r="AF459" s="5">
        <f t="shared" si="581"/>
        <v>1.0795787705425532E-2</v>
      </c>
      <c r="AG459" s="5">
        <f t="shared" si="582"/>
        <v>2.5526040263494959E-3</v>
      </c>
      <c r="AH459" s="5">
        <f t="shared" si="583"/>
        <v>7.2606548883527176E-4</v>
      </c>
      <c r="AI459" s="5">
        <f t="shared" si="584"/>
        <v>1.4279996899927876E-3</v>
      </c>
      <c r="AJ459" s="5">
        <f t="shared" si="585"/>
        <v>1.4042694123161555E-3</v>
      </c>
      <c r="AK459" s="5">
        <f t="shared" si="586"/>
        <v>9.2062232047903747E-4</v>
      </c>
      <c r="AL459" s="5">
        <f t="shared" si="587"/>
        <v>2.5260183808988618E-5</v>
      </c>
      <c r="AM459" s="5">
        <f t="shared" si="588"/>
        <v>1.6879746028023272E-2</v>
      </c>
      <c r="AN459" s="5">
        <f t="shared" si="589"/>
        <v>1.1973366515877805E-2</v>
      </c>
      <c r="AO459" s="5">
        <f t="shared" si="590"/>
        <v>4.2465539909646481E-3</v>
      </c>
      <c r="AP459" s="5">
        <f t="shared" si="591"/>
        <v>1.0040740991969716E-3</v>
      </c>
      <c r="AQ459" s="5">
        <f t="shared" si="592"/>
        <v>1.7805580692426237E-4</v>
      </c>
      <c r="AR459" s="5">
        <f t="shared" si="593"/>
        <v>1.0300449068276359E-4</v>
      </c>
      <c r="AS459" s="5">
        <f t="shared" si="594"/>
        <v>2.0258555602030955E-4</v>
      </c>
      <c r="AT459" s="5">
        <f t="shared" si="595"/>
        <v>1.9921902062725134E-4</v>
      </c>
      <c r="AU459" s="5">
        <f t="shared" si="596"/>
        <v>1.3060561986529242E-4</v>
      </c>
      <c r="AV459" s="5">
        <f t="shared" si="597"/>
        <v>6.4217617951425353E-5</v>
      </c>
      <c r="AW459" s="5">
        <f t="shared" si="598"/>
        <v>9.7889631414658396E-7</v>
      </c>
      <c r="AX459" s="5">
        <f t="shared" si="599"/>
        <v>5.5330803409669969E-3</v>
      </c>
      <c r="AY459" s="5">
        <f t="shared" si="600"/>
        <v>3.9247983218592443E-3</v>
      </c>
      <c r="AZ459" s="5">
        <f t="shared" si="601"/>
        <v>1.391995138152741E-3</v>
      </c>
      <c r="BA459" s="5">
        <f t="shared" si="602"/>
        <v>3.2912951710989153E-4</v>
      </c>
      <c r="BB459" s="5">
        <f t="shared" si="603"/>
        <v>5.8365634367487245E-5</v>
      </c>
      <c r="BC459" s="5">
        <f t="shared" si="604"/>
        <v>8.2801379956008339E-6</v>
      </c>
      <c r="BD459" s="5">
        <f t="shared" si="605"/>
        <v>1.2177419787384453E-5</v>
      </c>
      <c r="BE459" s="5">
        <f t="shared" si="606"/>
        <v>2.3950114622845401E-5</v>
      </c>
      <c r="BF459" s="5">
        <f t="shared" si="607"/>
        <v>2.35521153274883E-5</v>
      </c>
      <c r="BG459" s="5">
        <f t="shared" si="608"/>
        <v>1.5440486615185627E-5</v>
      </c>
      <c r="BH459" s="5">
        <f t="shared" si="609"/>
        <v>7.5919495000351498E-6</v>
      </c>
      <c r="BI459" s="5">
        <f t="shared" si="610"/>
        <v>2.9863150636404215E-6</v>
      </c>
      <c r="BJ459" s="8">
        <f t="shared" si="611"/>
        <v>0.66629668173573098</v>
      </c>
      <c r="BK459" s="8">
        <f t="shared" si="612"/>
        <v>0.20794252196159579</v>
      </c>
      <c r="BL459" s="8">
        <f t="shared" si="613"/>
        <v>0.1214335420733285</v>
      </c>
      <c r="BM459" s="8">
        <f t="shared" si="614"/>
        <v>0.49634554502422984</v>
      </c>
      <c r="BN459" s="8">
        <f t="shared" si="615"/>
        <v>0.49949773558122978</v>
      </c>
    </row>
    <row r="460" spans="1:66" x14ac:dyDescent="0.25">
      <c r="A460" t="s">
        <v>10</v>
      </c>
      <c r="B460" t="s">
        <v>247</v>
      </c>
      <c r="C460" t="s">
        <v>47</v>
      </c>
      <c r="D460" t="s">
        <v>498</v>
      </c>
      <c r="E460">
        <f>VLOOKUP(A460,home!$A$2:$E$405,3,FALSE)</f>
        <v>1.53198653198653</v>
      </c>
      <c r="F460">
        <f>VLOOKUP(B460,home!$B$2:$E$405,3,FALSE)</f>
        <v>0.94</v>
      </c>
      <c r="G460">
        <f>VLOOKUP(C460,away!$B$2:$E$405,4,FALSE)</f>
        <v>1.18</v>
      </c>
      <c r="H460">
        <f>VLOOKUP(A460,away!$A$2:$E$405,3,FALSE)</f>
        <v>1.4141414141414099</v>
      </c>
      <c r="I460">
        <f>VLOOKUP(C460,away!$B$2:$E$405,3,FALSE)</f>
        <v>0.86</v>
      </c>
      <c r="J460">
        <f>VLOOKUP(B460,home!$B$2:$E$405,4,FALSE)</f>
        <v>0.93</v>
      </c>
      <c r="K460" s="3">
        <f t="shared" si="560"/>
        <v>1.6992794612794588</v>
      </c>
      <c r="L460" s="3">
        <f t="shared" si="561"/>
        <v>1.1310303030302997</v>
      </c>
      <c r="M460" s="5">
        <f t="shared" si="562"/>
        <v>5.8994576424529266E-2</v>
      </c>
      <c r="N460" s="5">
        <f t="shared" si="563"/>
        <v>0.10024827204508395</v>
      </c>
      <c r="O460" s="5">
        <f t="shared" si="564"/>
        <v>6.6724653650579502E-2</v>
      </c>
      <c r="P460" s="5">
        <f t="shared" si="565"/>
        <v>0.11338383350941522</v>
      </c>
      <c r="Q460" s="5">
        <f t="shared" si="566"/>
        <v>8.5174914857483464E-2</v>
      </c>
      <c r="R460" s="5">
        <f t="shared" si="567"/>
        <v>3.7733802619003373E-2</v>
      </c>
      <c r="S460" s="5">
        <f t="shared" si="568"/>
        <v>5.4479133847740717E-2</v>
      </c>
      <c r="T460" s="5">
        <f t="shared" si="569"/>
        <v>9.6335409761839491E-2</v>
      </c>
      <c r="U460" s="5">
        <f t="shared" si="570"/>
        <v>6.4120275786445483E-2</v>
      </c>
      <c r="V460" s="5">
        <f t="shared" si="571"/>
        <v>1.1633937702037141E-2</v>
      </c>
      <c r="W460" s="5">
        <f t="shared" si="572"/>
        <v>4.824532781118275E-2</v>
      </c>
      <c r="X460" s="5">
        <f t="shared" si="573"/>
        <v>5.4566927734078174E-2</v>
      </c>
      <c r="Y460" s="5">
        <f t="shared" si="574"/>
        <v>3.0858424405253458E-2</v>
      </c>
      <c r="Z460" s="5">
        <f t="shared" si="575"/>
        <v>1.4226024736885638E-2</v>
      </c>
      <c r="AA460" s="5">
        <f t="shared" si="576"/>
        <v>2.4173991651043281E-2</v>
      </c>
      <c r="AB460" s="5">
        <f t="shared" si="577"/>
        <v>2.0539183754879484E-2</v>
      </c>
      <c r="AC460" s="5">
        <f t="shared" si="578"/>
        <v>1.3974806408202098E-3</v>
      </c>
      <c r="AD460" s="5">
        <f t="shared" si="579"/>
        <v>2.0495573663059381E-2</v>
      </c>
      <c r="AE460" s="5">
        <f t="shared" si="580"/>
        <v>2.318111489090988E-2</v>
      </c>
      <c r="AF460" s="5">
        <f t="shared" si="581"/>
        <v>1.3109271699823E-2</v>
      </c>
      <c r="AG460" s="5">
        <f t="shared" si="582"/>
        <v>4.9423278477191144E-3</v>
      </c>
      <c r="AH460" s="5">
        <f t="shared" si="583"/>
        <v>4.0225162672690761E-3</v>
      </c>
      <c r="AI460" s="5">
        <f t="shared" si="584"/>
        <v>6.835379275632855E-3</v>
      </c>
      <c r="AJ460" s="5">
        <f t="shared" si="585"/>
        <v>5.8076098065690885E-3</v>
      </c>
      <c r="AK460" s="5">
        <f t="shared" si="586"/>
        <v>3.2895840211426743E-3</v>
      </c>
      <c r="AL460" s="5">
        <f t="shared" si="587"/>
        <v>1.0743476564432598E-4</v>
      </c>
      <c r="AM460" s="5">
        <f t="shared" si="588"/>
        <v>6.9655414745554015E-3</v>
      </c>
      <c r="AN460" s="5">
        <f t="shared" si="589"/>
        <v>7.8782384847365158E-3</v>
      </c>
      <c r="AO460" s="5">
        <f t="shared" si="590"/>
        <v>4.4552632303682567E-3</v>
      </c>
      <c r="AP460" s="5">
        <f t="shared" si="591"/>
        <v>1.6796792405077206E-3</v>
      </c>
      <c r="AQ460" s="5">
        <f t="shared" si="592"/>
        <v>4.7494203009628777E-4</v>
      </c>
      <c r="AR460" s="5">
        <f t="shared" si="593"/>
        <v>9.0991755854273029E-4</v>
      </c>
      <c r="AS460" s="5">
        <f t="shared" si="594"/>
        <v>1.5462042186892111E-3</v>
      </c>
      <c r="AT460" s="5">
        <f t="shared" si="595"/>
        <v>1.3137165358811148E-3</v>
      </c>
      <c r="AU460" s="5">
        <f t="shared" si="596"/>
        <v>7.4412384245532584E-4</v>
      </c>
      <c r="AV460" s="5">
        <f t="shared" si="597"/>
        <v>3.1611859053317173E-4</v>
      </c>
      <c r="AW460" s="5">
        <f t="shared" si="598"/>
        <v>5.7356334538663172E-6</v>
      </c>
      <c r="AX460" s="5">
        <f t="shared" si="599"/>
        <v>1.9727335940670399E-3</v>
      </c>
      <c r="AY460" s="5">
        <f t="shared" si="600"/>
        <v>2.2312214746956962E-3</v>
      </c>
      <c r="AZ460" s="5">
        <f t="shared" si="601"/>
        <v>1.2617895503263929E-3</v>
      </c>
      <c r="BA460" s="5">
        <f t="shared" si="602"/>
        <v>4.7570740582204206E-4</v>
      </c>
      <c r="BB460" s="5">
        <f t="shared" si="603"/>
        <v>1.3450987284016551E-4</v>
      </c>
      <c r="BC460" s="5">
        <f t="shared" si="604"/>
        <v>3.0426948447795883E-5</v>
      </c>
      <c r="BD460" s="5">
        <f t="shared" si="605"/>
        <v>1.7152405532852921E-4</v>
      </c>
      <c r="BE460" s="5">
        <f t="shared" si="606"/>
        <v>2.9146730433513121E-4</v>
      </c>
      <c r="BF460" s="5">
        <f t="shared" si="607"/>
        <v>2.4764220194558895E-4</v>
      </c>
      <c r="BG460" s="5">
        <f t="shared" si="608"/>
        <v>1.402711025040531E-4</v>
      </c>
      <c r="BH460" s="5">
        <f t="shared" si="609"/>
        <v>5.9589950874040776E-5</v>
      </c>
      <c r="BI460" s="5">
        <f t="shared" si="610"/>
        <v>2.0251995923781886E-5</v>
      </c>
      <c r="BJ460" s="8">
        <f t="shared" si="611"/>
        <v>0.50471761802289605</v>
      </c>
      <c r="BK460" s="8">
        <f t="shared" si="612"/>
        <v>0.24222761836488257</v>
      </c>
      <c r="BL460" s="8">
        <f t="shared" si="613"/>
        <v>0.23900782418957747</v>
      </c>
      <c r="BM460" s="8">
        <f t="shared" si="614"/>
        <v>0.53569354636690525</v>
      </c>
      <c r="BN460" s="8">
        <f t="shared" si="615"/>
        <v>0.4622600531060948</v>
      </c>
    </row>
    <row r="461" spans="1:66" x14ac:dyDescent="0.25">
      <c r="A461" t="s">
        <v>10</v>
      </c>
      <c r="B461" t="s">
        <v>246</v>
      </c>
      <c r="C461" t="s">
        <v>12</v>
      </c>
      <c r="D461" t="s">
        <v>498</v>
      </c>
      <c r="E461">
        <f>VLOOKUP(A461,home!$A$2:$E$405,3,FALSE)</f>
        <v>1.53198653198653</v>
      </c>
      <c r="F461">
        <f>VLOOKUP(B461,home!$B$2:$E$405,3,FALSE)</f>
        <v>0.82</v>
      </c>
      <c r="G461">
        <f>VLOOKUP(C461,away!$B$2:$E$405,4,FALSE)</f>
        <v>0.94</v>
      </c>
      <c r="H461">
        <f>VLOOKUP(A461,away!$A$2:$E$405,3,FALSE)</f>
        <v>1.4141414141414099</v>
      </c>
      <c r="I461">
        <f>VLOOKUP(C461,away!$B$2:$E$405,3,FALSE)</f>
        <v>1.02</v>
      </c>
      <c r="J461">
        <f>VLOOKUP(B461,home!$B$2:$E$405,4,FALSE)</f>
        <v>0.84</v>
      </c>
      <c r="K461" s="3">
        <f t="shared" si="560"/>
        <v>1.1808552188552173</v>
      </c>
      <c r="L461" s="3">
        <f t="shared" si="561"/>
        <v>1.2116363636363601</v>
      </c>
      <c r="M461" s="5">
        <f t="shared" si="562"/>
        <v>9.1401665143151373E-2</v>
      </c>
      <c r="N461" s="5">
        <f t="shared" si="563"/>
        <v>0.10793213329634731</v>
      </c>
      <c r="O461" s="5">
        <f t="shared" si="564"/>
        <v>0.11074558118435618</v>
      </c>
      <c r="P461" s="5">
        <f t="shared" si="565"/>
        <v>0.13077449750670114</v>
      </c>
      <c r="Q461" s="5">
        <f t="shared" si="566"/>
        <v>6.3726111442584374E-2</v>
      </c>
      <c r="R461" s="5">
        <f t="shared" si="567"/>
        <v>6.7091686637504311E-2</v>
      </c>
      <c r="S461" s="5">
        <f t="shared" si="568"/>
        <v>4.6776962901456574E-2</v>
      </c>
      <c r="T461" s="5">
        <f t="shared" si="569"/>
        <v>7.7212873936978357E-2</v>
      </c>
      <c r="U461" s="5">
        <f t="shared" si="570"/>
        <v>7.9225568307695823E-2</v>
      </c>
      <c r="V461" s="5">
        <f t="shared" si="571"/>
        <v>7.4363267388654472E-3</v>
      </c>
      <c r="W461" s="5">
        <f t="shared" si="572"/>
        <v>2.508377042477497E-2</v>
      </c>
      <c r="X461" s="5">
        <f t="shared" si="573"/>
        <v>3.0392408383763621E-2</v>
      </c>
      <c r="Y461" s="5">
        <f t="shared" si="574"/>
        <v>1.841227358812729E-2</v>
      </c>
      <c r="Z461" s="5">
        <f t="shared" si="575"/>
        <v>2.709690907589863E-2</v>
      </c>
      <c r="AA461" s="5">
        <f t="shared" si="576"/>
        <v>3.1997526497120198E-2</v>
      </c>
      <c r="AB461" s="5">
        <f t="shared" si="577"/>
        <v>1.8892223077291253E-2</v>
      </c>
      <c r="AC461" s="5">
        <f t="shared" si="578"/>
        <v>6.6497823853078528E-4</v>
      </c>
      <c r="AD461" s="5">
        <f t="shared" si="579"/>
        <v>7.4050753036654232E-3</v>
      </c>
      <c r="AE461" s="5">
        <f t="shared" si="580"/>
        <v>8.9722585133865888E-3</v>
      </c>
      <c r="AF461" s="5">
        <f t="shared" si="581"/>
        <v>5.4355573393825504E-3</v>
      </c>
      <c r="AG461" s="5">
        <f t="shared" si="582"/>
        <v>2.1953063096754669E-3</v>
      </c>
      <c r="AH461" s="5">
        <f t="shared" si="583"/>
        <v>8.2079000946267289E-3</v>
      </c>
      <c r="AI461" s="5">
        <f t="shared" si="584"/>
        <v>9.6923416625822045E-3</v>
      </c>
      <c r="AJ461" s="5">
        <f t="shared" si="585"/>
        <v>5.7226261175940272E-3</v>
      </c>
      <c r="AK461" s="5">
        <f t="shared" si="586"/>
        <v>2.2525309721726917E-3</v>
      </c>
      <c r="AL461" s="5">
        <f t="shared" si="587"/>
        <v>3.8057160057448115E-5</v>
      </c>
      <c r="AM461" s="5">
        <f t="shared" si="588"/>
        <v>1.7488643636698394E-3</v>
      </c>
      <c r="AN461" s="5">
        <f t="shared" si="589"/>
        <v>2.1189876580901411E-3</v>
      </c>
      <c r="AO461" s="5">
        <f t="shared" si="590"/>
        <v>1.2837212503193328E-3</v>
      </c>
      <c r="AP461" s="5">
        <f t="shared" si="591"/>
        <v>5.1846778255321255E-4</v>
      </c>
      <c r="AQ461" s="5">
        <f t="shared" si="592"/>
        <v>1.5704860467884545E-4</v>
      </c>
      <c r="AR461" s="5">
        <f t="shared" si="593"/>
        <v>1.9889980447488132E-3</v>
      </c>
      <c r="AS461" s="5">
        <f t="shared" si="594"/>
        <v>2.3487187214344591E-3</v>
      </c>
      <c r="AT461" s="5">
        <f t="shared" si="595"/>
        <v>1.3867483799144178E-3</v>
      </c>
      <c r="AU461" s="5">
        <f t="shared" si="596"/>
        <v>5.4584968722031911E-4</v>
      </c>
      <c r="AV461" s="5">
        <f t="shared" si="597"/>
        <v>1.6114236296615057E-4</v>
      </c>
      <c r="AW461" s="5">
        <f t="shared" si="598"/>
        <v>1.5125259282901759E-6</v>
      </c>
      <c r="AX461" s="5">
        <f t="shared" si="599"/>
        <v>3.4419260181823967E-4</v>
      </c>
      <c r="AY461" s="5">
        <f t="shared" si="600"/>
        <v>4.1703627245758955E-4</v>
      </c>
      <c r="AZ461" s="5">
        <f t="shared" si="601"/>
        <v>2.5264815633248809E-4</v>
      </c>
      <c r="BA461" s="5">
        <f t="shared" si="602"/>
        <v>1.0203923113937548E-4</v>
      </c>
      <c r="BB461" s="5">
        <f t="shared" si="603"/>
        <v>3.090861074149075E-5</v>
      </c>
      <c r="BC461" s="5">
        <f t="shared" si="604"/>
        <v>7.489999344774319E-6</v>
      </c>
      <c r="BD461" s="5">
        <f t="shared" si="605"/>
        <v>4.0165705970321284E-4</v>
      </c>
      <c r="BE461" s="5">
        <f t="shared" si="606"/>
        <v>4.7429883514058045E-4</v>
      </c>
      <c r="BF461" s="5">
        <f t="shared" si="607"/>
        <v>2.8003912738635249E-4</v>
      </c>
      <c r="BG461" s="5">
        <f t="shared" si="608"/>
        <v>1.1022855501927842E-4</v>
      </c>
      <c r="BH461" s="5">
        <f t="shared" si="609"/>
        <v>3.2540991115346115E-5</v>
      </c>
      <c r="BI461" s="5">
        <f t="shared" si="610"/>
        <v>7.6852398370555434E-6</v>
      </c>
      <c r="BJ461" s="8">
        <f t="shared" si="611"/>
        <v>0.35374917306983128</v>
      </c>
      <c r="BK461" s="8">
        <f t="shared" si="612"/>
        <v>0.27750952396122036</v>
      </c>
      <c r="BL461" s="8">
        <f t="shared" si="613"/>
        <v>0.34156589155542949</v>
      </c>
      <c r="BM461" s="8">
        <f t="shared" si="614"/>
        <v>0.42783429870520573</v>
      </c>
      <c r="BN461" s="8">
        <f t="shared" si="615"/>
        <v>0.57167167521064466</v>
      </c>
    </row>
    <row r="462" spans="1:66" x14ac:dyDescent="0.25">
      <c r="A462" t="s">
        <v>10</v>
      </c>
      <c r="B462" t="s">
        <v>243</v>
      </c>
      <c r="C462" t="s">
        <v>244</v>
      </c>
      <c r="D462" t="s">
        <v>498</v>
      </c>
      <c r="E462">
        <f>VLOOKUP(A462,home!$A$2:$E$405,3,FALSE)</f>
        <v>1.53198653198653</v>
      </c>
      <c r="F462">
        <f>VLOOKUP(B462,home!$B$2:$E$405,3,FALSE)</f>
        <v>0.94</v>
      </c>
      <c r="G462">
        <f>VLOOKUP(C462,away!$B$2:$E$405,4,FALSE)</f>
        <v>1.31</v>
      </c>
      <c r="H462">
        <f>VLOOKUP(A462,away!$A$2:$E$405,3,FALSE)</f>
        <v>1.4141414141414099</v>
      </c>
      <c r="I462">
        <f>VLOOKUP(C462,away!$B$2:$E$405,3,FALSE)</f>
        <v>1.06</v>
      </c>
      <c r="J462">
        <f>VLOOKUP(B462,home!$B$2:$E$405,4,FALSE)</f>
        <v>0.88</v>
      </c>
      <c r="K462" s="3">
        <f t="shared" si="560"/>
        <v>1.886488215488213</v>
      </c>
      <c r="L462" s="3">
        <f t="shared" si="561"/>
        <v>1.3191111111111073</v>
      </c>
      <c r="M462" s="5">
        <f t="shared" si="562"/>
        <v>4.0534600892050257E-2</v>
      </c>
      <c r="N462" s="5">
        <f t="shared" si="563"/>
        <v>7.6468046902370815E-2</v>
      </c>
      <c r="O462" s="5">
        <f t="shared" si="564"/>
        <v>5.3469642421157697E-2</v>
      </c>
      <c r="P462" s="5">
        <f t="shared" si="565"/>
        <v>0.10086985031388264</v>
      </c>
      <c r="Q462" s="5">
        <f t="shared" si="566"/>
        <v>7.2128034671361266E-2</v>
      </c>
      <c r="R462" s="5">
        <f t="shared" si="567"/>
        <v>3.526619971244347E-2</v>
      </c>
      <c r="S462" s="5">
        <f t="shared" si="568"/>
        <v>6.2753342073367899E-2</v>
      </c>
      <c r="T462" s="5">
        <f t="shared" si="569"/>
        <v>9.5144891957599828E-2</v>
      </c>
      <c r="U462" s="5">
        <f t="shared" si="570"/>
        <v>6.6529270162578411E-2</v>
      </c>
      <c r="V462" s="5">
        <f t="shared" si="571"/>
        <v>1.7351212386271683E-2</v>
      </c>
      <c r="W462" s="5">
        <f t="shared" si="572"/>
        <v>4.5356229137949421E-2</v>
      </c>
      <c r="X462" s="5">
        <f t="shared" si="573"/>
        <v>5.9829905813970449E-2</v>
      </c>
      <c r="Y462" s="5">
        <f t="shared" si="574"/>
        <v>3.9461146767969732E-2</v>
      </c>
      <c r="Z462" s="5">
        <f t="shared" si="575"/>
        <v>1.5506678629115844E-2</v>
      </c>
      <c r="AA462" s="5">
        <f t="shared" si="576"/>
        <v>2.9253166495189956E-2</v>
      </c>
      <c r="AB462" s="5">
        <f t="shared" si="577"/>
        <v>2.7592876929445249E-2</v>
      </c>
      <c r="AC462" s="5">
        <f t="shared" si="578"/>
        <v>2.6986422674246504E-3</v>
      </c>
      <c r="AD462" s="5">
        <f t="shared" si="579"/>
        <v>2.1390997941931181E-2</v>
      </c>
      <c r="AE462" s="5">
        <f t="shared" si="580"/>
        <v>2.8217103062956252E-2</v>
      </c>
      <c r="AF462" s="5">
        <f t="shared" si="581"/>
        <v>1.8610747086856429E-2</v>
      </c>
      <c r="AG462" s="5">
        <f t="shared" si="582"/>
        <v>8.1832144227836634E-3</v>
      </c>
      <c r="AH462" s="5">
        <f t="shared" si="583"/>
        <v>5.1137580190239677E-3</v>
      </c>
      <c r="AI462" s="5">
        <f t="shared" si="584"/>
        <v>9.6470442397470629E-3</v>
      </c>
      <c r="AJ462" s="5">
        <f t="shared" si="585"/>
        <v>9.0995176362881434E-3</v>
      </c>
      <c r="AK462" s="5">
        <f t="shared" si="586"/>
        <v>5.7220442624949137E-3</v>
      </c>
      <c r="AL462" s="5">
        <f t="shared" si="587"/>
        <v>2.6862150910604159E-4</v>
      </c>
      <c r="AM462" s="5">
        <f t="shared" si="588"/>
        <v>8.0707731069971575E-3</v>
      </c>
      <c r="AN462" s="5">
        <f t="shared" si="589"/>
        <v>1.0646246480696665E-2</v>
      </c>
      <c r="AO462" s="5">
        <f t="shared" si="590"/>
        <v>7.0217910121572477E-3</v>
      </c>
      <c r="AP462" s="5">
        <f t="shared" si="591"/>
        <v>3.0875075146789117E-3</v>
      </c>
      <c r="AQ462" s="5">
        <f t="shared" si="592"/>
        <v>1.0181913670629986E-3</v>
      </c>
      <c r="AR462" s="5">
        <f t="shared" si="593"/>
        <v>1.3491230044856066E-3</v>
      </c>
      <c r="AS462" s="5">
        <f t="shared" si="594"/>
        <v>2.5451046492061483E-3</v>
      </c>
      <c r="AT462" s="5">
        <f t="shared" si="595"/>
        <v>2.4006549639558313E-3</v>
      </c>
      <c r="AU462" s="5">
        <f t="shared" si="596"/>
        <v>1.5096024329853189E-3</v>
      </c>
      <c r="AV462" s="5">
        <f t="shared" si="597"/>
        <v>7.1196179997478487E-4</v>
      </c>
      <c r="AW462" s="5">
        <f t="shared" si="598"/>
        <v>1.8568369038299366E-5</v>
      </c>
      <c r="AX462" s="5">
        <f t="shared" si="599"/>
        <v>2.5375697260382182E-3</v>
      </c>
      <c r="AY462" s="5">
        <f t="shared" si="600"/>
        <v>3.3473364208361825E-3</v>
      </c>
      <c r="AZ462" s="5">
        <f t="shared" si="601"/>
        <v>2.2077543326759473E-3</v>
      </c>
      <c r="BA462" s="5">
        <f t="shared" si="602"/>
        <v>9.7075775694551022E-4</v>
      </c>
      <c r="BB462" s="5">
        <f t="shared" si="603"/>
        <v>3.2013433584602967E-4</v>
      </c>
      <c r="BC462" s="5">
        <f t="shared" si="604"/>
        <v>8.4458551892534423E-5</v>
      </c>
      <c r="BD462" s="5">
        <f t="shared" si="605"/>
        <v>2.9660719091209402E-4</v>
      </c>
      <c r="BE462" s="5">
        <f t="shared" si="606"/>
        <v>5.5954597028472783E-4</v>
      </c>
      <c r="BF462" s="5">
        <f t="shared" si="607"/>
        <v>5.2778843948302859E-4</v>
      </c>
      <c r="BG462" s="5">
        <f t="shared" si="608"/>
        <v>3.3188889045188244E-4</v>
      </c>
      <c r="BH462" s="5">
        <f t="shared" si="609"/>
        <v>1.5652612017223375E-4</v>
      </c>
      <c r="BI462" s="5">
        <f t="shared" si="610"/>
        <v>5.9056936224202152E-5</v>
      </c>
      <c r="BJ462" s="8">
        <f t="shared" si="611"/>
        <v>0.50410283837157654</v>
      </c>
      <c r="BK462" s="8">
        <f t="shared" si="612"/>
        <v>0.22782360586293932</v>
      </c>
      <c r="BL462" s="8">
        <f t="shared" si="613"/>
        <v>0.25214138027650473</v>
      </c>
      <c r="BM462" s="8">
        <f t="shared" si="614"/>
        <v>0.6175093601750723</v>
      </c>
      <c r="BN462" s="8">
        <f t="shared" si="615"/>
        <v>0.37873637491326617</v>
      </c>
    </row>
    <row r="463" spans="1:66" x14ac:dyDescent="0.25">
      <c r="A463" t="s">
        <v>10</v>
      </c>
      <c r="B463" t="s">
        <v>48</v>
      </c>
      <c r="C463" t="s">
        <v>240</v>
      </c>
      <c r="D463" t="s">
        <v>498</v>
      </c>
      <c r="E463">
        <f>VLOOKUP(A463,home!$A$2:$E$405,3,FALSE)</f>
        <v>1.53198653198653</v>
      </c>
      <c r="F463">
        <f>VLOOKUP(B463,home!$B$2:$E$405,3,FALSE)</f>
        <v>0.86</v>
      </c>
      <c r="G463">
        <f>VLOOKUP(C463,away!$B$2:$E$405,4,FALSE)</f>
        <v>0.78</v>
      </c>
      <c r="H463">
        <f>VLOOKUP(A463,away!$A$2:$E$405,3,FALSE)</f>
        <v>1.4141414141414099</v>
      </c>
      <c r="I463">
        <f>VLOOKUP(C463,away!$B$2:$E$405,3,FALSE)</f>
        <v>0.78</v>
      </c>
      <c r="J463">
        <f>VLOOKUP(B463,home!$B$2:$E$405,4,FALSE)</f>
        <v>1.37</v>
      </c>
      <c r="K463" s="3">
        <f t="shared" si="560"/>
        <v>1.0276565656565644</v>
      </c>
      <c r="L463" s="3">
        <f t="shared" si="561"/>
        <v>1.5111515151515107</v>
      </c>
      <c r="M463" s="5">
        <f t="shared" si="562"/>
        <v>7.8960458210065587E-2</v>
      </c>
      <c r="N463" s="5">
        <f t="shared" si="563"/>
        <v>8.1144233306824673E-2</v>
      </c>
      <c r="O463" s="5">
        <f t="shared" si="564"/>
        <v>0.11932121606119815</v>
      </c>
      <c r="P463" s="5">
        <f t="shared" si="565"/>
        <v>0.12262123110741578</v>
      </c>
      <c r="Q463" s="5">
        <f t="shared" si="566"/>
        <v>4.1694202061463216E-2</v>
      </c>
      <c r="R463" s="5">
        <f t="shared" si="567"/>
        <v>9.0156218220300205E-2</v>
      </c>
      <c r="S463" s="5">
        <f t="shared" si="568"/>
        <v>4.7606000076319037E-2</v>
      </c>
      <c r="T463" s="5">
        <f t="shared" si="569"/>
        <v>6.300625661821338E-2</v>
      </c>
      <c r="U463" s="5">
        <f t="shared" si="570"/>
        <v>9.2649629588857488E-2</v>
      </c>
      <c r="V463" s="5">
        <f t="shared" si="571"/>
        <v>8.2143876818387748E-3</v>
      </c>
      <c r="W463" s="5">
        <f t="shared" si="572"/>
        <v>1.4282440166091381E-2</v>
      </c>
      <c r="X463" s="5">
        <f t="shared" si="573"/>
        <v>2.1582931097049785E-2</v>
      </c>
      <c r="Y463" s="5">
        <f t="shared" si="574"/>
        <v>1.6307539514358722E-2</v>
      </c>
      <c r="Z463" s="5">
        <f t="shared" si="575"/>
        <v>4.5413235254645648E-2</v>
      </c>
      <c r="AA463" s="5">
        <f t="shared" si="576"/>
        <v>4.6669209377142765E-2</v>
      </c>
      <c r="AB463" s="5">
        <f t="shared" si="577"/>
        <v>2.3979959715210823E-2</v>
      </c>
      <c r="AC463" s="5">
        <f t="shared" si="578"/>
        <v>7.9728065253636298E-4</v>
      </c>
      <c r="AD463" s="5">
        <f t="shared" si="579"/>
        <v>3.6693608525702089E-3</v>
      </c>
      <c r="AE463" s="5">
        <f t="shared" si="580"/>
        <v>5.5449602119991099E-3</v>
      </c>
      <c r="AF463" s="5">
        <f t="shared" si="581"/>
        <v>4.18963751290865E-3</v>
      </c>
      <c r="AG463" s="5">
        <f t="shared" si="582"/>
        <v>2.1103923585225051E-3</v>
      </c>
      <c r="AH463" s="5">
        <f t="shared" si="583"/>
        <v>1.7156569815747431E-2</v>
      </c>
      <c r="AI463" s="5">
        <f t="shared" si="584"/>
        <v>1.7631061615298083E-2</v>
      </c>
      <c r="AJ463" s="5">
        <f t="shared" si="585"/>
        <v>9.0593381142282502E-3</v>
      </c>
      <c r="AK463" s="5">
        <f t="shared" si="586"/>
        <v>3.1032960978631405E-3</v>
      </c>
      <c r="AL463" s="5">
        <f t="shared" si="587"/>
        <v>4.952531298237584E-5</v>
      </c>
      <c r="AM463" s="5">
        <f t="shared" si="588"/>
        <v>7.5416855438138904E-4</v>
      </c>
      <c r="AN463" s="5">
        <f t="shared" si="589"/>
        <v>1.1396629536330606E-3</v>
      </c>
      <c r="AO463" s="5">
        <f t="shared" si="590"/>
        <v>8.61101699572323E-4</v>
      </c>
      <c r="AP463" s="5">
        <f t="shared" si="591"/>
        <v>4.337517126694191E-4</v>
      </c>
      <c r="AQ463" s="5">
        <f t="shared" si="592"/>
        <v>1.6386613944998875E-4</v>
      </c>
      <c r="AR463" s="5">
        <f t="shared" si="593"/>
        <v>5.185235294373881E-3</v>
      </c>
      <c r="AS463" s="5">
        <f t="shared" si="594"/>
        <v>5.3286410947374673E-3</v>
      </c>
      <c r="AT463" s="5">
        <f t="shared" si="595"/>
        <v>2.7380065035171697E-3</v>
      </c>
      <c r="AU463" s="5">
        <f t="shared" si="596"/>
        <v>9.3791012004993096E-4</v>
      </c>
      <c r="AV463" s="5">
        <f t="shared" si="597"/>
        <v>2.4096237321626199E-4</v>
      </c>
      <c r="AW463" s="5">
        <f t="shared" si="598"/>
        <v>2.1363910024442753E-6</v>
      </c>
      <c r="AX463" s="5">
        <f t="shared" si="599"/>
        <v>1.2917104442029234E-4</v>
      </c>
      <c r="AY463" s="5">
        <f t="shared" si="600"/>
        <v>1.9519701948942785E-4</v>
      </c>
      <c r="AZ463" s="5">
        <f t="shared" si="601"/>
        <v>1.4748613587725398E-4</v>
      </c>
      <c r="BA463" s="5">
        <f t="shared" si="602"/>
        <v>7.4291299231584671E-5</v>
      </c>
      <c r="BB463" s="5">
        <f t="shared" si="603"/>
        <v>2.8066352349095842E-5</v>
      </c>
      <c r="BC463" s="5">
        <f t="shared" si="604"/>
        <v>8.4825021754224675E-6</v>
      </c>
      <c r="BD463" s="5">
        <f t="shared" si="605"/>
        <v>1.3059460285850305E-3</v>
      </c>
      <c r="BE463" s="5">
        <f t="shared" si="606"/>
        <v>1.3420640106685219E-3</v>
      </c>
      <c r="BF463" s="5">
        <f t="shared" si="607"/>
        <v>6.8959044604744379E-4</v>
      </c>
      <c r="BG463" s="5">
        <f t="shared" si="608"/>
        <v>2.362207164982315E-4</v>
      </c>
      <c r="BH463" s="5">
        <f t="shared" si="609"/>
        <v>6.0688442563376373E-5</v>
      </c>
      <c r="BI463" s="5">
        <f t="shared" si="610"/>
        <v>1.2473375291945009E-5</v>
      </c>
      <c r="BJ463" s="8">
        <f t="shared" si="611"/>
        <v>0.25746719911325083</v>
      </c>
      <c r="BK463" s="8">
        <f t="shared" si="612"/>
        <v>0.2584440800606474</v>
      </c>
      <c r="BL463" s="8">
        <f t="shared" si="613"/>
        <v>0.43780423701139554</v>
      </c>
      <c r="BM463" s="8">
        <f t="shared" si="614"/>
        <v>0.46503813184418474</v>
      </c>
      <c r="BN463" s="8">
        <f t="shared" si="615"/>
        <v>0.53389755896726765</v>
      </c>
    </row>
    <row r="464" spans="1:66" x14ac:dyDescent="0.25">
      <c r="A464" t="s">
        <v>13</v>
      </c>
      <c r="B464" t="s">
        <v>51</v>
      </c>
      <c r="C464" t="s">
        <v>57</v>
      </c>
      <c r="D464" t="s">
        <v>498</v>
      </c>
      <c r="E464">
        <f>VLOOKUP(A464,home!$A$2:$E$405,3,FALSE)</f>
        <v>1.6031746031745999</v>
      </c>
      <c r="F464">
        <f>VLOOKUP(B464,home!$B$2:$E$405,3,FALSE)</f>
        <v>1.34</v>
      </c>
      <c r="G464">
        <f>VLOOKUP(C464,away!$B$2:$E$405,4,FALSE)</f>
        <v>0.89</v>
      </c>
      <c r="H464">
        <f>VLOOKUP(A464,away!$A$2:$E$405,3,FALSE)</f>
        <v>1.3968253968254001</v>
      </c>
      <c r="I464">
        <f>VLOOKUP(C464,away!$B$2:$E$405,3,FALSE)</f>
        <v>0.8</v>
      </c>
      <c r="J464">
        <f>VLOOKUP(B464,home!$B$2:$E$405,4,FALSE)</f>
        <v>0.88</v>
      </c>
      <c r="K464" s="3">
        <f t="shared" si="560"/>
        <v>1.9119460317460282</v>
      </c>
      <c r="L464" s="3">
        <f t="shared" si="561"/>
        <v>0.98336507936508177</v>
      </c>
      <c r="M464" s="5">
        <f t="shared" si="562"/>
        <v>5.5281823629473099E-2</v>
      </c>
      <c r="N464" s="5">
        <f t="shared" si="563"/>
        <v>0.10569586331605492</v>
      </c>
      <c r="O464" s="5">
        <f t="shared" si="564"/>
        <v>5.4362214880843258E-2</v>
      </c>
      <c r="P464" s="5">
        <f t="shared" si="565"/>
        <v>0.10393762101835317</v>
      </c>
      <c r="Q464" s="5">
        <f t="shared" si="566"/>
        <v>0.10104239321955091</v>
      </c>
      <c r="R464" s="5">
        <f t="shared" si="567"/>
        <v>2.6728951875381032E-2</v>
      </c>
      <c r="S464" s="5">
        <f t="shared" si="568"/>
        <v>4.8854344672863037E-2</v>
      </c>
      <c r="T464" s="5">
        <f t="shared" si="569"/>
        <v>9.9361561027581466E-2</v>
      </c>
      <c r="U464" s="5">
        <f t="shared" si="570"/>
        <v>5.1104313470865331E-2</v>
      </c>
      <c r="V464" s="5">
        <f t="shared" si="571"/>
        <v>1.020589495049558E-2</v>
      </c>
      <c r="W464" s="5">
        <f t="shared" si="572"/>
        <v>6.4395867584747399E-2</v>
      </c>
      <c r="X464" s="5">
        <f t="shared" si="573"/>
        <v>6.33246474382584E-2</v>
      </c>
      <c r="Y464" s="5">
        <f t="shared" si="574"/>
        <v>3.1135623476944402E-2</v>
      </c>
      <c r="Z464" s="5">
        <f t="shared" si="575"/>
        <v>8.7614392940931745E-3</v>
      </c>
      <c r="AA464" s="5">
        <f t="shared" si="576"/>
        <v>1.6751399090725171E-2</v>
      </c>
      <c r="AB464" s="5">
        <f t="shared" si="577"/>
        <v>1.601388550885301E-2</v>
      </c>
      <c r="AC464" s="5">
        <f t="shared" si="578"/>
        <v>1.199282571414879E-3</v>
      </c>
      <c r="AD464" s="5">
        <f t="shared" si="579"/>
        <v>3.0780355872375102E-2</v>
      </c>
      <c r="AE464" s="5">
        <f t="shared" si="580"/>
        <v>3.0268327095323597E-2</v>
      </c>
      <c r="AF464" s="5">
        <f t="shared" si="581"/>
        <v>1.4882407938170573E-2</v>
      </c>
      <c r="AG464" s="5">
        <f t="shared" si="582"/>
        <v>4.8782800877542106E-3</v>
      </c>
      <c r="AH464" s="5">
        <f t="shared" si="583"/>
        <v>2.1539233616970697E-3</v>
      </c>
      <c r="AI464" s="5">
        <f t="shared" si="584"/>
        <v>4.1181852240817773E-3</v>
      </c>
      <c r="AJ464" s="5">
        <f t="shared" si="585"/>
        <v>3.9368739485891417E-3</v>
      </c>
      <c r="AK464" s="5">
        <f t="shared" si="586"/>
        <v>2.5090301744964427E-3</v>
      </c>
      <c r="AL464" s="5">
        <f t="shared" si="587"/>
        <v>9.0192811465198685E-5</v>
      </c>
      <c r="AM464" s="5">
        <f t="shared" si="588"/>
        <v>1.1770075853183629E-2</v>
      </c>
      <c r="AN464" s="5">
        <f t="shared" si="589"/>
        <v>1.1574281575498949E-2</v>
      </c>
      <c r="AO464" s="5">
        <f t="shared" si="590"/>
        <v>5.6908721600421649E-3</v>
      </c>
      <c r="AP464" s="5">
        <f t="shared" si="591"/>
        <v>1.865401651105466E-3</v>
      </c>
      <c r="AQ464" s="5">
        <f t="shared" si="592"/>
        <v>4.585927106717702E-4</v>
      </c>
      <c r="AR464" s="5">
        <f t="shared" si="593"/>
        <v>4.2361860350430866E-4</v>
      </c>
      <c r="AS464" s="5">
        <f t="shared" si="594"/>
        <v>8.0993590794385716E-4</v>
      </c>
      <c r="AT464" s="5">
        <f t="shared" si="595"/>
        <v>7.7427687258093715E-4</v>
      </c>
      <c r="AU464" s="5">
        <f t="shared" si="596"/>
        <v>4.9345853133461607E-4</v>
      </c>
      <c r="AV464" s="5">
        <f t="shared" si="597"/>
        <v>2.3586652020411044E-4</v>
      </c>
      <c r="AW464" s="5">
        <f t="shared" si="598"/>
        <v>4.7104222012775085E-6</v>
      </c>
      <c r="AX464" s="5">
        <f t="shared" si="599"/>
        <v>3.7506249701406984E-3</v>
      </c>
      <c r="AY464" s="5">
        <f t="shared" si="600"/>
        <v>3.6882336214310646E-3</v>
      </c>
      <c r="AZ464" s="5">
        <f t="shared" si="601"/>
        <v>1.813440073927761E-3</v>
      </c>
      <c r="BA464" s="5">
        <f t="shared" si="602"/>
        <v>5.9442454740726424E-4</v>
      </c>
      <c r="BB464" s="5">
        <f t="shared" si="603"/>
        <v>1.4613408555942426E-4</v>
      </c>
      <c r="BC464" s="5">
        <f t="shared" si="604"/>
        <v>2.8740631328817389E-5</v>
      </c>
      <c r="BD464" s="5">
        <f t="shared" si="605"/>
        <v>6.9428623609256573E-5</v>
      </c>
      <c r="BE464" s="5">
        <f t="shared" si="606"/>
        <v>1.3274378139930672E-4</v>
      </c>
      <c r="BF464" s="5">
        <f t="shared" si="607"/>
        <v>1.2689947304268337E-4</v>
      </c>
      <c r="BG464" s="5">
        <f t="shared" si="608"/>
        <v>8.0874981304873526E-5</v>
      </c>
      <c r="BH464" s="5">
        <f t="shared" si="609"/>
        <v>3.8657149893346771E-5</v>
      </c>
      <c r="BI464" s="5">
        <f t="shared" si="610"/>
        <v>1.4782076867439153E-5</v>
      </c>
      <c r="BJ464" s="8">
        <f t="shared" si="611"/>
        <v>0.58714614893705819</v>
      </c>
      <c r="BK464" s="8">
        <f t="shared" si="612"/>
        <v>0.22325739327549604</v>
      </c>
      <c r="BL464" s="8">
        <f t="shared" si="613"/>
        <v>0.18087932005721699</v>
      </c>
      <c r="BM464" s="8">
        <f t="shared" si="614"/>
        <v>0.54931191042497796</v>
      </c>
      <c r="BN464" s="8">
        <f t="shared" si="615"/>
        <v>0.44704886793965637</v>
      </c>
    </row>
    <row r="465" spans="1:66" x14ac:dyDescent="0.25">
      <c r="A465" t="s">
        <v>16</v>
      </c>
      <c r="B465" t="s">
        <v>63</v>
      </c>
      <c r="C465" t="s">
        <v>67</v>
      </c>
      <c r="D465" t="s">
        <v>498</v>
      </c>
      <c r="E465">
        <f>VLOOKUP(A465,home!$A$2:$E$405,3,FALSE)</f>
        <v>1.5322580645161299</v>
      </c>
      <c r="F465">
        <f>VLOOKUP(B465,home!$B$2:$E$405,3,FALSE)</f>
        <v>1.31</v>
      </c>
      <c r="G465">
        <f>VLOOKUP(C465,away!$B$2:$E$405,4,FALSE)</f>
        <v>0.95</v>
      </c>
      <c r="H465">
        <f>VLOOKUP(A465,away!$A$2:$E$405,3,FALSE)</f>
        <v>1.2782258064516101</v>
      </c>
      <c r="I465">
        <f>VLOOKUP(C465,away!$B$2:$E$405,3,FALSE)</f>
        <v>0.8</v>
      </c>
      <c r="J465">
        <f>VLOOKUP(B465,home!$B$2:$E$405,4,FALSE)</f>
        <v>0.61</v>
      </c>
      <c r="K465" s="3">
        <f t="shared" si="560"/>
        <v>1.9068951612903238</v>
      </c>
      <c r="L465" s="3">
        <f t="shared" si="561"/>
        <v>0.62377419354838581</v>
      </c>
      <c r="M465" s="5">
        <f t="shared" si="562"/>
        <v>7.9605717976292331E-2</v>
      </c>
      <c r="N465" s="5">
        <f t="shared" si="563"/>
        <v>0.15179975842003399</v>
      </c>
      <c r="O465" s="5">
        <f t="shared" si="564"/>
        <v>4.965599253250199E-2</v>
      </c>
      <c r="P465" s="5">
        <f t="shared" si="565"/>
        <v>9.4688771889296502E-2</v>
      </c>
      <c r="Q465" s="5">
        <f t="shared" si="566"/>
        <v>0.14473311240810149</v>
      </c>
      <c r="R465" s="5">
        <f t="shared" si="567"/>
        <v>1.5487063348403045E-2</v>
      </c>
      <c r="S465" s="5">
        <f t="shared" si="568"/>
        <v>2.8157410515955064E-2</v>
      </c>
      <c r="T465" s="5">
        <f t="shared" si="569"/>
        <v>9.0280780472111397E-2</v>
      </c>
      <c r="U465" s="5">
        <f t="shared" si="570"/>
        <v>2.9532206161666488E-2</v>
      </c>
      <c r="V465" s="5">
        <f t="shared" si="571"/>
        <v>3.7213834621675681E-3</v>
      </c>
      <c r="W465" s="5">
        <f t="shared" si="572"/>
        <v>9.1996957243165756E-2</v>
      </c>
      <c r="X465" s="5">
        <f t="shared" si="573"/>
        <v>5.7385327813261056E-2</v>
      </c>
      <c r="Y465" s="5">
        <f t="shared" si="574"/>
        <v>1.7897743289113331E-2</v>
      </c>
      <c r="Z465" s="5">
        <f t="shared" si="575"/>
        <v>3.220143483527625E-3</v>
      </c>
      <c r="AA465" s="5">
        <f t="shared" si="576"/>
        <v>6.1404760273993959E-3</v>
      </c>
      <c r="AB465" s="5">
        <f t="shared" si="577"/>
        <v>5.8546220123335702E-3</v>
      </c>
      <c r="AC465" s="5">
        <f t="shared" si="578"/>
        <v>2.7665508734775078E-4</v>
      </c>
      <c r="AD465" s="5">
        <f t="shared" si="579"/>
        <v>4.3857138155106376E-2</v>
      </c>
      <c r="AE465" s="5">
        <f t="shared" si="580"/>
        <v>2.7356950984041627E-2</v>
      </c>
      <c r="AF465" s="5">
        <f t="shared" si="581"/>
        <v>8.5322800190066397E-3</v>
      </c>
      <c r="AG465" s="5">
        <f t="shared" si="582"/>
        <v>1.7740720293282913E-3</v>
      </c>
      <c r="AH465" s="5">
        <f t="shared" si="583"/>
        <v>5.0216060113688352E-4</v>
      </c>
      <c r="AI465" s="5">
        <f t="shared" si="584"/>
        <v>9.5756762049856333E-4</v>
      </c>
      <c r="AJ465" s="5">
        <f t="shared" si="585"/>
        <v>9.1299053106850007E-4</v>
      </c>
      <c r="AK465" s="5">
        <f t="shared" si="586"/>
        <v>5.8032574199946862E-4</v>
      </c>
      <c r="AL465" s="5">
        <f t="shared" si="587"/>
        <v>1.3162939107306917E-5</v>
      </c>
      <c r="AM465" s="5">
        <f t="shared" si="588"/>
        <v>1.6726192907202724E-2</v>
      </c>
      <c r="AN465" s="5">
        <f t="shared" si="589"/>
        <v>1.0433367491825113E-2</v>
      </c>
      <c r="AO465" s="5">
        <f t="shared" si="590"/>
        <v>3.2540326966035761E-3</v>
      </c>
      <c r="AP465" s="5">
        <f t="shared" si="591"/>
        <v>6.7659387370132512E-4</v>
      </c>
      <c r="AQ465" s="5">
        <f t="shared" si="592"/>
        <v>1.0551044948195561E-4</v>
      </c>
      <c r="AR465" s="5">
        <f t="shared" si="593"/>
        <v>6.2646964801186449E-5</v>
      </c>
      <c r="AS465" s="5">
        <f t="shared" si="594"/>
        <v>1.1946119404890767E-4</v>
      </c>
      <c r="AT465" s="5">
        <f t="shared" si="595"/>
        <v>1.1389998644691326E-4</v>
      </c>
      <c r="AU465" s="5">
        <f t="shared" si="596"/>
        <v>7.2398444342217447E-5</v>
      </c>
      <c r="AV465" s="5">
        <f t="shared" si="597"/>
        <v>3.4514060800280306E-5</v>
      </c>
      <c r="AW465" s="5">
        <f t="shared" si="598"/>
        <v>4.3491520535681184E-7</v>
      </c>
      <c r="AX465" s="5">
        <f t="shared" si="599"/>
        <v>5.315849386925562E-3</v>
      </c>
      <c r="AY465" s="5">
        <f t="shared" si="600"/>
        <v>3.3158896643541744E-3</v>
      </c>
      <c r="AZ465" s="5">
        <f t="shared" si="601"/>
        <v>1.0341832006389761E-3</v>
      </c>
      <c r="BA465" s="5">
        <f t="shared" si="602"/>
        <v>2.1503226398662199E-4</v>
      </c>
      <c r="BB465" s="5">
        <f t="shared" si="603"/>
        <v>3.3532894263784677E-5</v>
      </c>
      <c r="BC465" s="5">
        <f t="shared" si="604"/>
        <v>4.1833908153471174E-6</v>
      </c>
      <c r="BD465" s="5">
        <f t="shared" si="605"/>
        <v>6.5129266578523612E-6</v>
      </c>
      <c r="BE465" s="5">
        <f t="shared" si="606"/>
        <v>1.2419468329697427E-5</v>
      </c>
      <c r="BF465" s="5">
        <f t="shared" si="607"/>
        <v>1.1841312031849226E-5</v>
      </c>
      <c r="BG465" s="5">
        <f t="shared" si="608"/>
        <v>7.5267135389540607E-6</v>
      </c>
      <c r="BH465" s="5">
        <f t="shared" si="609"/>
        <v>3.5881634069624656E-6</v>
      </c>
      <c r="BI465" s="5">
        <f t="shared" si="610"/>
        <v>1.3684502877311462E-6</v>
      </c>
      <c r="BJ465" s="8">
        <f t="shared" si="611"/>
        <v>0.67672848905306915</v>
      </c>
      <c r="BK465" s="8">
        <f t="shared" si="612"/>
        <v>0.20977899153452068</v>
      </c>
      <c r="BL465" s="8">
        <f t="shared" si="613"/>
        <v>0.11006958226170042</v>
      </c>
      <c r="BM465" s="8">
        <f t="shared" si="614"/>
        <v>0.46051133500903985</v>
      </c>
      <c r="BN465" s="8">
        <f t="shared" si="615"/>
        <v>0.53597041657462929</v>
      </c>
    </row>
    <row r="466" spans="1:66" x14ac:dyDescent="0.25">
      <c r="A466" t="s">
        <v>16</v>
      </c>
      <c r="B466" t="s">
        <v>323</v>
      </c>
      <c r="C466" t="s">
        <v>66</v>
      </c>
      <c r="D466" t="s">
        <v>498</v>
      </c>
      <c r="E466">
        <f>VLOOKUP(A466,home!$A$2:$E$405,3,FALSE)</f>
        <v>1.5322580645161299</v>
      </c>
      <c r="F466">
        <f>VLOOKUP(B466,home!$B$2:$E$405,3,FALSE)</f>
        <v>0.56000000000000005</v>
      </c>
      <c r="G466">
        <f>VLOOKUP(C466,away!$B$2:$E$405,4,FALSE)</f>
        <v>0.98</v>
      </c>
      <c r="H466">
        <f>VLOOKUP(A466,away!$A$2:$E$405,3,FALSE)</f>
        <v>1.2782258064516101</v>
      </c>
      <c r="I466">
        <f>VLOOKUP(C466,away!$B$2:$E$405,3,FALSE)</f>
        <v>0.79</v>
      </c>
      <c r="J466">
        <f>VLOOKUP(B466,home!$B$2:$E$405,4,FALSE)</f>
        <v>1.45</v>
      </c>
      <c r="K466" s="3">
        <f t="shared" si="560"/>
        <v>0.84090322580645216</v>
      </c>
      <c r="L466" s="3">
        <f t="shared" si="561"/>
        <v>1.4642076612903192</v>
      </c>
      <c r="M466" s="5">
        <f t="shared" si="562"/>
        <v>9.9747739303128621E-2</v>
      </c>
      <c r="N466" s="5">
        <f t="shared" si="563"/>
        <v>8.387819574690189E-2</v>
      </c>
      <c r="O466" s="5">
        <f t="shared" si="564"/>
        <v>0.14605140408403039</v>
      </c>
      <c r="P466" s="5">
        <f t="shared" si="565"/>
        <v>0.1228150968278228</v>
      </c>
      <c r="Q466" s="5">
        <f t="shared" si="566"/>
        <v>3.5266722689197415E-2</v>
      </c>
      <c r="R466" s="5">
        <f t="shared" si="567"/>
        <v>0.1069247924010228</v>
      </c>
      <c r="S466" s="5">
        <f t="shared" si="568"/>
        <v>3.780423524935566E-2</v>
      </c>
      <c r="T466" s="5">
        <f t="shared" si="569"/>
        <v>5.1637805550123976E-2</v>
      </c>
      <c r="U466" s="5">
        <f t="shared" si="570"/>
        <v>8.991340284870529E-2</v>
      </c>
      <c r="V466" s="5">
        <f t="shared" si="571"/>
        <v>5.1718585805536265E-3</v>
      </c>
      <c r="W466" s="5">
        <f t="shared" si="572"/>
        <v>9.8853002909892358E-3</v>
      </c>
      <c r="X466" s="5">
        <f t="shared" si="573"/>
        <v>1.4474132420221858E-2</v>
      </c>
      <c r="Y466" s="5">
        <f t="shared" si="574"/>
        <v>1.0596567790109722E-2</v>
      </c>
      <c r="Z466" s="5">
        <f t="shared" si="575"/>
        <v>5.2186700071818165E-2</v>
      </c>
      <c r="AA466" s="5">
        <f t="shared" si="576"/>
        <v>4.3883964434585698E-2</v>
      </c>
      <c r="AB466" s="5">
        <f t="shared" si="577"/>
        <v>1.8451083627109365E-2</v>
      </c>
      <c r="AC466" s="5">
        <f t="shared" si="578"/>
        <v>3.9799292494502748E-4</v>
      </c>
      <c r="AD466" s="5">
        <f t="shared" si="579"/>
        <v>2.0781452256895768E-3</v>
      </c>
      <c r="AE466" s="5">
        <f t="shared" si="580"/>
        <v>3.0428361607285777E-3</v>
      </c>
      <c r="AF466" s="5">
        <f t="shared" si="581"/>
        <v>2.2276720092950031E-3</v>
      </c>
      <c r="AG466" s="5">
        <f t="shared" si="582"/>
        <v>1.0872581409505809E-3</v>
      </c>
      <c r="AH466" s="5">
        <f t="shared" si="583"/>
        <v>1.9103041515654048E-2</v>
      </c>
      <c r="AI466" s="5">
        <f t="shared" si="584"/>
        <v>1.6063809233228064E-2</v>
      </c>
      <c r="AJ466" s="5">
        <f t="shared" si="585"/>
        <v>6.754054501480475E-3</v>
      </c>
      <c r="AK466" s="5">
        <f t="shared" si="586"/>
        <v>1.8931687391891736E-3</v>
      </c>
      <c r="AL466" s="5">
        <f t="shared" si="587"/>
        <v>1.9601262125999415E-5</v>
      </c>
      <c r="AM466" s="5">
        <f t="shared" si="588"/>
        <v>3.4950380479532866E-4</v>
      </c>
      <c r="AN466" s="5">
        <f t="shared" si="589"/>
        <v>5.1174614863143636E-4</v>
      </c>
      <c r="AO466" s="5">
        <f t="shared" si="590"/>
        <v>3.7465131573098187E-4</v>
      </c>
      <c r="AP466" s="5">
        <f t="shared" si="591"/>
        <v>1.8285577560193399E-4</v>
      </c>
      <c r="AQ466" s="5">
        <f t="shared" si="592"/>
        <v>6.6934706886883778E-5</v>
      </c>
      <c r="AR466" s="5">
        <f t="shared" si="593"/>
        <v>5.5941639482335343E-3</v>
      </c>
      <c r="AS466" s="5">
        <f t="shared" si="594"/>
        <v>4.7041505097597377E-3</v>
      </c>
      <c r="AT466" s="5">
        <f t="shared" si="595"/>
        <v>1.9778676691680147E-3</v>
      </c>
      <c r="AU466" s="5">
        <f t="shared" si="596"/>
        <v>5.5439843440722417E-4</v>
      </c>
      <c r="AV466" s="5">
        <f t="shared" si="597"/>
        <v>1.1654885796877038E-4</v>
      </c>
      <c r="AW466" s="5">
        <f t="shared" si="598"/>
        <v>6.7039417043728393E-7</v>
      </c>
      <c r="AX466" s="5">
        <f t="shared" si="599"/>
        <v>4.898314614733672E-5</v>
      </c>
      <c r="AY466" s="5">
        <f t="shared" si="600"/>
        <v>7.1721497863033799E-5</v>
      </c>
      <c r="AZ466" s="5">
        <f t="shared" si="601"/>
        <v>5.2507583325135696E-5</v>
      </c>
      <c r="BA466" s="5">
        <f t="shared" si="602"/>
        <v>2.562733526016783E-5</v>
      </c>
      <c r="BB466" s="5">
        <f t="shared" si="603"/>
        <v>9.3809351565983173E-6</v>
      </c>
      <c r="BC466" s="5">
        <f t="shared" si="604"/>
        <v>2.7471274252717898E-6</v>
      </c>
      <c r="BD466" s="5">
        <f t="shared" si="605"/>
        <v>1.3651696185862736E-3</v>
      </c>
      <c r="BE466" s="5">
        <f t="shared" si="606"/>
        <v>1.1479755360421615E-3</v>
      </c>
      <c r="BF466" s="5">
        <f t="shared" si="607"/>
        <v>4.826681657023723E-4</v>
      </c>
      <c r="BG466" s="5">
        <f t="shared" si="608"/>
        <v>1.3529240584440267E-4</v>
      </c>
      <c r="BH466" s="5">
        <f t="shared" si="609"/>
        <v>2.8441955125418478E-5</v>
      </c>
      <c r="BI466" s="5">
        <f t="shared" si="610"/>
        <v>4.7833863626413523E-6</v>
      </c>
      <c r="BJ466" s="8">
        <f t="shared" si="611"/>
        <v>0.215871295401032</v>
      </c>
      <c r="BK466" s="8">
        <f t="shared" si="612"/>
        <v>0.2660282456457948</v>
      </c>
      <c r="BL466" s="8">
        <f t="shared" si="613"/>
        <v>0.46515018187220591</v>
      </c>
      <c r="BM466" s="8">
        <f t="shared" si="614"/>
        <v>0.40448142083505439</v>
      </c>
      <c r="BN466" s="8">
        <f t="shared" si="615"/>
        <v>0.59468395105210392</v>
      </c>
    </row>
    <row r="467" spans="1:66" x14ac:dyDescent="0.25">
      <c r="A467" t="s">
        <v>16</v>
      </c>
      <c r="B467" t="s">
        <v>256</v>
      </c>
      <c r="C467" t="s">
        <v>252</v>
      </c>
      <c r="D467" t="s">
        <v>498</v>
      </c>
      <c r="E467">
        <f>VLOOKUP(A467,home!$A$2:$E$405,3,FALSE)</f>
        <v>1.5322580645161299</v>
      </c>
      <c r="F467">
        <f>VLOOKUP(B467,home!$B$2:$E$405,3,FALSE)</f>
        <v>0.89</v>
      </c>
      <c r="G467">
        <f>VLOOKUP(C467,away!$B$2:$E$405,4,FALSE)</f>
        <v>1.17</v>
      </c>
      <c r="H467">
        <f>VLOOKUP(A467,away!$A$2:$E$405,3,FALSE)</f>
        <v>1.2782258064516101</v>
      </c>
      <c r="I467">
        <f>VLOOKUP(C467,away!$B$2:$E$405,3,FALSE)</f>
        <v>0.75</v>
      </c>
      <c r="J467">
        <f>VLOOKUP(B467,home!$B$2:$E$405,4,FALSE)</f>
        <v>0.95</v>
      </c>
      <c r="K467" s="3">
        <f t="shared" ref="K467:K506" si="616">E467*F467*G467</f>
        <v>1.5955403225806459</v>
      </c>
      <c r="L467" s="3">
        <f t="shared" ref="L467:L506" si="617">H467*I467*J467</f>
        <v>0.91073588709677211</v>
      </c>
      <c r="M467" s="5">
        <f t="shared" ref="M467:M506" si="618">_xlfn.POISSON.DIST(0,K467,FALSE) * _xlfn.POISSON.DIST(0,L467,FALSE)</f>
        <v>8.157142928142809E-2</v>
      </c>
      <c r="N467" s="5">
        <f t="shared" ref="N467:N506" si="619">_xlfn.POISSON.DIST(1,K467,FALSE) * _xlfn.POISSON.DIST(0,L467,FALSE)</f>
        <v>0.13015050458905411</v>
      </c>
      <c r="O467" s="5">
        <f t="shared" ref="O467:O506" si="620">_xlfn.POISSON.DIST(0,K467,FALSE) * _xlfn.POISSON.DIST(1,L467,FALSE)</f>
        <v>7.4290028008373032E-2</v>
      </c>
      <c r="P467" s="5">
        <f t="shared" ref="P467:P506" si="621">_xlfn.POISSON.DIST(1,K467,FALSE) * _xlfn.POISSON.DIST(1,L467,FALSE)</f>
        <v>0.11853273525300471</v>
      </c>
      <c r="Q467" s="5">
        <f t="shared" ref="Q467:Q506" si="622">_xlfn.POISSON.DIST(2,K467,FALSE) * _xlfn.POISSON.DIST(0,L467,FALSE)</f>
        <v>0.10383018903802664</v>
      </c>
      <c r="R467" s="5">
        <f t="shared" ref="R467:R506" si="623">_xlfn.POISSON.DIST(0,K467,FALSE) * _xlfn.POISSON.DIST(2,L467,FALSE)</f>
        <v>3.3829297280324827E-2</v>
      </c>
      <c r="S467" s="5">
        <f t="shared" ref="S467:S506" si="624">_xlfn.POISSON.DIST(2,K467,FALSE) * _xlfn.POISSON.DIST(2,L467,FALSE)</f>
        <v>4.306044852446201E-2</v>
      </c>
      <c r="T467" s="5">
        <f t="shared" ref="T467:T506" si="625">_xlfn.POISSON.DIST(2,K467,FALSE) * _xlfn.POISSON.DIST(1,L467,FALSE)</f>
        <v>9.4561879320972736E-2</v>
      </c>
      <c r="U467" s="5">
        <f t="shared" ref="U467:U506" si="626">_xlfn.POISSON.DIST(1,K467,FALSE) * _xlfn.POISSON.DIST(2,L467,FALSE)</f>
        <v>5.3976007895326035E-2</v>
      </c>
      <c r="V467" s="5">
        <f t="shared" ref="V467:V506" si="627">_xlfn.POISSON.DIST(3,K467,FALSE) * _xlfn.POISSON.DIST(3,L467,FALSE)</f>
        <v>6.9524243827200054E-3</v>
      </c>
      <c r="W467" s="5">
        <f t="shared" ref="W467:W506" si="628">_xlfn.POISSON.DIST(3,K467,FALSE) * _xlfn.POISSON.DIST(0,L467,FALSE)</f>
        <v>5.522175110378081E-2</v>
      </c>
      <c r="X467" s="5">
        <f t="shared" ref="X467:X506" si="629">_xlfn.POISSON.DIST(3,K467,FALSE) * _xlfn.POISSON.DIST(1,L467,FALSE)</f>
        <v>5.0292430478538971E-2</v>
      </c>
      <c r="Y467" s="5">
        <f t="shared" ref="Y467:Y506" si="630">_xlfn.POISSON.DIST(3,K467,FALSE) * _xlfn.POISSON.DIST(2,L467,FALSE)</f>
        <v>2.2901560643062462E-2</v>
      </c>
      <c r="Z467" s="5">
        <f t="shared" ref="Z467:Z506" si="631">_xlfn.POISSON.DIST(0,K467,FALSE) * _xlfn.POISSON.DIST(3,L467,FALSE)</f>
        <v>1.0269851689485684E-2</v>
      </c>
      <c r="AA467" s="5">
        <f t="shared" ref="AA467:AA506" si="632">_xlfn.POISSON.DIST(1,K467,FALSE) * _xlfn.POISSON.DIST(3,L467,FALSE)</f>
        <v>1.6385962477497379E-2</v>
      </c>
      <c r="AB467" s="5">
        <f t="shared" ref="AB467:AB506" si="633">_xlfn.POISSON.DIST(2,K467,FALSE) * _xlfn.POISSON.DIST(3,L467,FALSE)</f>
        <v>1.3072231928570266E-2</v>
      </c>
      <c r="AC467" s="5">
        <f t="shared" ref="AC467:AC506" si="634">_xlfn.POISSON.DIST(4,K467,FALSE) * _xlfn.POISSON.DIST(4,L467,FALSE)</f>
        <v>6.3141737093412034E-4</v>
      </c>
      <c r="AD467" s="5">
        <f t="shared" ref="AD467:AD506" si="635">_xlfn.POISSON.DIST(4,K467,FALSE) * _xlfn.POISSON.DIST(0,L467,FALSE)</f>
        <v>2.2027132642398656E-2</v>
      </c>
      <c r="AE467" s="5">
        <f t="shared" ref="AE467:AE506" si="636">_xlfn.POISSON.DIST(4,K467,FALSE) * _xlfn.POISSON.DIST(1,L467,FALSE)</f>
        <v>2.006090018727321E-2</v>
      </c>
      <c r="AF467" s="5">
        <f t="shared" ref="AF467:AF506" si="637">_xlfn.POISSON.DIST(4,K467,FALSE) * _xlfn.POISSON.DIST(2,L467,FALSE)</f>
        <v>9.1350908640080337E-3</v>
      </c>
      <c r="AG467" s="5">
        <f t="shared" ref="AG467:AG506" si="638">_xlfn.POISSON.DIST(4,K467,FALSE) * _xlfn.POISSON.DIST(3,L467,FALSE)</f>
        <v>2.7732183605806583E-3</v>
      </c>
      <c r="AH467" s="5">
        <f t="shared" ref="AH467:AH506" si="639">_xlfn.POISSON.DIST(0,K467,FALSE) * _xlfn.POISSON.DIST(4,L467,FALSE)</f>
        <v>2.3382806221940063E-3</v>
      </c>
      <c r="AI467" s="5">
        <f t="shared" ref="AI467:AI506" si="640">_xlfn.POISSON.DIST(1,K467,FALSE) * _xlfn.POISSON.DIST(4,L467,FALSE)</f>
        <v>3.730821018219498E-3</v>
      </c>
      <c r="AJ467" s="5">
        <f t="shared" ref="AJ467:AJ506" si="641">_xlfn.POISSON.DIST(2,K467,FALSE) * _xlfn.POISSON.DIST(4,L467,FALSE)</f>
        <v>2.9763376854502967E-3</v>
      </c>
      <c r="AK467" s="5">
        <f t="shared" ref="AK467:AK506" si="642">_xlfn.POISSON.DIST(3,K467,FALSE) * _xlfn.POISSON.DIST(4,L467,FALSE)</f>
        <v>1.5829555969174326E-3</v>
      </c>
      <c r="AL467" s="5">
        <f t="shared" ref="AL467:AL506" si="643">_xlfn.POISSON.DIST(5,K467,FALSE) * _xlfn.POISSON.DIST(5,L467,FALSE)</f>
        <v>3.6700903109036255E-5</v>
      </c>
      <c r="AM467" s="5">
        <f t="shared" ref="AM467:AM506" si="644">_xlfn.POISSON.DIST(5,K467,FALSE) * _xlfn.POISSON.DIST(0,L467,FALSE)</f>
        <v>7.0290356643558857E-3</v>
      </c>
      <c r="AN467" s="5">
        <f t="shared" ref="AN467:AN506" si="645">_xlfn.POISSON.DIST(5,K467,FALSE) * _xlfn.POISSON.DIST(1,L467,FALSE)</f>
        <v>6.4015950312120073E-3</v>
      </c>
      <c r="AO467" s="5">
        <f t="shared" ref="AO467:AO506" si="646">_xlfn.POISSON.DIST(5,K467,FALSE) * _xlfn.POISSON.DIST(2,L467,FALSE)</f>
        <v>2.9150811647925775E-3</v>
      </c>
      <c r="AP467" s="5">
        <f t="shared" ref="AP467:AP506" si="647">_xlfn.POISSON.DIST(5,K467,FALSE) * _xlfn.POISSON.DIST(3,L467,FALSE)</f>
        <v>8.849563435254866E-4</v>
      </c>
      <c r="AQ467" s="5">
        <f t="shared" ref="AQ467:AQ506" si="648">_xlfn.POISSON.DIST(5,K467,FALSE) * _xlfn.POISSON.DIST(4,L467,FALSE)</f>
        <v>2.0149037514064993E-4</v>
      </c>
      <c r="AR467" s="5">
        <f t="shared" ref="AR467:AR506" si="649">_xlfn.POISSON.DIST(0,K467,FALSE) * _xlfn.POISSON.DIST(5,L467,FALSE)</f>
        <v>4.2591121534701031E-4</v>
      </c>
      <c r="AS467" s="5">
        <f t="shared" ref="AS467:AS506" si="650">_xlfn.POISSON.DIST(1,K467,FALSE) * _xlfn.POISSON.DIST(5,L467,FALSE)</f>
        <v>6.7955851792548367E-4</v>
      </c>
      <c r="AT467" s="5">
        <f t="shared" ref="AT467:AT506" si="651">_xlfn.POISSON.DIST(2,K467,FALSE) * _xlfn.POISSON.DIST(5,L467,FALSE)</f>
        <v>5.4213150845162613E-4</v>
      </c>
      <c r="AU467" s="5">
        <f t="shared" ref="AU467:AU506" si="652">_xlfn.POISSON.DIST(3,K467,FALSE) * _xlfn.POISSON.DIST(5,L467,FALSE)</f>
        <v>2.8833089395867981E-4</v>
      </c>
      <c r="AV467" s="5">
        <f t="shared" ref="AV467:AV506" si="653">_xlfn.POISSON.DIST(4,K467,FALSE) * _xlfn.POISSON.DIST(5,L467,FALSE)</f>
        <v>1.1501089188919958E-4</v>
      </c>
      <c r="AW467" s="5">
        <f t="shared" ref="AW467:AW506" si="654">_xlfn.POISSON.DIST(6,K467,FALSE) * _xlfn.POISSON.DIST(6,L467,FALSE)</f>
        <v>1.4814073145229505E-6</v>
      </c>
      <c r="AX467" s="5">
        <f t="shared" ref="AX467:AX506" si="655">_xlfn.POISSON.DIST(6,K467,FALSE) * _xlfn.POISSON.DIST(0,L467,FALSE)</f>
        <v>1.869184971889542E-3</v>
      </c>
      <c r="AY467" s="5">
        <f t="shared" ref="AY467:AY506" si="656">_xlfn.POISSON.DIST(6,K467,FALSE) * _xlfn.POISSON.DIST(1,L467,FALSE)</f>
        <v>1.7023338335217773E-3</v>
      </c>
      <c r="AZ467" s="5">
        <f t="shared" ref="AZ467:AZ506" si="657">_xlfn.POISSON.DIST(6,K467,FALSE) * _xlfn.POISSON.DIST(2,L467,FALSE)</f>
        <v>7.751882570036522E-4</v>
      </c>
      <c r="BA467" s="5">
        <f t="shared" ref="BA467:BA506" si="658">_xlfn.POISSON.DIST(6,K467,FALSE) * _xlfn.POISSON.DIST(3,L467,FALSE)</f>
        <v>2.3533058830307394E-4</v>
      </c>
      <c r="BB467" s="5">
        <f t="shared" ref="BB467:BB506" si="659">_xlfn.POISSON.DIST(6,K467,FALSE) * _xlfn.POISSON.DIST(4,L467,FALSE)</f>
        <v>5.358100302480131E-5</v>
      </c>
      <c r="BC467" s="5">
        <f t="shared" ref="BC467:BC506" si="660">_xlfn.POISSON.DIST(6,K467,FALSE) * _xlfn.POISSON.DIST(5,L467,FALSE)</f>
        <v>9.7596284642654555E-6</v>
      </c>
      <c r="BD467" s="5">
        <f t="shared" ref="BD467:BD506" si="661">_xlfn.POISSON.DIST(0,K467,FALSE) * _xlfn.POISSON.DIST(6,L467,FALSE)</f>
        <v>6.4648771422253938E-5</v>
      </c>
      <c r="BE467" s="5">
        <f t="shared" ref="BE467:BE506" si="662">_xlfn.POISSON.DIST(1,K467,FALSE) * _xlfn.POISSON.DIST(6,L467,FALSE)</f>
        <v>1.0314972160950549E-4</v>
      </c>
      <c r="BF467" s="5">
        <f t="shared" ref="BF467:BF506" si="663">_xlfn.POISSON.DIST(2,K467,FALSE) * _xlfn.POISSON.DIST(6,L467,FALSE)</f>
        <v>8.2289770045467127E-5</v>
      </c>
      <c r="BG467" s="5">
        <f t="shared" ref="BG467:BG506" si="664">_xlfn.POISSON.DIST(3,K467,FALSE) * _xlfn.POISSON.DIST(6,L467,FALSE)</f>
        <v>4.3765548747810584E-5</v>
      </c>
      <c r="BH467" s="5">
        <f t="shared" ref="BH467:BH506" si="665">_xlfn.POISSON.DIST(4,K467,FALSE) * _xlfn.POISSON.DIST(6,L467,FALSE)</f>
        <v>1.7457424441750181E-5</v>
      </c>
      <c r="BI467" s="5">
        <f t="shared" ref="BI467:BI506" si="666">_xlfn.POISSON.DIST(5,K467,FALSE) * _xlfn.POISSON.DIST(6,L467,FALSE)</f>
        <v>5.5708049250434673E-6</v>
      </c>
      <c r="BJ467" s="8">
        <f t="shared" ref="BJ467:BJ506" si="667">SUM(N467,Q467,T467,W467,X467,Y467,AD467,AE467,AF467,AG467,AM467,AN467,AO467,AP467,AQ467,AX467,AY467,AZ467,BA467,BB467,BC467)</f>
        <v>0.53303219408892977</v>
      </c>
      <c r="BK467" s="8">
        <f t="shared" ref="BK467:BK506" si="668">SUM(M467,P467,S467,V467,AC467,AL467,AY467)</f>
        <v>0.25248748954917971</v>
      </c>
      <c r="BL467" s="8">
        <f t="shared" ref="BL467:BL506" si="669">SUM(O467,R467,U467,AA467,AB467,AH467,AI467,AJ467,AK467,AR467,AS467,AT467,AU467,AV467,BD467,BE467,BF467,BG467,BH467,BI467)</f>
        <v>0.20454974758163663</v>
      </c>
      <c r="BM467" s="8">
        <f t="shared" ref="BM467:BM506" si="670">SUM(S467:BI467)</f>
        <v>0.45643424703281338</v>
      </c>
      <c r="BN467" s="8">
        <f t="shared" ref="BN467:BN506" si="671">SUM(M467:R467)</f>
        <v>0.54220418345021137</v>
      </c>
    </row>
    <row r="468" spans="1:66" x14ac:dyDescent="0.25">
      <c r="A468" t="s">
        <v>69</v>
      </c>
      <c r="B468" t="s">
        <v>324</v>
      </c>
      <c r="C468" t="s">
        <v>76</v>
      </c>
      <c r="D468" t="s">
        <v>498</v>
      </c>
      <c r="E468">
        <f>VLOOKUP(A468,home!$A$2:$E$405,3,FALSE)</f>
        <v>1.3354838709677399</v>
      </c>
      <c r="F468">
        <f>VLOOKUP(B468,home!$B$2:$E$405,3,FALSE)</f>
        <v>0.9</v>
      </c>
      <c r="G468">
        <f>VLOOKUP(C468,away!$B$2:$E$405,4,FALSE)</f>
        <v>0.9</v>
      </c>
      <c r="H468">
        <f>VLOOKUP(A468,away!$A$2:$E$405,3,FALSE)</f>
        <v>1.3322580645161299</v>
      </c>
      <c r="I468">
        <f>VLOOKUP(C468,away!$B$2:$E$405,3,FALSE)</f>
        <v>0.75</v>
      </c>
      <c r="J468">
        <f>VLOOKUP(B468,home!$B$2:$E$405,4,FALSE)</f>
        <v>0.9</v>
      </c>
      <c r="K468" s="3">
        <f t="shared" si="616"/>
        <v>1.0817419354838693</v>
      </c>
      <c r="L468" s="3">
        <f t="shared" si="617"/>
        <v>0.89927419354838778</v>
      </c>
      <c r="M468" s="5">
        <f t="shared" si="618"/>
        <v>0.13792901240576358</v>
      </c>
      <c r="N468" s="5">
        <f t="shared" si="619"/>
        <v>0.1492035968391893</v>
      </c>
      <c r="O468" s="5">
        <f t="shared" si="620"/>
        <v>0.12403600139811864</v>
      </c>
      <c r="P468" s="5">
        <f t="shared" si="621"/>
        <v>0.13417494422208076</v>
      </c>
      <c r="Q468" s="5">
        <f t="shared" si="622"/>
        <v>8.0699893812989795E-2</v>
      </c>
      <c r="R468" s="5">
        <f t="shared" si="623"/>
        <v>5.5771187564129902E-2</v>
      </c>
      <c r="S468" s="5">
        <f t="shared" si="624"/>
        <v>3.2630762997194848E-2</v>
      </c>
      <c r="T468" s="5">
        <f t="shared" si="625"/>
        <v>7.2571331928116933E-2</v>
      </c>
      <c r="U468" s="5">
        <f t="shared" si="626"/>
        <v>6.0330032379855777E-2</v>
      </c>
      <c r="V468" s="5">
        <f t="shared" si="627"/>
        <v>3.5269598539674481E-3</v>
      </c>
      <c r="W468" s="5">
        <f t="shared" si="628"/>
        <v>2.9098819775535436E-2</v>
      </c>
      <c r="X468" s="5">
        <f t="shared" si="629"/>
        <v>2.616781768685451E-2</v>
      </c>
      <c r="Y468" s="5">
        <f t="shared" si="630"/>
        <v>1.1766021573633661E-2</v>
      </c>
      <c r="Z468" s="5">
        <f t="shared" si="631"/>
        <v>1.6717863239989601E-2</v>
      </c>
      <c r="AA468" s="5">
        <f t="shared" si="632"/>
        <v>1.8084413738380978E-2</v>
      </c>
      <c r="AB468" s="5">
        <f t="shared" si="633"/>
        <v>9.781334359723658E-3</v>
      </c>
      <c r="AC468" s="5">
        <f t="shared" si="634"/>
        <v>2.1443532502041685E-4</v>
      </c>
      <c r="AD468" s="5">
        <f t="shared" si="635"/>
        <v>7.8693534060709988E-3</v>
      </c>
      <c r="AE468" s="5">
        <f t="shared" si="636"/>
        <v>7.0767064379917569E-3</v>
      </c>
      <c r="AF468" s="5">
        <f t="shared" si="637"/>
        <v>3.1819497375018594E-3</v>
      </c>
      <c r="AG468" s="5">
        <f t="shared" si="638"/>
        <v>9.5381509470116315E-4</v>
      </c>
      <c r="AH468" s="5">
        <f t="shared" si="639"/>
        <v>3.7584857457484706E-3</v>
      </c>
      <c r="AI468" s="5">
        <f t="shared" si="640"/>
        <v>4.0657116450944835E-3</v>
      </c>
      <c r="AJ468" s="5">
        <f t="shared" si="641"/>
        <v>2.1990253920419066E-3</v>
      </c>
      <c r="AK468" s="5">
        <f t="shared" si="642"/>
        <v>7.9292599458852893E-4</v>
      </c>
      <c r="AL468" s="5">
        <f t="shared" si="643"/>
        <v>8.3439581773314943E-6</v>
      </c>
      <c r="AM468" s="5">
        <f t="shared" si="644"/>
        <v>1.7025219168979647E-3</v>
      </c>
      <c r="AN468" s="5">
        <f t="shared" si="645"/>
        <v>1.5310340238168726E-3</v>
      </c>
      <c r="AO468" s="5">
        <f t="shared" si="646"/>
        <v>6.8840969353153045E-4</v>
      </c>
      <c r="AP468" s="5">
        <f t="shared" si="647"/>
        <v>2.0635635732715331E-4</v>
      </c>
      <c r="AQ468" s="5">
        <f t="shared" si="648"/>
        <v>4.6392736704739678E-5</v>
      </c>
      <c r="AR468" s="5">
        <f t="shared" si="649"/>
        <v>6.7598184759421354E-4</v>
      </c>
      <c r="AS468" s="5">
        <f t="shared" si="650"/>
        <v>7.312379121685264E-4</v>
      </c>
      <c r="AT468" s="5">
        <f t="shared" si="651"/>
        <v>3.9550535720418273E-4</v>
      </c>
      <c r="AU468" s="5">
        <f t="shared" si="652"/>
        <v>1.4261157686543057E-4</v>
      </c>
      <c r="AV468" s="5">
        <f t="shared" si="653"/>
        <v>3.8567230795204364E-5</v>
      </c>
      <c r="AW468" s="5">
        <f t="shared" si="654"/>
        <v>2.2546826071123009E-7</v>
      </c>
      <c r="AX468" s="5">
        <f t="shared" si="655"/>
        <v>3.0694822559815179E-4</v>
      </c>
      <c r="AY468" s="5">
        <f t="shared" si="656"/>
        <v>2.760306180358866E-4</v>
      </c>
      <c r="AZ468" s="5">
        <f t="shared" si="657"/>
        <v>1.2411360571444247E-4</v>
      </c>
      <c r="BA468" s="5">
        <f t="shared" si="658"/>
        <v>3.7204054229079274E-5</v>
      </c>
      <c r="BB468" s="5">
        <f t="shared" si="659"/>
        <v>8.3641614658964359E-6</v>
      </c>
      <c r="BC468" s="5">
        <f t="shared" si="660"/>
        <v>1.5043349113905041E-6</v>
      </c>
      <c r="BD468" s="5">
        <f t="shared" si="661"/>
        <v>1.0131550514143923E-4</v>
      </c>
      <c r="BE468" s="5">
        <f t="shared" si="662"/>
        <v>1.0959723062622637E-4</v>
      </c>
      <c r="BF468" s="5">
        <f t="shared" si="663"/>
        <v>5.9277960190643062E-5</v>
      </c>
      <c r="BG468" s="5">
        <f t="shared" si="664"/>
        <v>2.1374485129387328E-5</v>
      </c>
      <c r="BH468" s="5">
        <f t="shared" si="665"/>
        <v>5.7804192284586578E-6</v>
      </c>
      <c r="BI468" s="5">
        <f t="shared" si="666"/>
        <v>1.2505843768202089E-6</v>
      </c>
      <c r="BJ468" s="8">
        <f t="shared" si="667"/>
        <v>0.39351818602081839</v>
      </c>
      <c r="BK468" s="8">
        <f t="shared" si="668"/>
        <v>0.30876048938024031</v>
      </c>
      <c r="BL468" s="8">
        <f t="shared" si="669"/>
        <v>0.28110161832700281</v>
      </c>
      <c r="BM468" s="8">
        <f t="shared" si="670"/>
        <v>0.31800771557600399</v>
      </c>
      <c r="BN468" s="8">
        <f t="shared" si="671"/>
        <v>0.68181463624227201</v>
      </c>
    </row>
    <row r="469" spans="1:66" x14ac:dyDescent="0.25">
      <c r="A469" t="s">
        <v>69</v>
      </c>
      <c r="B469" t="s">
        <v>261</v>
      </c>
      <c r="C469" t="s">
        <v>75</v>
      </c>
      <c r="D469" t="s">
        <v>498</v>
      </c>
      <c r="E469">
        <f>VLOOKUP(A469,home!$A$2:$E$405,3,FALSE)</f>
        <v>1.3354838709677399</v>
      </c>
      <c r="F469">
        <f>VLOOKUP(B469,home!$B$2:$E$405,3,FALSE)</f>
        <v>1.55</v>
      </c>
      <c r="G469">
        <f>VLOOKUP(C469,away!$B$2:$E$405,4,FALSE)</f>
        <v>1.2</v>
      </c>
      <c r="H469">
        <f>VLOOKUP(A469,away!$A$2:$E$405,3,FALSE)</f>
        <v>1.3322580645161299</v>
      </c>
      <c r="I469">
        <f>VLOOKUP(C469,away!$B$2:$E$405,3,FALSE)</f>
        <v>0.6</v>
      </c>
      <c r="J469">
        <f>VLOOKUP(B469,home!$B$2:$E$405,4,FALSE)</f>
        <v>1</v>
      </c>
      <c r="K469" s="3">
        <f t="shared" si="616"/>
        <v>2.483999999999996</v>
      </c>
      <c r="L469" s="3">
        <f t="shared" si="617"/>
        <v>0.79935483870967794</v>
      </c>
      <c r="M469" s="5">
        <f t="shared" si="618"/>
        <v>3.7502231590000962E-2</v>
      </c>
      <c r="N469" s="5">
        <f t="shared" si="619"/>
        <v>9.3155543269562227E-2</v>
      </c>
      <c r="O469" s="5">
        <f t="shared" si="620"/>
        <v>2.9977590283878211E-2</v>
      </c>
      <c r="P469" s="5">
        <f t="shared" si="621"/>
        <v>7.4464334265153337E-2</v>
      </c>
      <c r="Q469" s="5">
        <f t="shared" si="622"/>
        <v>0.11569918474079612</v>
      </c>
      <c r="R469" s="5">
        <f t="shared" si="623"/>
        <v>1.1981365923137135E-2</v>
      </c>
      <c r="S469" s="5">
        <f t="shared" si="624"/>
        <v>3.6964047487716103E-2</v>
      </c>
      <c r="T469" s="5">
        <f t="shared" si="625"/>
        <v>9.2484703157320311E-2</v>
      </c>
      <c r="U469" s="5">
        <f t="shared" si="626"/>
        <v>2.9761712953072592E-2</v>
      </c>
      <c r="V469" s="5">
        <f t="shared" si="627"/>
        <v>8.1550797000576377E-3</v>
      </c>
      <c r="W469" s="5">
        <f t="shared" si="628"/>
        <v>9.5798924965379034E-2</v>
      </c>
      <c r="X469" s="5">
        <f t="shared" si="629"/>
        <v>7.6577334214261106E-2</v>
      </c>
      <c r="Y469" s="5">
        <f t="shared" si="630"/>
        <v>3.0606231319828887E-2</v>
      </c>
      <c r="Z469" s="5">
        <f t="shared" si="631"/>
        <v>3.1924542750036387E-3</v>
      </c>
      <c r="AA469" s="5">
        <f t="shared" si="632"/>
        <v>7.9300564191090248E-3</v>
      </c>
      <c r="AB469" s="5">
        <f t="shared" si="633"/>
        <v>9.8491300725333936E-3</v>
      </c>
      <c r="AC469" s="5">
        <f t="shared" si="634"/>
        <v>1.0120440754417162E-3</v>
      </c>
      <c r="AD469" s="5">
        <f t="shared" si="635"/>
        <v>5.9491132403500277E-2</v>
      </c>
      <c r="AE469" s="5">
        <f t="shared" si="636"/>
        <v>4.7554524547056054E-2</v>
      </c>
      <c r="AF469" s="5">
        <f t="shared" si="637"/>
        <v>1.9006469649613705E-2</v>
      </c>
      <c r="AG469" s="5">
        <f t="shared" si="638"/>
        <v>5.0643044937357835E-3</v>
      </c>
      <c r="AH469" s="5">
        <f t="shared" si="639"/>
        <v>6.3797594302088885E-4</v>
      </c>
      <c r="AI469" s="5">
        <f t="shared" si="640"/>
        <v>1.5847322424638851E-3</v>
      </c>
      <c r="AJ469" s="5">
        <f t="shared" si="641"/>
        <v>1.9682374451401425E-3</v>
      </c>
      <c r="AK469" s="5">
        <f t="shared" si="642"/>
        <v>1.6297006045760353E-3</v>
      </c>
      <c r="AL469" s="5">
        <f t="shared" si="643"/>
        <v>8.0380484178816994E-5</v>
      </c>
      <c r="AM469" s="5">
        <f t="shared" si="644"/>
        <v>2.9555194578058899E-2</v>
      </c>
      <c r="AN469" s="5">
        <f t="shared" si="645"/>
        <v>2.362508779497742E-2</v>
      </c>
      <c r="AO469" s="5">
        <f t="shared" si="646"/>
        <v>9.4424141219280767E-3</v>
      </c>
      <c r="AP469" s="5">
        <f t="shared" si="647"/>
        <v>2.5159464724879344E-3</v>
      </c>
      <c r="AQ469" s="5">
        <f t="shared" si="648"/>
        <v>5.0278349667944391E-4</v>
      </c>
      <c r="AR469" s="5">
        <f t="shared" si="649"/>
        <v>1.019938314068235E-4</v>
      </c>
      <c r="AS469" s="5">
        <f t="shared" si="650"/>
        <v>2.5335267721454912E-4</v>
      </c>
      <c r="AT469" s="5">
        <f t="shared" si="651"/>
        <v>3.1466402510046954E-4</v>
      </c>
      <c r="AU469" s="5">
        <f t="shared" si="652"/>
        <v>2.6054181278318834E-4</v>
      </c>
      <c r="AV469" s="5">
        <f t="shared" si="653"/>
        <v>1.6179646573835968E-4</v>
      </c>
      <c r="AW469" s="5">
        <f t="shared" si="654"/>
        <v>4.4334244986653083E-6</v>
      </c>
      <c r="AX469" s="5">
        <f t="shared" si="655"/>
        <v>1.2235850555316355E-2</v>
      </c>
      <c r="AY469" s="5">
        <f t="shared" si="656"/>
        <v>9.780786347120627E-3</v>
      </c>
      <c r="AZ469" s="5">
        <f t="shared" si="657"/>
        <v>3.9091594464782144E-3</v>
      </c>
      <c r="BA469" s="5">
        <f t="shared" si="658"/>
        <v>1.0416018396100023E-3</v>
      </c>
      <c r="BB469" s="5">
        <f t="shared" si="659"/>
        <v>2.0815236762528928E-4</v>
      </c>
      <c r="BC469" s="5">
        <f t="shared" si="660"/>
        <v>3.3277520450030152E-5</v>
      </c>
      <c r="BD469" s="5">
        <f t="shared" si="661"/>
        <v>1.3588210442263907E-5</v>
      </c>
      <c r="BE469" s="5">
        <f t="shared" si="662"/>
        <v>3.3753114738583482E-5</v>
      </c>
      <c r="BF469" s="5">
        <f t="shared" si="663"/>
        <v>4.1921368505320626E-5</v>
      </c>
      <c r="BG469" s="5">
        <f t="shared" si="664"/>
        <v>3.4710893122405423E-5</v>
      </c>
      <c r="BH469" s="5">
        <f t="shared" si="665"/>
        <v>2.155546462901373E-5</v>
      </c>
      <c r="BI469" s="5">
        <f t="shared" si="666"/>
        <v>1.0708754827694007E-5</v>
      </c>
      <c r="BJ469" s="8">
        <f t="shared" si="667"/>
        <v>0.72828860730178568</v>
      </c>
      <c r="BK469" s="8">
        <f t="shared" si="668"/>
        <v>0.1679589039496692</v>
      </c>
      <c r="BL469" s="8">
        <f t="shared" si="669"/>
        <v>9.6569088505439993E-2</v>
      </c>
      <c r="BM469" s="8">
        <f t="shared" si="670"/>
        <v>0.62345245103674873</v>
      </c>
      <c r="BN469" s="8">
        <f t="shared" si="671"/>
        <v>0.36278025007252801</v>
      </c>
    </row>
    <row r="470" spans="1:66" x14ac:dyDescent="0.25">
      <c r="A470" t="s">
        <v>80</v>
      </c>
      <c r="B470" t="s">
        <v>92</v>
      </c>
      <c r="C470" t="s">
        <v>82</v>
      </c>
      <c r="D470" t="s">
        <v>498</v>
      </c>
      <c r="E470">
        <f>VLOOKUP(A470,home!$A$2:$E$405,3,FALSE)</f>
        <v>1.2326530612244899</v>
      </c>
      <c r="F470">
        <f>VLOOKUP(B470,home!$B$2:$E$405,3,FALSE)</f>
        <v>0.97</v>
      </c>
      <c r="G470">
        <f>VLOOKUP(C470,away!$B$2:$E$405,4,FALSE)</f>
        <v>0.73</v>
      </c>
      <c r="H470">
        <f>VLOOKUP(A470,away!$A$2:$E$405,3,FALSE)</f>
        <v>1.02857142857143</v>
      </c>
      <c r="I470">
        <f>VLOOKUP(C470,away!$B$2:$E$405,3,FALSE)</f>
        <v>0.56999999999999995</v>
      </c>
      <c r="J470">
        <f>VLOOKUP(B470,home!$B$2:$E$405,4,FALSE)</f>
        <v>1.51</v>
      </c>
      <c r="K470" s="3">
        <f t="shared" si="616"/>
        <v>0.87284163265306125</v>
      </c>
      <c r="L470" s="3">
        <f t="shared" si="617"/>
        <v>0.88529142857142973</v>
      </c>
      <c r="M470" s="5">
        <f t="shared" si="618"/>
        <v>0.172366361064902</v>
      </c>
      <c r="N470" s="5">
        <f t="shared" si="619"/>
        <v>0.15044853600635608</v>
      </c>
      <c r="O470" s="5">
        <f t="shared" si="620"/>
        <v>0.15259446202480595</v>
      </c>
      <c r="P470" s="5">
        <f t="shared" si="621"/>
        <v>0.13319079936754716</v>
      </c>
      <c r="Q470" s="5">
        <f t="shared" si="622"/>
        <v>6.5658872899025361E-2</v>
      </c>
      <c r="R470" s="5">
        <f t="shared" si="623"/>
        <v>6.7545284639014602E-2</v>
      </c>
      <c r="S470" s="5">
        <f t="shared" si="624"/>
        <v>2.5729772512698323E-2</v>
      </c>
      <c r="T470" s="5">
        <f t="shared" si="625"/>
        <v>5.8127237387168088E-2</v>
      </c>
      <c r="U470" s="5">
        <f t="shared" si="626"/>
        <v>5.8956336522333244E-2</v>
      </c>
      <c r="V470" s="5">
        <f t="shared" si="627"/>
        <v>2.2090988489988994E-3</v>
      </c>
      <c r="W470" s="5">
        <f t="shared" si="628"/>
        <v>1.9103265939781712E-2</v>
      </c>
      <c r="X470" s="5">
        <f t="shared" si="629"/>
        <v>1.6911957594209288E-2</v>
      </c>
      <c r="Y470" s="5">
        <f t="shared" si="630"/>
        <v>7.486005549258489E-3</v>
      </c>
      <c r="Z470" s="5">
        <f t="shared" si="631"/>
        <v>1.9932420510445699E-2</v>
      </c>
      <c r="AA470" s="5">
        <f t="shared" si="632"/>
        <v>1.7397846461064785E-2</v>
      </c>
      <c r="AB470" s="5">
        <f t="shared" si="633"/>
        <v>7.5927823548615353E-3</v>
      </c>
      <c r="AC470" s="5">
        <f t="shared" si="634"/>
        <v>1.0668832065110112E-4</v>
      </c>
      <c r="AD470" s="5">
        <f t="shared" si="635"/>
        <v>4.168531457971171E-3</v>
      </c>
      <c r="AE470" s="5">
        <f t="shared" si="636"/>
        <v>3.6903651694722424E-3</v>
      </c>
      <c r="AF470" s="5">
        <f t="shared" si="637"/>
        <v>1.6335243264161635E-3</v>
      </c>
      <c r="AG470" s="5">
        <f t="shared" si="638"/>
        <v>4.8204836151304937E-4</v>
      </c>
      <c r="AH470" s="5">
        <f t="shared" si="639"/>
        <v>4.4115002571447348E-3</v>
      </c>
      <c r="AI470" s="5">
        <f t="shared" si="640"/>
        <v>3.8505410868956095E-3</v>
      </c>
      <c r="AJ470" s="5">
        <f t="shared" si="641"/>
        <v>1.6804562844418283E-3</v>
      </c>
      <c r="AK470" s="5">
        <f t="shared" si="642"/>
        <v>4.8892406897143421E-4</v>
      </c>
      <c r="AL470" s="5">
        <f t="shared" si="643"/>
        <v>3.2976046191172602E-6</v>
      </c>
      <c r="AM470" s="5">
        <f t="shared" si="644"/>
        <v>7.2769356070824076E-4</v>
      </c>
      <c r="AN470" s="5">
        <f t="shared" si="645"/>
        <v>6.442208719216289E-4</v>
      </c>
      <c r="AO470" s="5">
        <f t="shared" si="646"/>
        <v>2.8516160800951538E-4</v>
      </c>
      <c r="AP470" s="5">
        <f t="shared" si="647"/>
        <v>8.415037577615665E-5</v>
      </c>
      <c r="AQ470" s="5">
        <f t="shared" si="648"/>
        <v>1.8624401596424091E-5</v>
      </c>
      <c r="AR470" s="5">
        <f t="shared" si="649"/>
        <v>7.8109267295817849E-4</v>
      </c>
      <c r="AS470" s="5">
        <f t="shared" si="650"/>
        <v>6.8177020391816008E-4</v>
      </c>
      <c r="AT470" s="5">
        <f t="shared" si="651"/>
        <v>2.9753870894106863E-4</v>
      </c>
      <c r="AU470" s="5">
        <f t="shared" si="652"/>
        <v>8.6568057496535462E-5</v>
      </c>
      <c r="AV470" s="5">
        <f t="shared" si="653"/>
        <v>1.8890051160220019E-5</v>
      </c>
      <c r="AW470" s="5">
        <f t="shared" si="654"/>
        <v>7.0781179322030324E-8</v>
      </c>
      <c r="AX470" s="5">
        <f t="shared" si="655"/>
        <v>1.0586020593328336E-4</v>
      </c>
      <c r="AY470" s="5">
        <f t="shared" si="656"/>
        <v>9.3717132939542171E-5</v>
      </c>
      <c r="AZ470" s="5">
        <f t="shared" si="657"/>
        <v>4.1483487250832932E-5</v>
      </c>
      <c r="BA470" s="5">
        <f t="shared" si="658"/>
        <v>1.2241658563471528E-5</v>
      </c>
      <c r="BB470" s="5">
        <f t="shared" si="659"/>
        <v>2.7093588494348459E-6</v>
      </c>
      <c r="BC470" s="5">
        <f t="shared" si="660"/>
        <v>4.7971443326576409E-7</v>
      </c>
      <c r="BD470" s="5">
        <f t="shared" si="661"/>
        <v>1.1524910804830368E-4</v>
      </c>
      <c r="BE470" s="5">
        <f t="shared" si="662"/>
        <v>1.0059421963069044E-4</v>
      </c>
      <c r="BF470" s="5">
        <f t="shared" si="663"/>
        <v>4.3901411448956237E-5</v>
      </c>
      <c r="BG470" s="5">
        <f t="shared" si="664"/>
        <v>1.2772993214960254E-5</v>
      </c>
      <c r="BH470" s="5">
        <f t="shared" si="665"/>
        <v>2.7872000629030949E-6</v>
      </c>
      <c r="BI470" s="5">
        <f t="shared" si="666"/>
        <v>4.8655685068701063E-7</v>
      </c>
      <c r="BJ470" s="8">
        <f t="shared" si="667"/>
        <v>0.32972668706715347</v>
      </c>
      <c r="BK470" s="8">
        <f t="shared" si="668"/>
        <v>0.3336997348523561</v>
      </c>
      <c r="BL470" s="8">
        <f t="shared" si="669"/>
        <v>0.31665978488326446</v>
      </c>
      <c r="BM470" s="8">
        <f t="shared" si="670"/>
        <v>0.25812066495980834</v>
      </c>
      <c r="BN470" s="8">
        <f t="shared" si="671"/>
        <v>0.7418043160016512</v>
      </c>
    </row>
    <row r="471" spans="1:66" x14ac:dyDescent="0.25">
      <c r="A471" t="s">
        <v>80</v>
      </c>
      <c r="B471" t="s">
        <v>369</v>
      </c>
      <c r="C471" t="s">
        <v>97</v>
      </c>
      <c r="D471" t="s">
        <v>498</v>
      </c>
      <c r="E471">
        <f>VLOOKUP(A471,home!$A$2:$E$405,3,FALSE)</f>
        <v>1.2326530612244899</v>
      </c>
      <c r="F471">
        <f>VLOOKUP(B471,home!$B$2:$E$405,3,FALSE)</f>
        <v>0.89</v>
      </c>
      <c r="G471">
        <f>VLOOKUP(C471,away!$B$2:$E$405,4,FALSE)</f>
        <v>0.97</v>
      </c>
      <c r="H471">
        <f>VLOOKUP(A471,away!$A$2:$E$405,3,FALSE)</f>
        <v>1.02857142857143</v>
      </c>
      <c r="I471">
        <f>VLOOKUP(C471,away!$B$2:$E$405,3,FALSE)</f>
        <v>1.1000000000000001</v>
      </c>
      <c r="J471">
        <f>VLOOKUP(B471,home!$B$2:$E$405,4,FALSE)</f>
        <v>0.97</v>
      </c>
      <c r="K471" s="3">
        <f t="shared" si="616"/>
        <v>1.0641493877551023</v>
      </c>
      <c r="L471" s="3">
        <f t="shared" si="617"/>
        <v>1.097485714285716</v>
      </c>
      <c r="M471" s="5">
        <f t="shared" si="618"/>
        <v>0.11513670677754456</v>
      </c>
      <c r="N471" s="5">
        <f t="shared" si="619"/>
        <v>0.12252265602546276</v>
      </c>
      <c r="O471" s="5">
        <f t="shared" si="620"/>
        <v>0.12636089087825855</v>
      </c>
      <c r="P471" s="5">
        <f t="shared" si="621"/>
        <v>0.13446686466428809</v>
      </c>
      <c r="Q471" s="5">
        <f t="shared" si="622"/>
        <v>6.5191204697812602E-2</v>
      </c>
      <c r="R471" s="5">
        <f t="shared" si="623"/>
        <v>6.933963629165249E-2</v>
      </c>
      <c r="S471" s="5">
        <f t="shared" si="624"/>
        <v>3.9260584653465234E-2</v>
      </c>
      <c r="T471" s="5">
        <f t="shared" si="625"/>
        <v>7.1546415852925191E-2</v>
      </c>
      <c r="U471" s="5">
        <f t="shared" si="626"/>
        <v>7.3787731506923457E-2</v>
      </c>
      <c r="V471" s="5">
        <f t="shared" si="627"/>
        <v>5.0946661301782001E-3</v>
      </c>
      <c r="W471" s="5">
        <f t="shared" si="628"/>
        <v>2.3124393522064943E-2</v>
      </c>
      <c r="X471" s="5">
        <f t="shared" si="629"/>
        <v>2.5378691541987429E-2</v>
      </c>
      <c r="Y471" s="5">
        <f t="shared" si="630"/>
        <v>1.3926375707297465E-2</v>
      </c>
      <c r="Z471" s="5">
        <f t="shared" si="631"/>
        <v>2.5366420087951994E-2</v>
      </c>
      <c r="AA471" s="5">
        <f t="shared" si="632"/>
        <v>2.6993660406132838E-2</v>
      </c>
      <c r="AB471" s="5">
        <f t="shared" si="633"/>
        <v>1.4362643597227704E-2</v>
      </c>
      <c r="AC471" s="5">
        <f t="shared" si="634"/>
        <v>3.7187520394778122E-4</v>
      </c>
      <c r="AD471" s="5">
        <f t="shared" si="635"/>
        <v>6.1519523021783653E-3</v>
      </c>
      <c r="AE471" s="5">
        <f t="shared" si="636"/>
        <v>6.7516797666078779E-3</v>
      </c>
      <c r="AF471" s="5">
        <f t="shared" si="637"/>
        <v>3.7049360456420312E-3</v>
      </c>
      <c r="AG471" s="5">
        <f t="shared" si="638"/>
        <v>1.3553714608114469E-3</v>
      </c>
      <c r="AH471" s="5">
        <f t="shared" si="639"/>
        <v>6.9598209172743808E-3</v>
      </c>
      <c r="AI471" s="5">
        <f t="shared" si="640"/>
        <v>7.4062891680026863E-3</v>
      </c>
      <c r="AJ471" s="5">
        <f t="shared" si="641"/>
        <v>3.9406990418336526E-3</v>
      </c>
      <c r="AK471" s="5">
        <f t="shared" si="642"/>
        <v>1.3978308242314664E-3</v>
      </c>
      <c r="AL471" s="5">
        <f t="shared" si="643"/>
        <v>1.7372354697573635E-5</v>
      </c>
      <c r="AM471" s="5">
        <f t="shared" si="644"/>
        <v>1.30931925517234E-3</v>
      </c>
      <c r="AN471" s="5">
        <f t="shared" si="645"/>
        <v>1.4369591779908573E-3</v>
      </c>
      <c r="AO471" s="5">
        <f t="shared" si="646"/>
        <v>7.8852108492835562E-4</v>
      </c>
      <c r="AP471" s="5">
        <f t="shared" si="647"/>
        <v>2.8846354204064802E-4</v>
      </c>
      <c r="AQ471" s="5">
        <f t="shared" si="648"/>
        <v>7.9146154120467044E-5</v>
      </c>
      <c r="AR471" s="5">
        <f t="shared" si="649"/>
        <v>1.5276608061391089E-3</v>
      </c>
      <c r="AS471" s="5">
        <f t="shared" si="650"/>
        <v>1.6256593115503985E-3</v>
      </c>
      <c r="AT471" s="5">
        <f t="shared" si="651"/>
        <v>8.6497218054236891E-4</v>
      </c>
      <c r="AU471" s="5">
        <f t="shared" si="652"/>
        <v>3.0681987211645252E-4</v>
      </c>
      <c r="AV471" s="5">
        <f t="shared" si="653"/>
        <v>8.1625544765955428E-5</v>
      </c>
      <c r="AW471" s="5">
        <f t="shared" si="654"/>
        <v>5.635827119003352E-7</v>
      </c>
      <c r="AX471" s="5">
        <f t="shared" si="655"/>
        <v>2.3221854729460196E-4</v>
      </c>
      <c r="AY471" s="5">
        <f t="shared" si="656"/>
        <v>2.5485653824800755E-4</v>
      </c>
      <c r="AZ471" s="5">
        <f t="shared" si="657"/>
        <v>1.3985070495974971E-4</v>
      </c>
      <c r="BA471" s="5">
        <f t="shared" si="658"/>
        <v>5.1161383608703945E-5</v>
      </c>
      <c r="BB471" s="5">
        <f t="shared" si="659"/>
        <v>1.4037221908410992E-5</v>
      </c>
      <c r="BC471" s="5">
        <f t="shared" si="660"/>
        <v>3.0811301025479089E-6</v>
      </c>
      <c r="BD471" s="5">
        <f t="shared" si="661"/>
        <v>2.7943098516864528E-4</v>
      </c>
      <c r="BE471" s="5">
        <f t="shared" si="662"/>
        <v>2.9735631178701887E-4</v>
      </c>
      <c r="BF471" s="5">
        <f t="shared" si="663"/>
        <v>1.5821576856663572E-4</v>
      </c>
      <c r="BG471" s="5">
        <f t="shared" si="664"/>
        <v>5.6121737751129454E-5</v>
      </c>
      <c r="BH471" s="5">
        <f t="shared" si="665"/>
        <v>1.4930478216904204E-5</v>
      </c>
      <c r="BI471" s="5">
        <f t="shared" si="666"/>
        <v>3.1776518506819006E-6</v>
      </c>
      <c r="BJ471" s="8">
        <f t="shared" si="667"/>
        <v>0.34425129166316487</v>
      </c>
      <c r="BK471" s="8">
        <f t="shared" si="668"/>
        <v>0.29460292632236945</v>
      </c>
      <c r="BL471" s="8">
        <f t="shared" si="669"/>
        <v>0.33576517327999239</v>
      </c>
      <c r="BM471" s="8">
        <f t="shared" si="670"/>
        <v>0.36671355906292347</v>
      </c>
      <c r="BN471" s="8">
        <f t="shared" si="671"/>
        <v>0.63301795933501914</v>
      </c>
    </row>
    <row r="472" spans="1:66" x14ac:dyDescent="0.25">
      <c r="A472" t="s">
        <v>21</v>
      </c>
      <c r="B472" t="s">
        <v>153</v>
      </c>
      <c r="C472" t="s">
        <v>271</v>
      </c>
      <c r="D472" t="s">
        <v>498</v>
      </c>
      <c r="E472">
        <f>VLOOKUP(A472,home!$A$2:$E$405,3,FALSE)</f>
        <v>1.3812500000000001</v>
      </c>
      <c r="F472">
        <f>VLOOKUP(B472,home!$B$2:$E$405,3,FALSE)</f>
        <v>1.58</v>
      </c>
      <c r="G472">
        <f>VLOOKUP(C472,away!$B$2:$E$405,4,FALSE)</f>
        <v>0.95</v>
      </c>
      <c r="H472">
        <f>VLOOKUP(A472,away!$A$2:$E$405,3,FALSE)</f>
        <v>1.325</v>
      </c>
      <c r="I472">
        <f>VLOOKUP(C472,away!$B$2:$E$405,3,FALSE)</f>
        <v>0.81</v>
      </c>
      <c r="J472">
        <f>VLOOKUP(B472,home!$B$2:$E$405,4,FALSE)</f>
        <v>0.52</v>
      </c>
      <c r="K472" s="3">
        <f t="shared" si="616"/>
        <v>2.0732562500000005</v>
      </c>
      <c r="L472" s="3">
        <f t="shared" si="617"/>
        <v>0.55809000000000009</v>
      </c>
      <c r="M472" s="5">
        <f t="shared" si="618"/>
        <v>7.1981491896784225E-2</v>
      </c>
      <c r="N472" s="5">
        <f t="shared" si="619"/>
        <v>0.14923607795933228</v>
      </c>
      <c r="O472" s="5">
        <f t="shared" si="620"/>
        <v>4.0172150812676319E-2</v>
      </c>
      <c r="P472" s="5">
        <f t="shared" si="621"/>
        <v>8.3287162748323776E-2</v>
      </c>
      <c r="Q472" s="5">
        <f t="shared" si="622"/>
        <v>0.15470231567733653</v>
      </c>
      <c r="R472" s="5">
        <f t="shared" si="623"/>
        <v>1.1209837823523264E-2</v>
      </c>
      <c r="S472" s="5">
        <f t="shared" si="624"/>
        <v>2.4092135686116803E-2</v>
      </c>
      <c r="T472" s="5">
        <f t="shared" si="625"/>
        <v>8.6337815356364755E-2</v>
      </c>
      <c r="U472" s="5">
        <f t="shared" si="626"/>
        <v>2.3240866329106005E-2</v>
      </c>
      <c r="V472" s="5">
        <f t="shared" si="627"/>
        <v>3.097348086708434E-3</v>
      </c>
      <c r="W472" s="5">
        <f t="shared" si="628"/>
        <v>0.10691251428917034</v>
      </c>
      <c r="X472" s="5">
        <f t="shared" si="629"/>
        <v>5.9666805099643089E-2</v>
      </c>
      <c r="Y472" s="5">
        <f t="shared" si="630"/>
        <v>1.6649723629029906E-2</v>
      </c>
      <c r="Z472" s="5">
        <f t="shared" si="631"/>
        <v>2.0853661303100331E-3</v>
      </c>
      <c r="AA472" s="5">
        <f t="shared" si="632"/>
        <v>4.3234983632035907E-3</v>
      </c>
      <c r="AB472" s="5">
        <f t="shared" si="633"/>
        <v>4.4818600016883099E-3</v>
      </c>
      <c r="AC472" s="5">
        <f t="shared" si="634"/>
        <v>2.2398929171595444E-4</v>
      </c>
      <c r="AD472" s="5">
        <f t="shared" si="635"/>
        <v>5.5414259613309196E-2</v>
      </c>
      <c r="AE472" s="5">
        <f t="shared" si="636"/>
        <v>3.0926144147591737E-2</v>
      </c>
      <c r="AF472" s="5">
        <f t="shared" si="637"/>
        <v>8.6297858936647369E-3</v>
      </c>
      <c r="AG472" s="5">
        <f t="shared" si="638"/>
        <v>1.6053990697984511E-3</v>
      </c>
      <c r="AH472" s="5">
        <f t="shared" si="639"/>
        <v>2.9095549591618162E-4</v>
      </c>
      <c r="AI472" s="5">
        <f t="shared" si="640"/>
        <v>6.0322530038007312E-4</v>
      </c>
      <c r="AJ472" s="5">
        <f t="shared" si="641"/>
        <v>6.2532031208555733E-4</v>
      </c>
      <c r="AK472" s="5">
        <f t="shared" si="642"/>
        <v>4.3214974842777754E-4</v>
      </c>
      <c r="AL472" s="5">
        <f t="shared" si="643"/>
        <v>1.0366794075220839E-5</v>
      </c>
      <c r="AM472" s="5">
        <f t="shared" si="644"/>
        <v>2.2977592016483198E-2</v>
      </c>
      <c r="AN472" s="5">
        <f t="shared" si="645"/>
        <v>1.2823564328479111E-2</v>
      </c>
      <c r="AO472" s="5">
        <f t="shared" si="646"/>
        <v>3.5783515080404535E-3</v>
      </c>
      <c r="AP472" s="5">
        <f t="shared" si="647"/>
        <v>6.6568073104076567E-4</v>
      </c>
      <c r="AQ472" s="5">
        <f t="shared" si="648"/>
        <v>9.2877439796635239E-5</v>
      </c>
      <c r="AR472" s="5">
        <f t="shared" si="649"/>
        <v>3.2475870543172383E-5</v>
      </c>
      <c r="AS472" s="5">
        <f t="shared" si="650"/>
        <v>6.7330801577823059E-5</v>
      </c>
      <c r="AT472" s="5">
        <f t="shared" si="651"/>
        <v>6.9797002594365785E-5</v>
      </c>
      <c r="AU472" s="5">
        <f t="shared" si="652"/>
        <v>4.8235690620011708E-5</v>
      </c>
      <c r="AV472" s="5">
        <f t="shared" si="653"/>
        <v>2.500123676275142E-5</v>
      </c>
      <c r="AW472" s="5">
        <f t="shared" si="654"/>
        <v>3.331955519896977E-7</v>
      </c>
      <c r="AX472" s="5">
        <f t="shared" si="655"/>
        <v>7.9397393763539735E-3</v>
      </c>
      <c r="AY472" s="5">
        <f t="shared" si="656"/>
        <v>4.4310891485493907E-3</v>
      </c>
      <c r="AZ472" s="5">
        <f t="shared" si="657"/>
        <v>1.2364732714569646E-3</v>
      </c>
      <c r="BA472" s="5">
        <f t="shared" si="658"/>
        <v>2.3002112268913916E-4</v>
      </c>
      <c r="BB472" s="5">
        <f t="shared" si="659"/>
        <v>3.2093122090395423E-5</v>
      </c>
      <c r="BC472" s="5">
        <f t="shared" si="660"/>
        <v>3.582170101485759E-6</v>
      </c>
      <c r="BD472" s="5">
        <f t="shared" si="661"/>
        <v>3.0207430985731779E-6</v>
      </c>
      <c r="BE472" s="5">
        <f t="shared" si="662"/>
        <v>6.262774508761208E-6</v>
      </c>
      <c r="BF472" s="5">
        <f t="shared" si="663"/>
        <v>6.4921681963149299E-6</v>
      </c>
      <c r="BG472" s="5">
        <f t="shared" si="664"/>
        <v>4.486642763020387E-6</v>
      </c>
      <c r="BH472" s="5">
        <f t="shared" si="665"/>
        <v>2.325490037487322E-6</v>
      </c>
      <c r="BI472" s="5">
        <f t="shared" si="666"/>
        <v>9.6426735090666593E-7</v>
      </c>
      <c r="BJ472" s="8">
        <f t="shared" si="667"/>
        <v>0.72409190497032228</v>
      </c>
      <c r="BK472" s="8">
        <f t="shared" si="668"/>
        <v>0.18712358365227386</v>
      </c>
      <c r="BL472" s="8">
        <f t="shared" si="669"/>
        <v>8.5646256875060237E-2</v>
      </c>
      <c r="BM472" s="8">
        <f t="shared" si="670"/>
        <v>0.48392731875699296</v>
      </c>
      <c r="BN472" s="8">
        <f t="shared" si="671"/>
        <v>0.51058903691797641</v>
      </c>
    </row>
    <row r="473" spans="1:66" x14ac:dyDescent="0.25">
      <c r="A473" t="s">
        <v>21</v>
      </c>
      <c r="B473" t="s">
        <v>264</v>
      </c>
      <c r="C473" t="s">
        <v>267</v>
      </c>
      <c r="D473" t="s">
        <v>498</v>
      </c>
      <c r="E473">
        <f>VLOOKUP(A473,home!$A$2:$E$405,3,FALSE)</f>
        <v>1.3812500000000001</v>
      </c>
      <c r="F473">
        <f>VLOOKUP(B473,home!$B$2:$E$405,3,FALSE)</f>
        <v>1.36</v>
      </c>
      <c r="G473">
        <f>VLOOKUP(C473,away!$B$2:$E$405,4,FALSE)</f>
        <v>1</v>
      </c>
      <c r="H473">
        <f>VLOOKUP(A473,away!$A$2:$E$405,3,FALSE)</f>
        <v>1.325</v>
      </c>
      <c r="I473">
        <f>VLOOKUP(C473,away!$B$2:$E$405,3,FALSE)</f>
        <v>1.1299999999999999</v>
      </c>
      <c r="J473">
        <f>VLOOKUP(B473,home!$B$2:$E$405,4,FALSE)</f>
        <v>1.23</v>
      </c>
      <c r="K473" s="3">
        <f t="shared" si="616"/>
        <v>1.8785000000000003</v>
      </c>
      <c r="L473" s="3">
        <f t="shared" si="617"/>
        <v>1.8416174999999997</v>
      </c>
      <c r="M473" s="5">
        <f t="shared" si="618"/>
        <v>2.4231120521752806E-2</v>
      </c>
      <c r="N473" s="5">
        <f t="shared" si="619"/>
        <v>4.5518159900112654E-2</v>
      </c>
      <c r="O473" s="5">
        <f t="shared" si="620"/>
        <v>4.4624455597469088E-2</v>
      </c>
      <c r="P473" s="5">
        <f t="shared" si="621"/>
        <v>8.3827039839845685E-2</v>
      </c>
      <c r="Q473" s="5">
        <f t="shared" si="622"/>
        <v>4.2752931686180835E-2</v>
      </c>
      <c r="R473" s="5">
        <f t="shared" si="623"/>
        <v>4.1090589178136017E-2</v>
      </c>
      <c r="S473" s="5">
        <f t="shared" si="624"/>
        <v>7.2499459961032492E-2</v>
      </c>
      <c r="T473" s="5">
        <f t="shared" si="625"/>
        <v>7.8734547169575106E-2</v>
      </c>
      <c r="U473" s="5">
        <f t="shared" si="626"/>
        <v>7.7188671771128509E-2</v>
      </c>
      <c r="V473" s="5">
        <f t="shared" si="627"/>
        <v>2.7867813454854649E-2</v>
      </c>
      <c r="W473" s="5">
        <f t="shared" si="628"/>
        <v>2.6770460724163565E-2</v>
      </c>
      <c r="X473" s="5">
        <f t="shared" si="629"/>
        <v>4.9300948952682278E-2</v>
      </c>
      <c r="Y473" s="5">
        <f t="shared" si="630"/>
        <v>4.5396745178933176E-2</v>
      </c>
      <c r="Z473" s="5">
        <f t="shared" si="631"/>
        <v>2.5224382705255295E-2</v>
      </c>
      <c r="AA473" s="5">
        <f t="shared" si="632"/>
        <v>4.7384002911822071E-2</v>
      </c>
      <c r="AB473" s="5">
        <f t="shared" si="633"/>
        <v>4.4505424734928904E-2</v>
      </c>
      <c r="AC473" s="5">
        <f t="shared" si="634"/>
        <v>6.0255062973468927E-3</v>
      </c>
      <c r="AD473" s="5">
        <f t="shared" si="635"/>
        <v>1.2572077617585322E-2</v>
      </c>
      <c r="AE473" s="5">
        <f t="shared" si="636"/>
        <v>2.3152958151903429E-2</v>
      </c>
      <c r="AF473" s="5">
        <f t="shared" si="637"/>
        <v>2.1319446454656509E-2</v>
      </c>
      <c r="AG473" s="5">
        <f t="shared" si="638"/>
        <v>1.3087421893736123E-2</v>
      </c>
      <c r="AH473" s="5">
        <f t="shared" si="639"/>
        <v>1.1613416154173866E-2</v>
      </c>
      <c r="AI473" s="5">
        <f t="shared" si="640"/>
        <v>2.181580224561561E-2</v>
      </c>
      <c r="AJ473" s="5">
        <f t="shared" si="641"/>
        <v>2.0490492259194474E-2</v>
      </c>
      <c r="AK473" s="5">
        <f t="shared" si="642"/>
        <v>1.2830463236298939E-2</v>
      </c>
      <c r="AL473" s="5">
        <f t="shared" si="643"/>
        <v>8.3380437316466556E-4</v>
      </c>
      <c r="AM473" s="5">
        <f t="shared" si="644"/>
        <v>4.7233295609268068E-3</v>
      </c>
      <c r="AN473" s="5">
        <f t="shared" si="645"/>
        <v>8.6985663776701222E-3</v>
      </c>
      <c r="AO473" s="5">
        <f t="shared" si="646"/>
        <v>8.0097160330144523E-3</v>
      </c>
      <c r="AP473" s="5">
        <f t="shared" si="647"/>
        <v>4.916944405476663E-3</v>
      </c>
      <c r="AQ473" s="5">
        <f t="shared" si="648"/>
        <v>2.2637827159132282E-3</v>
      </c>
      <c r="AR473" s="5">
        <f t="shared" si="649"/>
        <v>4.277494084861856E-3</v>
      </c>
      <c r="AS473" s="5">
        <f t="shared" si="650"/>
        <v>8.0352726384129974E-3</v>
      </c>
      <c r="AT473" s="5">
        <f t="shared" si="651"/>
        <v>7.5471298256294117E-3</v>
      </c>
      <c r="AU473" s="5">
        <f t="shared" si="652"/>
        <v>4.7257611258149498E-3</v>
      </c>
      <c r="AV473" s="5">
        <f t="shared" si="653"/>
        <v>2.2193355687108473E-3</v>
      </c>
      <c r="AW473" s="5">
        <f t="shared" si="654"/>
        <v>8.0125785563382542E-5</v>
      </c>
      <c r="AX473" s="5">
        <f t="shared" si="655"/>
        <v>1.4787957633668324E-3</v>
      </c>
      <c r="AY473" s="5">
        <f t="shared" si="656"/>
        <v>2.7233761567422164E-3</v>
      </c>
      <c r="AZ473" s="5">
        <f t="shared" si="657"/>
        <v>2.5077085946696043E-3</v>
      </c>
      <c r="BA473" s="5">
        <f t="shared" si="658"/>
        <v>1.5394133442813165E-3</v>
      </c>
      <c r="BB473" s="5">
        <f t="shared" si="659"/>
        <v>7.0875263864049888E-4</v>
      </c>
      <c r="BC473" s="5">
        <f t="shared" si="660"/>
        <v>2.6105025249830365E-4</v>
      </c>
      <c r="BD473" s="5">
        <f t="shared" si="661"/>
        <v>1.3129179938046812E-3</v>
      </c>
      <c r="BE473" s="5">
        <f t="shared" si="662"/>
        <v>2.4663164513620936E-3</v>
      </c>
      <c r="BF473" s="5">
        <f t="shared" si="663"/>
        <v>2.3164877269418477E-3</v>
      </c>
      <c r="BG473" s="5">
        <f t="shared" si="664"/>
        <v>1.4505073983534203E-3</v>
      </c>
      <c r="BH473" s="5">
        <f t="shared" si="665"/>
        <v>6.8119453695172547E-4</v>
      </c>
      <c r="BI473" s="5">
        <f t="shared" si="666"/>
        <v>2.5592478753276332E-4</v>
      </c>
      <c r="BJ473" s="8">
        <f t="shared" si="667"/>
        <v>0.39643713357272903</v>
      </c>
      <c r="BK473" s="8">
        <f t="shared" si="668"/>
        <v>0.2180081206047394</v>
      </c>
      <c r="BL473" s="8">
        <f t="shared" si="669"/>
        <v>0.35683166022714408</v>
      </c>
      <c r="BM473" s="8">
        <f t="shared" si="670"/>
        <v>0.71181375001519209</v>
      </c>
      <c r="BN473" s="8">
        <f t="shared" si="671"/>
        <v>0.28204429672349707</v>
      </c>
    </row>
    <row r="474" spans="1:66" x14ac:dyDescent="0.25">
      <c r="A474" t="s">
        <v>21</v>
      </c>
      <c r="B474" t="s">
        <v>372</v>
      </c>
      <c r="C474" t="s">
        <v>268</v>
      </c>
      <c r="D474" t="s">
        <v>498</v>
      </c>
      <c r="E474">
        <f>VLOOKUP(A474,home!$A$2:$E$405,3,FALSE)</f>
        <v>1.3812500000000001</v>
      </c>
      <c r="F474">
        <f>VLOOKUP(B474,home!$B$2:$E$405,3,FALSE)</f>
        <v>0.23</v>
      </c>
      <c r="G474">
        <f>VLOOKUP(C474,away!$B$2:$E$405,4,FALSE)</f>
        <v>0.77</v>
      </c>
      <c r="H474">
        <f>VLOOKUP(A474,away!$A$2:$E$405,3,FALSE)</f>
        <v>1.325</v>
      </c>
      <c r="I474">
        <f>VLOOKUP(C474,away!$B$2:$E$405,3,FALSE)</f>
        <v>1</v>
      </c>
      <c r="J474">
        <f>VLOOKUP(B474,home!$B$2:$E$405,4,FALSE)</f>
        <v>1.04</v>
      </c>
      <c r="K474" s="3">
        <f t="shared" si="616"/>
        <v>0.24461937500000003</v>
      </c>
      <c r="L474" s="3">
        <f t="shared" si="617"/>
        <v>1.3779999999999999</v>
      </c>
      <c r="M474" s="5">
        <f t="shared" si="618"/>
        <v>0.19738100649021709</v>
      </c>
      <c r="N474" s="5">
        <f t="shared" si="619"/>
        <v>4.8283218444507843E-2</v>
      </c>
      <c r="O474" s="5">
        <f t="shared" si="620"/>
        <v>0.27199102694351912</v>
      </c>
      <c r="P474" s="5">
        <f t="shared" si="621"/>
        <v>6.6534275016531808E-2</v>
      </c>
      <c r="Q474" s="5">
        <f t="shared" si="622"/>
        <v>5.9055053594419902E-3</v>
      </c>
      <c r="R474" s="5">
        <f t="shared" si="623"/>
        <v>0.18740181756408469</v>
      </c>
      <c r="S474" s="5">
        <f t="shared" si="624"/>
        <v>5.6069348194793221E-3</v>
      </c>
      <c r="T474" s="5">
        <f t="shared" si="625"/>
        <v>8.1377863853110619E-3</v>
      </c>
      <c r="U474" s="5">
        <f t="shared" si="626"/>
        <v>4.5842115486390417E-2</v>
      </c>
      <c r="V474" s="5">
        <f t="shared" si="627"/>
        <v>2.1000182445365866E-4</v>
      </c>
      <c r="W474" s="5">
        <f t="shared" si="628"/>
        <v>4.8153367669528328E-4</v>
      </c>
      <c r="X474" s="5">
        <f t="shared" si="629"/>
        <v>6.6355340648610031E-4</v>
      </c>
      <c r="Y474" s="5">
        <f t="shared" si="630"/>
        <v>4.571882970689232E-4</v>
      </c>
      <c r="Z474" s="5">
        <f t="shared" si="631"/>
        <v>8.6079901534436218E-2</v>
      </c>
      <c r="AA474" s="5">
        <f t="shared" si="632"/>
        <v>2.1056811713415328E-2</v>
      </c>
      <c r="AB474" s="5">
        <f t="shared" si="633"/>
        <v>2.5754520604141678E-3</v>
      </c>
      <c r="AC474" s="5">
        <f t="shared" si="634"/>
        <v>4.4242856083982161E-6</v>
      </c>
      <c r="AD474" s="5">
        <f t="shared" si="635"/>
        <v>2.9448116758663068E-5</v>
      </c>
      <c r="AE474" s="5">
        <f t="shared" si="636"/>
        <v>4.0579504893437699E-5</v>
      </c>
      <c r="AF474" s="5">
        <f t="shared" si="637"/>
        <v>2.7959278871578581E-5</v>
      </c>
      <c r="AG474" s="5">
        <f t="shared" si="638"/>
        <v>1.2842628761678424E-5</v>
      </c>
      <c r="AH474" s="5">
        <f t="shared" si="639"/>
        <v>2.9654526078613266E-2</v>
      </c>
      <c r="AI474" s="5">
        <f t="shared" si="640"/>
        <v>7.2540716352715775E-3</v>
      </c>
      <c r="AJ474" s="5">
        <f t="shared" si="641"/>
        <v>8.872432348126806E-4</v>
      </c>
      <c r="AK474" s="5">
        <f t="shared" si="642"/>
        <v>7.2345628524285392E-5</v>
      </c>
      <c r="AL474" s="5">
        <f t="shared" si="643"/>
        <v>5.9654500836774372E-8</v>
      </c>
      <c r="AM474" s="5">
        <f t="shared" si="644"/>
        <v>1.4407159832862379E-6</v>
      </c>
      <c r="AN474" s="5">
        <f t="shared" si="645"/>
        <v>1.9853066249684358E-6</v>
      </c>
      <c r="AO474" s="5">
        <f t="shared" si="646"/>
        <v>1.3678762646032524E-6</v>
      </c>
      <c r="AP474" s="5">
        <f t="shared" si="647"/>
        <v>6.2831116420776049E-7</v>
      </c>
      <c r="AQ474" s="5">
        <f t="shared" si="648"/>
        <v>2.1645319606957342E-7</v>
      </c>
      <c r="AR474" s="5">
        <f t="shared" si="649"/>
        <v>8.1727873872658088E-3</v>
      </c>
      <c r="AS474" s="5">
        <f t="shared" si="650"/>
        <v>1.9992221426808452E-3</v>
      </c>
      <c r="AT474" s="5">
        <f t="shared" si="651"/>
        <v>2.4452423551437458E-4</v>
      </c>
      <c r="AU474" s="5">
        <f t="shared" si="652"/>
        <v>1.9938455221293035E-5</v>
      </c>
      <c r="AV474" s="5">
        <f t="shared" si="653"/>
        <v>1.2193331136745473E-6</v>
      </c>
      <c r="AW474" s="5">
        <f t="shared" si="654"/>
        <v>5.585740879790653E-10</v>
      </c>
      <c r="AX474" s="5">
        <f t="shared" si="655"/>
        <v>5.8737840563998266E-8</v>
      </c>
      <c r="AY474" s="5">
        <f t="shared" si="656"/>
        <v>8.0940744297189604E-8</v>
      </c>
      <c r="AZ474" s="5">
        <f t="shared" si="657"/>
        <v>5.5768172820763645E-8</v>
      </c>
      <c r="BA474" s="5">
        <f t="shared" si="658"/>
        <v>2.561618071567076E-8</v>
      </c>
      <c r="BB474" s="5">
        <f t="shared" si="659"/>
        <v>8.8247742565485735E-9</v>
      </c>
      <c r="BC474" s="5">
        <f t="shared" si="660"/>
        <v>2.4321077851047849E-9</v>
      </c>
      <c r="BD474" s="5">
        <f t="shared" si="661"/>
        <v>1.8770168366087131E-3</v>
      </c>
      <c r="BE474" s="5">
        <f t="shared" si="662"/>
        <v>4.5915468543570052E-4</v>
      </c>
      <c r="BF474" s="5">
        <f t="shared" si="663"/>
        <v>5.6159066089801325E-5</v>
      </c>
      <c r="BG474" s="5">
        <f t="shared" si="664"/>
        <v>4.5791985491569644E-6</v>
      </c>
      <c r="BH474" s="5">
        <f t="shared" si="665"/>
        <v>2.8004017177392087E-7</v>
      </c>
      <c r="BI474" s="5">
        <f t="shared" si="666"/>
        <v>1.3700650358845841E-8</v>
      </c>
      <c r="BJ474" s="8">
        <f t="shared" si="667"/>
        <v>6.4045486081850136E-2</v>
      </c>
      <c r="BK474" s="8">
        <f t="shared" si="668"/>
        <v>0.26973678303153537</v>
      </c>
      <c r="BL474" s="8">
        <f t="shared" si="669"/>
        <v>0.57957030542634713</v>
      </c>
      <c r="BM474" s="8">
        <f t="shared" si="670"/>
        <v>0.22193554587369607</v>
      </c>
      <c r="BN474" s="8">
        <f t="shared" si="671"/>
        <v>0.77749684981830258</v>
      </c>
    </row>
    <row r="475" spans="1:66" x14ac:dyDescent="0.25">
      <c r="A475" t="s">
        <v>21</v>
      </c>
      <c r="B475" t="s">
        <v>151</v>
      </c>
      <c r="C475" t="s">
        <v>270</v>
      </c>
      <c r="D475" t="s">
        <v>498</v>
      </c>
      <c r="E475">
        <f>VLOOKUP(A475,home!$A$2:$E$405,3,FALSE)</f>
        <v>1.3812500000000001</v>
      </c>
      <c r="F475">
        <f>VLOOKUP(B475,home!$B$2:$E$405,3,FALSE)</f>
        <v>0.77</v>
      </c>
      <c r="G475">
        <f>VLOOKUP(C475,away!$B$2:$E$405,4,FALSE)</f>
        <v>1.22</v>
      </c>
      <c r="H475">
        <f>VLOOKUP(A475,away!$A$2:$E$405,3,FALSE)</f>
        <v>1.325</v>
      </c>
      <c r="I475">
        <f>VLOOKUP(C475,away!$B$2:$E$405,3,FALSE)</f>
        <v>1.0900000000000001</v>
      </c>
      <c r="J475">
        <f>VLOOKUP(B475,home!$B$2:$E$405,4,FALSE)</f>
        <v>1.46</v>
      </c>
      <c r="K475" s="3">
        <f t="shared" si="616"/>
        <v>1.2975462500000001</v>
      </c>
      <c r="L475" s="3">
        <f t="shared" si="617"/>
        <v>2.1086049999999998</v>
      </c>
      <c r="M475" s="5">
        <f t="shared" si="618"/>
        <v>3.3168612727699574E-2</v>
      </c>
      <c r="N475" s="5">
        <f t="shared" si="619"/>
        <v>4.303780906252886E-2</v>
      </c>
      <c r="O475" s="5">
        <f t="shared" si="620"/>
        <v>6.9939502640690945E-2</v>
      </c>
      <c r="P475" s="5">
        <f t="shared" si="621"/>
        <v>9.0749739378293642E-2</v>
      </c>
      <c r="Q475" s="5">
        <f t="shared" si="622"/>
        <v>2.7921773878650174E-2</v>
      </c>
      <c r="R475" s="5">
        <f t="shared" si="623"/>
        <v>7.3737392482837075E-2</v>
      </c>
      <c r="S475" s="5">
        <f t="shared" si="624"/>
        <v>6.2073105565481103E-2</v>
      </c>
      <c r="T475" s="5">
        <f t="shared" si="625"/>
        <v>5.8875992009391136E-2</v>
      </c>
      <c r="U475" s="5">
        <f t="shared" si="626"/>
        <v>9.5677677100883443E-2</v>
      </c>
      <c r="V475" s="5">
        <f t="shared" si="627"/>
        <v>1.8870310376842173E-2</v>
      </c>
      <c r="W475" s="5">
        <f t="shared" si="628"/>
        <v>1.2076597663196827E-2</v>
      </c>
      <c r="X475" s="5">
        <f t="shared" si="629"/>
        <v>2.5464774215605137E-2</v>
      </c>
      <c r="Y475" s="5">
        <f t="shared" si="630"/>
        <v>2.6847575117448039E-2</v>
      </c>
      <c r="Z475" s="5">
        <f t="shared" si="631"/>
        <v>5.1827678158757558E-2</v>
      </c>
      <c r="AA475" s="5">
        <f t="shared" si="632"/>
        <v>6.7248809441102772E-2</v>
      </c>
      <c r="AB475" s="5">
        <f t="shared" si="633"/>
        <v>4.3629220253633756E-2</v>
      </c>
      <c r="AC475" s="5">
        <f t="shared" si="634"/>
        <v>3.2268378292315235E-3</v>
      </c>
      <c r="AD475" s="5">
        <f t="shared" si="635"/>
        <v>3.9174860026599534E-3</v>
      </c>
      <c r="AE475" s="5">
        <f t="shared" si="636"/>
        <v>8.2604305726387897E-3</v>
      </c>
      <c r="AF475" s="5">
        <f t="shared" si="637"/>
        <v>8.7089926038095081E-3</v>
      </c>
      <c r="AG475" s="5">
        <f t="shared" si="638"/>
        <v>6.1212751164519156E-3</v>
      </c>
      <c r="AH475" s="5">
        <f t="shared" si="639"/>
        <v>2.7321025325986747E-2</v>
      </c>
      <c r="AI475" s="5">
        <f t="shared" si="640"/>
        <v>3.5450293957889137E-2</v>
      </c>
      <c r="AJ475" s="5">
        <f t="shared" si="641"/>
        <v>2.2999197993228356E-2</v>
      </c>
      <c r="AK475" s="5">
        <f t="shared" si="642"/>
        <v>9.9475077030403251E-3</v>
      </c>
      <c r="AL475" s="5">
        <f t="shared" si="643"/>
        <v>3.5314674680286427E-4</v>
      </c>
      <c r="AM475" s="5">
        <f t="shared" si="644"/>
        <v>1.0166238544357827E-3</v>
      </c>
      <c r="AN475" s="5">
        <f t="shared" si="645"/>
        <v>2.1436581425825631E-3</v>
      </c>
      <c r="AO475" s="5">
        <f t="shared" si="646"/>
        <v>2.2600641388701532E-3</v>
      </c>
      <c r="AP475" s="5">
        <f t="shared" si="647"/>
        <v>1.5885275145140997E-3</v>
      </c>
      <c r="AQ475" s="5">
        <f t="shared" si="648"/>
        <v>8.3739426493550093E-4</v>
      </c>
      <c r="AR475" s="5">
        <f t="shared" si="649"/>
        <v>1.1521850121500454E-2</v>
      </c>
      <c r="AS475" s="5">
        <f t="shared" si="650"/>
        <v>1.495013341821496E-2</v>
      </c>
      <c r="AT475" s="5">
        <f t="shared" si="651"/>
        <v>9.6992447769022518E-3</v>
      </c>
      <c r="AU475" s="5">
        <f t="shared" si="652"/>
        <v>4.1950728960338671E-3</v>
      </c>
      <c r="AV475" s="5">
        <f t="shared" si="653"/>
        <v>1.3608252761813469E-3</v>
      </c>
      <c r="AW475" s="5">
        <f t="shared" si="654"/>
        <v>2.6839275480233065E-5</v>
      </c>
      <c r="AX475" s="5">
        <f t="shared" si="655"/>
        <v>2.1985274499728249E-4</v>
      </c>
      <c r="AY475" s="5">
        <f t="shared" si="656"/>
        <v>4.6358259736499474E-4</v>
      </c>
      <c r="AZ475" s="5">
        <f t="shared" si="657"/>
        <v>4.8875629135840747E-4</v>
      </c>
      <c r="BA475" s="5">
        <f t="shared" si="658"/>
        <v>3.4353131991326488E-4</v>
      </c>
      <c r="BB475" s="5">
        <f t="shared" si="659"/>
        <v>1.810929647064275E-4</v>
      </c>
      <c r="BC475" s="5">
        <f t="shared" si="660"/>
        <v>7.6370706168959289E-5</v>
      </c>
      <c r="BD475" s="5">
        <f t="shared" si="661"/>
        <v>4.0491717959077432E-3</v>
      </c>
      <c r="BE475" s="5">
        <f t="shared" si="662"/>
        <v>5.2539876793858582E-3</v>
      </c>
      <c r="BF475" s="5">
        <f t="shared" si="663"/>
        <v>3.4086460054666623E-3</v>
      </c>
      <c r="BG475" s="5">
        <f t="shared" si="664"/>
        <v>1.474291947323582E-3</v>
      </c>
      <c r="BH475" s="5">
        <f t="shared" si="665"/>
        <v>4.782404969137281E-4</v>
      </c>
      <c r="BI475" s="5">
        <f t="shared" si="666"/>
        <v>1.2410783267370891E-4</v>
      </c>
      <c r="BJ475" s="8">
        <f t="shared" si="667"/>
        <v>0.23085216078222773</v>
      </c>
      <c r="BK475" s="8">
        <f t="shared" si="668"/>
        <v>0.20890533522171587</v>
      </c>
      <c r="BL475" s="8">
        <f t="shared" si="669"/>
        <v>0.50246619914579671</v>
      </c>
      <c r="BM475" s="8">
        <f t="shared" si="670"/>
        <v>0.65505979981591267</v>
      </c>
      <c r="BN475" s="8">
        <f t="shared" si="671"/>
        <v>0.33855483017070026</v>
      </c>
    </row>
    <row r="476" spans="1:66" x14ac:dyDescent="0.25">
      <c r="A476" t="s">
        <v>21</v>
      </c>
      <c r="B476" t="s">
        <v>273</v>
      </c>
      <c r="C476" t="s">
        <v>275</v>
      </c>
      <c r="D476" t="s">
        <v>498</v>
      </c>
      <c r="E476">
        <f>VLOOKUP(A476,home!$A$2:$E$405,3,FALSE)</f>
        <v>1.3812500000000001</v>
      </c>
      <c r="F476">
        <f>VLOOKUP(B476,home!$B$2:$E$405,3,FALSE)</f>
        <v>0.68</v>
      </c>
      <c r="G476">
        <f>VLOOKUP(C476,away!$B$2:$E$405,4,FALSE)</f>
        <v>0.86</v>
      </c>
      <c r="H476">
        <f>VLOOKUP(A476,away!$A$2:$E$405,3,FALSE)</f>
        <v>1.325</v>
      </c>
      <c r="I476">
        <f>VLOOKUP(C476,away!$B$2:$E$405,3,FALSE)</f>
        <v>0.86</v>
      </c>
      <c r="J476">
        <f>VLOOKUP(B476,home!$B$2:$E$405,4,FALSE)</f>
        <v>0.75</v>
      </c>
      <c r="K476" s="3">
        <f t="shared" si="616"/>
        <v>0.80775500000000011</v>
      </c>
      <c r="L476" s="3">
        <f t="shared" si="617"/>
        <v>0.85462499999999997</v>
      </c>
      <c r="M476" s="5">
        <f t="shared" si="618"/>
        <v>0.18968698741353318</v>
      </c>
      <c r="N476" s="5">
        <f t="shared" si="619"/>
        <v>0.15322061251821853</v>
      </c>
      <c r="O476" s="5">
        <f t="shared" si="620"/>
        <v>0.16211124161829077</v>
      </c>
      <c r="P476" s="5">
        <f t="shared" si="621"/>
        <v>0.13094616597338249</v>
      </c>
      <c r="Q476" s="5">
        <f t="shared" si="622"/>
        <v>6.1882357932326798E-2</v>
      </c>
      <c r="R476" s="5">
        <f t="shared" si="623"/>
        <v>6.9272159934015864E-2</v>
      </c>
      <c r="S476" s="5">
        <f t="shared" si="624"/>
        <v>2.2598938673830834E-2</v>
      </c>
      <c r="T476" s="5">
        <f t="shared" si="625"/>
        <v>5.2886210147914781E-2</v>
      </c>
      <c r="U476" s="5">
        <f t="shared" si="626"/>
        <v>5.5954933547500994E-2</v>
      </c>
      <c r="V476" s="5">
        <f t="shared" si="627"/>
        <v>1.7334079420677688E-3</v>
      </c>
      <c r="W476" s="5">
        <f t="shared" si="628"/>
        <v>1.6661928010542216E-2</v>
      </c>
      <c r="X476" s="5">
        <f t="shared" si="629"/>
        <v>1.4239700226009639E-2</v>
      </c>
      <c r="Y476" s="5">
        <f t="shared" si="630"/>
        <v>6.084801902826743E-3</v>
      </c>
      <c r="Z476" s="5">
        <f t="shared" si="631"/>
        <v>1.9733906561202774E-2</v>
      </c>
      <c r="AA476" s="5">
        <f t="shared" si="632"/>
        <v>1.5940161694344351E-2</v>
      </c>
      <c r="AB476" s="5">
        <f t="shared" si="633"/>
        <v>6.4378726547075597E-3</v>
      </c>
      <c r="AC476" s="5">
        <f t="shared" si="634"/>
        <v>7.4788710857490021E-5</v>
      </c>
      <c r="AD476" s="5">
        <f t="shared" si="635"/>
        <v>3.3646889150388813E-3</v>
      </c>
      <c r="AE476" s="5">
        <f t="shared" si="636"/>
        <v>2.8755472640151036E-3</v>
      </c>
      <c r="AF476" s="5">
        <f t="shared" si="637"/>
        <v>1.2287572902544537E-3</v>
      </c>
      <c r="AG476" s="5">
        <f t="shared" si="638"/>
        <v>3.5004223306123758E-4</v>
      </c>
      <c r="AH476" s="5">
        <f t="shared" si="639"/>
        <v>4.2162724737169789E-3</v>
      </c>
      <c r="AI476" s="5">
        <f t="shared" si="640"/>
        <v>3.4057151720072593E-3</v>
      </c>
      <c r="AJ476" s="5">
        <f t="shared" si="641"/>
        <v>1.3754917293823618E-3</v>
      </c>
      <c r="AK476" s="5">
        <f t="shared" si="642"/>
        <v>3.7035344062241661E-4</v>
      </c>
      <c r="AL476" s="5">
        <f t="shared" si="643"/>
        <v>2.065148501416182E-6</v>
      </c>
      <c r="AM476" s="5">
        <f t="shared" si="644"/>
        <v>5.4356885891344647E-4</v>
      </c>
      <c r="AN476" s="5">
        <f t="shared" si="645"/>
        <v>4.6454753604890415E-4</v>
      </c>
      <c r="AO476" s="5">
        <f t="shared" si="646"/>
        <v>1.9850696899789732E-4</v>
      </c>
      <c r="AP476" s="5">
        <f t="shared" si="647"/>
        <v>5.654967279327601E-5</v>
      </c>
      <c r="AQ476" s="5">
        <f t="shared" si="648"/>
        <v>1.2082191027738375E-5</v>
      </c>
      <c r="AR476" s="5">
        <f t="shared" si="649"/>
        <v>7.2066637257007485E-4</v>
      </c>
      <c r="AS476" s="5">
        <f t="shared" si="650"/>
        <v>5.8212186577534086E-4</v>
      </c>
      <c r="AT476" s="5">
        <f t="shared" si="651"/>
        <v>2.3510592384468022E-4</v>
      </c>
      <c r="AU476" s="5">
        <f t="shared" si="652"/>
        <v>6.330266183838657E-5</v>
      </c>
      <c r="AV476" s="5">
        <f t="shared" si="653"/>
        <v>1.2783260403316485E-5</v>
      </c>
      <c r="AW476" s="5">
        <f t="shared" si="654"/>
        <v>3.9600806763211397E-8</v>
      </c>
      <c r="AX476" s="5">
        <f t="shared" si="655"/>
        <v>7.3178410605271826E-5</v>
      </c>
      <c r="AY476" s="5">
        <f t="shared" si="656"/>
        <v>6.2540099163530436E-5</v>
      </c>
      <c r="AZ476" s="5">
        <f t="shared" si="657"/>
        <v>2.6724166123816092E-5</v>
      </c>
      <c r="BA476" s="5">
        <f t="shared" si="658"/>
        <v>7.6130468245221113E-6</v>
      </c>
      <c r="BB476" s="5">
        <f t="shared" si="659"/>
        <v>1.6265750356018019E-6</v>
      </c>
      <c r="BC476" s="5">
        <f t="shared" si="660"/>
        <v>2.7802233796023806E-7</v>
      </c>
      <c r="BD476" s="5">
        <f t="shared" si="661"/>
        <v>1.0264991644295001E-4</v>
      </c>
      <c r="BE476" s="5">
        <f t="shared" si="662"/>
        <v>8.2915983256375098E-5</v>
      </c>
      <c r="BF476" s="5">
        <f t="shared" si="663"/>
        <v>3.3487900027626632E-5</v>
      </c>
      <c r="BG476" s="5">
        <f t="shared" si="664"/>
        <v>9.0166728956051856E-6</v>
      </c>
      <c r="BH476" s="5">
        <f t="shared" si="665"/>
        <v>1.8208156536973914E-6</v>
      </c>
      <c r="BI476" s="5">
        <f t="shared" si="666"/>
        <v>2.9415458967046739E-7</v>
      </c>
      <c r="BJ476" s="8">
        <f t="shared" si="667"/>
        <v>0.31424186198808035</v>
      </c>
      <c r="BK476" s="8">
        <f t="shared" si="668"/>
        <v>0.3451048939613367</v>
      </c>
      <c r="BL476" s="8">
        <f t="shared" si="669"/>
        <v>0.32092836779188627</v>
      </c>
      <c r="BM476" s="8">
        <f t="shared" si="670"/>
        <v>0.23282700441438173</v>
      </c>
      <c r="BN476" s="8">
        <f t="shared" si="671"/>
        <v>0.76711952538976758</v>
      </c>
    </row>
    <row r="477" spans="1:66" x14ac:dyDescent="0.25">
      <c r="A477" t="s">
        <v>21</v>
      </c>
      <c r="B477" t="s">
        <v>269</v>
      </c>
      <c r="C477" t="s">
        <v>23</v>
      </c>
      <c r="D477" t="s">
        <v>498</v>
      </c>
      <c r="E477">
        <f>VLOOKUP(A477,home!$A$2:$E$405,3,FALSE)</f>
        <v>1.3812500000000001</v>
      </c>
      <c r="F477">
        <f>VLOOKUP(B477,home!$B$2:$E$405,3,FALSE)</f>
        <v>0.68</v>
      </c>
      <c r="G477">
        <f>VLOOKUP(C477,away!$B$2:$E$405,4,FALSE)</f>
        <v>1.01</v>
      </c>
      <c r="H477">
        <f>VLOOKUP(A477,away!$A$2:$E$405,3,FALSE)</f>
        <v>1.325</v>
      </c>
      <c r="I477">
        <f>VLOOKUP(C477,away!$B$2:$E$405,3,FALSE)</f>
        <v>1.35</v>
      </c>
      <c r="J477">
        <f>VLOOKUP(B477,home!$B$2:$E$405,4,FALSE)</f>
        <v>0.85</v>
      </c>
      <c r="K477" s="3">
        <f t="shared" si="616"/>
        <v>0.94864250000000017</v>
      </c>
      <c r="L477" s="3">
        <f t="shared" si="617"/>
        <v>1.5204375000000001</v>
      </c>
      <c r="M477" s="5">
        <f t="shared" si="618"/>
        <v>8.4662712879138513E-2</v>
      </c>
      <c r="N477" s="5">
        <f t="shared" si="619"/>
        <v>8.0314647602448164E-2</v>
      </c>
      <c r="O477" s="5">
        <f t="shared" si="620"/>
        <v>0.12872436351317518</v>
      </c>
      <c r="P477" s="5">
        <f t="shared" si="621"/>
        <v>0.1221134020140473</v>
      </c>
      <c r="Q477" s="5">
        <f t="shared" si="622"/>
        <v>3.809494404410272E-2</v>
      </c>
      <c r="R477" s="5">
        <f t="shared" si="623"/>
        <v>9.785867472453165E-2</v>
      </c>
      <c r="S477" s="5">
        <f t="shared" si="624"/>
        <v>4.4032616143341995E-2</v>
      </c>
      <c r="T477" s="5">
        <f t="shared" si="625"/>
        <v>5.7920981485055437E-2</v>
      </c>
      <c r="U477" s="5">
        <f t="shared" si="626"/>
        <v>9.2832897837366535E-2</v>
      </c>
      <c r="V477" s="5">
        <f t="shared" si="627"/>
        <v>7.056723968408259E-3</v>
      </c>
      <c r="W477" s="5">
        <f t="shared" si="628"/>
        <v>1.2046160985119243E-2</v>
      </c>
      <c r="X477" s="5">
        <f t="shared" si="629"/>
        <v>1.8315434892812243E-2</v>
      </c>
      <c r="Y477" s="5">
        <f t="shared" si="630"/>
        <v>1.3923737019920107E-2</v>
      </c>
      <c r="Z477" s="5">
        <f t="shared" si="631"/>
        <v>4.959599958382669E-2</v>
      </c>
      <c r="AA477" s="5">
        <f t="shared" si="632"/>
        <v>4.704887303520032E-2</v>
      </c>
      <c r="AB477" s="5">
        <f t="shared" si="633"/>
        <v>2.2316280269147514E-2</v>
      </c>
      <c r="AC477" s="5">
        <f t="shared" si="634"/>
        <v>6.3614233287575118E-4</v>
      </c>
      <c r="AD477" s="5">
        <f t="shared" si="635"/>
        <v>2.8568750680814953E-3</v>
      </c>
      <c r="AE477" s="5">
        <f t="shared" si="636"/>
        <v>4.3436999863261591E-3</v>
      </c>
      <c r="AF477" s="5">
        <f t="shared" si="637"/>
        <v>3.3021621739798899E-3</v>
      </c>
      <c r="AG477" s="5">
        <f t="shared" si="638"/>
        <v>1.6735770668001829E-3</v>
      </c>
      <c r="AH477" s="5">
        <f t="shared" si="639"/>
        <v>1.8851904404308638E-2</v>
      </c>
      <c r="AI477" s="5">
        <f t="shared" si="640"/>
        <v>1.7883717723864358E-2</v>
      </c>
      <c r="AJ477" s="5">
        <f t="shared" si="641"/>
        <v>8.482627345430498E-3</v>
      </c>
      <c r="AK477" s="5">
        <f t="shared" si="642"/>
        <v>2.682326937179185E-3</v>
      </c>
      <c r="AL477" s="5">
        <f t="shared" si="643"/>
        <v>3.6701637257244932E-5</v>
      </c>
      <c r="AM477" s="5">
        <f t="shared" si="644"/>
        <v>5.4203062135450028E-4</v>
      </c>
      <c r="AN477" s="5">
        <f t="shared" si="645"/>
        <v>8.2412368285568309E-4</v>
      </c>
      <c r="AO477" s="5">
        <f t="shared" si="646"/>
        <v>6.2651427602594385E-4</v>
      </c>
      <c r="AP477" s="5">
        <f t="shared" si="647"/>
        <v>3.1752526651839864E-4</v>
      </c>
      <c r="AQ477" s="5">
        <f t="shared" si="648"/>
        <v>1.2069433060301702E-4</v>
      </c>
      <c r="AR477" s="5">
        <f t="shared" si="649"/>
        <v>5.7326284805452018E-3</v>
      </c>
      <c r="AS477" s="5">
        <f t="shared" si="650"/>
        <v>5.4382150133556028E-3</v>
      </c>
      <c r="AT477" s="5">
        <f t="shared" si="651"/>
        <v>2.5794609429035963E-3</v>
      </c>
      <c r="AU477" s="5">
        <f t="shared" si="652"/>
        <v>8.1566209250947532E-4</v>
      </c>
      <c r="AV477" s="5">
        <f t="shared" si="653"/>
        <v>1.9344293164835497E-4</v>
      </c>
      <c r="AW477" s="5">
        <f t="shared" si="654"/>
        <v>1.4704629544943975E-6</v>
      </c>
      <c r="AX477" s="5">
        <f t="shared" si="655"/>
        <v>8.5698880619714402E-5</v>
      </c>
      <c r="AY477" s="5">
        <f t="shared" si="656"/>
        <v>1.3029979180223704E-4</v>
      </c>
      <c r="AZ477" s="5">
        <f t="shared" si="657"/>
        <v>9.9056344849156888E-5</v>
      </c>
      <c r="BA477" s="5">
        <f t="shared" si="658"/>
        <v>5.0202993773863329E-5</v>
      </c>
      <c r="BB477" s="5">
        <f t="shared" si="659"/>
        <v>1.9082628586512093E-5</v>
      </c>
      <c r="BC477" s="5">
        <f t="shared" si="660"/>
        <v>5.8027888203009951E-6</v>
      </c>
      <c r="BD477" s="5">
        <f t="shared" si="661"/>
        <v>1.452683885898156E-3</v>
      </c>
      <c r="BE477" s="5">
        <f t="shared" si="662"/>
        <v>1.3780776732281418E-3</v>
      </c>
      <c r="BF477" s="5">
        <f t="shared" si="663"/>
        <v>6.5365152456266381E-4</v>
      </c>
      <c r="BG477" s="5">
        <f t="shared" si="664"/>
        <v>2.06693872129979E-4</v>
      </c>
      <c r="BH477" s="5">
        <f t="shared" si="665"/>
        <v>4.9019647898015897E-5</v>
      </c>
      <c r="BI477" s="5">
        <f t="shared" si="666"/>
        <v>9.3004242662187137E-6</v>
      </c>
      <c r="BJ477" s="8">
        <f t="shared" si="667"/>
        <v>0.23561325193045499</v>
      </c>
      <c r="BK477" s="8">
        <f t="shared" si="668"/>
        <v>0.25866859876687126</v>
      </c>
      <c r="BL477" s="8">
        <f t="shared" si="669"/>
        <v>0.4551905022791492</v>
      </c>
      <c r="BM477" s="8">
        <f t="shared" si="670"/>
        <v>0.44717077845401082</v>
      </c>
      <c r="BN477" s="8">
        <f t="shared" si="671"/>
        <v>0.55176874477744353</v>
      </c>
    </row>
    <row r="478" spans="1:66" x14ac:dyDescent="0.25">
      <c r="A478" t="s">
        <v>21</v>
      </c>
      <c r="B478" t="s">
        <v>266</v>
      </c>
      <c r="C478" t="s">
        <v>274</v>
      </c>
      <c r="D478" t="s">
        <v>498</v>
      </c>
      <c r="E478">
        <f>VLOOKUP(A478,home!$A$2:$E$405,3,FALSE)</f>
        <v>1.3812500000000001</v>
      </c>
      <c r="F478">
        <f>VLOOKUP(B478,home!$B$2:$E$405,3,FALSE)</f>
        <v>0.72</v>
      </c>
      <c r="G478">
        <f>VLOOKUP(C478,away!$B$2:$E$405,4,FALSE)</f>
        <v>0.68</v>
      </c>
      <c r="H478">
        <f>VLOOKUP(A478,away!$A$2:$E$405,3,FALSE)</f>
        <v>1.325</v>
      </c>
      <c r="I478">
        <f>VLOOKUP(C478,away!$B$2:$E$405,3,FALSE)</f>
        <v>1.31</v>
      </c>
      <c r="J478">
        <f>VLOOKUP(B478,home!$B$2:$E$405,4,FALSE)</f>
        <v>1.18</v>
      </c>
      <c r="K478" s="3">
        <f t="shared" si="616"/>
        <v>0.67626000000000008</v>
      </c>
      <c r="L478" s="3">
        <f t="shared" si="617"/>
        <v>2.0481849999999997</v>
      </c>
      <c r="M478" s="5">
        <f t="shared" si="618"/>
        <v>6.5582590957335221E-2</v>
      </c>
      <c r="N478" s="5">
        <f t="shared" si="619"/>
        <v>4.4350882960807518E-2</v>
      </c>
      <c r="O478" s="5">
        <f t="shared" si="620"/>
        <v>0.13432527905994962</v>
      </c>
      <c r="P478" s="5">
        <f t="shared" si="621"/>
        <v>9.0838813217081524E-2</v>
      </c>
      <c r="Q478" s="5">
        <f t="shared" si="622"/>
        <v>1.4996364055537849E-2</v>
      </c>
      <c r="R478" s="5">
        <f t="shared" si="623"/>
        <v>0.13756151084570148</v>
      </c>
      <c r="S478" s="5">
        <f t="shared" si="624"/>
        <v>3.145533695083795E-2</v>
      </c>
      <c r="T478" s="5">
        <f t="shared" si="625"/>
        <v>3.071532791309178E-2</v>
      </c>
      <c r="U478" s="5">
        <f t="shared" si="626"/>
        <v>9.3027347324514079E-2</v>
      </c>
      <c r="V478" s="5">
        <f t="shared" si="627"/>
        <v>4.840995887352673E-3</v>
      </c>
      <c r="W478" s="5">
        <f t="shared" si="628"/>
        <v>3.3804803853993422E-3</v>
      </c>
      <c r="X478" s="5">
        <f t="shared" si="629"/>
        <v>6.9238492181691496E-3</v>
      </c>
      <c r="Y478" s="5">
        <f t="shared" si="630"/>
        <v>7.0906620554578919E-3</v>
      </c>
      <c r="Z478" s="5">
        <f t="shared" si="631"/>
        <v>9.3917141030501014E-2</v>
      </c>
      <c r="AA478" s="5">
        <f t="shared" si="632"/>
        <v>6.3512405793286611E-2</v>
      </c>
      <c r="AB478" s="5">
        <f t="shared" si="633"/>
        <v>2.1475449770884003E-2</v>
      </c>
      <c r="AC478" s="5">
        <f t="shared" si="634"/>
        <v>4.1908065347133163E-4</v>
      </c>
      <c r="AD478" s="5">
        <f t="shared" si="635"/>
        <v>5.7152091635753982E-4</v>
      </c>
      <c r="AE478" s="5">
        <f t="shared" si="636"/>
        <v>1.1705805680697675E-3</v>
      </c>
      <c r="AF478" s="5">
        <f t="shared" si="637"/>
        <v>1.1987827804059885E-3</v>
      </c>
      <c r="AG478" s="5">
        <f t="shared" si="638"/>
        <v>8.1844296969527976E-4</v>
      </c>
      <c r="AH478" s="5">
        <f t="shared" si="639"/>
        <v>4.808991987538918E-2</v>
      </c>
      <c r="AI478" s="5">
        <f t="shared" si="640"/>
        <v>3.2521289214930686E-2</v>
      </c>
      <c r="AJ478" s="5">
        <f t="shared" si="641"/>
        <v>1.0996423522244513E-2</v>
      </c>
      <c r="AK478" s="5">
        <f t="shared" si="642"/>
        <v>2.4788137903843585E-3</v>
      </c>
      <c r="AL478" s="5">
        <f t="shared" si="643"/>
        <v>2.3218838199509652E-5</v>
      </c>
      <c r="AM478" s="5">
        <f t="shared" si="644"/>
        <v>7.7299346979190029E-5</v>
      </c>
      <c r="AN478" s="5">
        <f t="shared" si="645"/>
        <v>1.5832336299257229E-4</v>
      </c>
      <c r="AO478" s="5">
        <f t="shared" si="646"/>
        <v>1.6213776861547088E-4</v>
      </c>
      <c r="AP478" s="5">
        <f t="shared" si="647"/>
        <v>1.1069604853722605E-4</v>
      </c>
      <c r="AQ478" s="5">
        <f t="shared" si="648"/>
        <v>5.6681496543304583E-5</v>
      </c>
      <c r="AR478" s="5">
        <f t="shared" si="649"/>
        <v>1.9699410507994793E-2</v>
      </c>
      <c r="AS478" s="5">
        <f t="shared" si="650"/>
        <v>1.3321923350136556E-2</v>
      </c>
      <c r="AT478" s="5">
        <f t="shared" si="651"/>
        <v>4.5045419423816744E-3</v>
      </c>
      <c r="AU478" s="5">
        <f t="shared" si="652"/>
        <v>1.0154138446516773E-3</v>
      </c>
      <c r="AV478" s="5">
        <f t="shared" si="653"/>
        <v>1.7167094164603585E-4</v>
      </c>
      <c r="AW478" s="5">
        <f t="shared" si="654"/>
        <v>8.9334840387029228E-7</v>
      </c>
      <c r="AX478" s="5">
        <f t="shared" si="655"/>
        <v>8.7124093980245032E-6</v>
      </c>
      <c r="AY478" s="5">
        <f t="shared" si="656"/>
        <v>1.7844626242892809E-5</v>
      </c>
      <c r="AZ478" s="5">
        <f t="shared" si="657"/>
        <v>1.827454790064971E-5</v>
      </c>
      <c r="BA478" s="5">
        <f t="shared" si="658"/>
        <v>1.247655163063074E-5</v>
      </c>
      <c r="BB478" s="5">
        <f t="shared" si="659"/>
        <v>6.3885714753958559E-6</v>
      </c>
      <c r="BC478" s="5">
        <f t="shared" si="660"/>
        <v>2.6169952534667314E-6</v>
      </c>
      <c r="BD478" s="5">
        <f t="shared" si="661"/>
        <v>6.7246728518862145E-3</v>
      </c>
      <c r="BE478" s="5">
        <f t="shared" si="662"/>
        <v>4.5476272628165709E-3</v>
      </c>
      <c r="BF478" s="5">
        <f t="shared" si="663"/>
        <v>1.5376892063761673E-3</v>
      </c>
      <c r="BG478" s="5">
        <f t="shared" si="664"/>
        <v>3.4662590090131572E-4</v>
      </c>
      <c r="BH478" s="5">
        <f t="shared" si="665"/>
        <v>5.8602307935880949E-5</v>
      </c>
      <c r="BI478" s="5">
        <f t="shared" si="666"/>
        <v>7.926079352943775E-6</v>
      </c>
      <c r="BJ478" s="8">
        <f t="shared" si="667"/>
        <v>0.11184834554856089</v>
      </c>
      <c r="BK478" s="8">
        <f t="shared" si="668"/>
        <v>0.19317788113052109</v>
      </c>
      <c r="BL478" s="8">
        <f t="shared" si="669"/>
        <v>0.59592454339336431</v>
      </c>
      <c r="BM478" s="8">
        <f t="shared" si="670"/>
        <v>0.50719551872869517</v>
      </c>
      <c r="BN478" s="8">
        <f t="shared" si="671"/>
        <v>0.48765544109641323</v>
      </c>
    </row>
    <row r="479" spans="1:66" x14ac:dyDescent="0.25">
      <c r="A479" t="s">
        <v>175</v>
      </c>
      <c r="B479" t="s">
        <v>283</v>
      </c>
      <c r="C479" t="s">
        <v>282</v>
      </c>
      <c r="D479" t="s">
        <v>498</v>
      </c>
      <c r="E479">
        <f>VLOOKUP(A479,home!$A$2:$E$405,3,FALSE)</f>
        <v>1.21182266009852</v>
      </c>
      <c r="F479">
        <f>VLOOKUP(B479,home!$B$2:$E$405,3,FALSE)</f>
        <v>1.06</v>
      </c>
      <c r="G479">
        <f>VLOOKUP(C479,away!$B$2:$E$405,4,FALSE)</f>
        <v>0.59</v>
      </c>
      <c r="H479">
        <f>VLOOKUP(A479,away!$A$2:$E$405,3,FALSE)</f>
        <v>1.07389162561576</v>
      </c>
      <c r="I479">
        <f>VLOOKUP(C479,away!$B$2:$E$405,3,FALSE)</f>
        <v>1.06</v>
      </c>
      <c r="J479">
        <f>VLOOKUP(B479,home!$B$2:$E$405,4,FALSE)</f>
        <v>0.47</v>
      </c>
      <c r="K479" s="3">
        <f t="shared" si="616"/>
        <v>0.75787389162561436</v>
      </c>
      <c r="L479" s="3">
        <f t="shared" si="617"/>
        <v>0.53501280788177163</v>
      </c>
      <c r="M479" s="5">
        <f t="shared" si="618"/>
        <v>0.27447730487340416</v>
      </c>
      <c r="N479" s="5">
        <f t="shared" si="619"/>
        <v>0.20801918320731705</v>
      </c>
      <c r="O479" s="5">
        <f t="shared" si="620"/>
        <v>0.14684887358014106</v>
      </c>
      <c r="P479" s="5">
        <f t="shared" si="621"/>
        <v>0.11129292730101939</v>
      </c>
      <c r="Q479" s="5">
        <f t="shared" si="622"/>
        <v>7.8826153955055503E-2</v>
      </c>
      <c r="R479" s="5">
        <f t="shared" si="623"/>
        <v>3.9283014094193283E-2</v>
      </c>
      <c r="S479" s="5">
        <f t="shared" si="624"/>
        <v>1.128154809825057E-2</v>
      </c>
      <c r="T479" s="5">
        <f t="shared" si="625"/>
        <v>4.2173001962015066E-2</v>
      </c>
      <c r="U479" s="5">
        <f t="shared" si="626"/>
        <v>2.9771570766350126E-2</v>
      </c>
      <c r="V479" s="5">
        <f t="shared" si="627"/>
        <v>5.0826161825439579E-4</v>
      </c>
      <c r="W479" s="5">
        <f t="shared" si="628"/>
        <v>1.9913428019932577E-2</v>
      </c>
      <c r="X479" s="5">
        <f t="shared" si="629"/>
        <v>1.0653939039495677E-2</v>
      </c>
      <c r="Y479" s="5">
        <f t="shared" si="630"/>
        <v>2.8499969202609031E-3</v>
      </c>
      <c r="Z479" s="5">
        <f t="shared" si="631"/>
        <v>7.0056385575311868E-3</v>
      </c>
      <c r="AA479" s="5">
        <f t="shared" si="632"/>
        <v>5.3093905569186169E-3</v>
      </c>
      <c r="AB479" s="5">
        <f t="shared" si="633"/>
        <v>2.0119242417660998E-3</v>
      </c>
      <c r="AC479" s="5">
        <f t="shared" si="634"/>
        <v>1.2880373514937448E-5</v>
      </c>
      <c r="AD479" s="5">
        <f t="shared" si="635"/>
        <v>3.7729667972682132E-3</v>
      </c>
      <c r="AE479" s="5">
        <f t="shared" si="636"/>
        <v>2.0185855602511617E-3</v>
      </c>
      <c r="AF479" s="5">
        <f t="shared" si="637"/>
        <v>5.3998456426978647E-4</v>
      </c>
      <c r="AG479" s="5">
        <f t="shared" si="638"/>
        <v>9.6299552647597831E-5</v>
      </c>
      <c r="AH479" s="5">
        <f t="shared" si="639"/>
        <v>9.3702658891739086E-4</v>
      </c>
      <c r="AI479" s="5">
        <f t="shared" si="640"/>
        <v>7.1014798749949792E-4</v>
      </c>
      <c r="AJ479" s="5">
        <f t="shared" si="641"/>
        <v>2.6910130945817127E-4</v>
      </c>
      <c r="AK479" s="5">
        <f t="shared" si="642"/>
        <v>6.7981618880204339E-5</v>
      </c>
      <c r="AL479" s="5">
        <f t="shared" si="643"/>
        <v>2.0890535541640833E-7</v>
      </c>
      <c r="AM479" s="5">
        <f t="shared" si="644"/>
        <v>5.7188660592397828E-4</v>
      </c>
      <c r="AN479" s="5">
        <f t="shared" si="645"/>
        <v>3.0596665882536386E-4</v>
      </c>
      <c r="AO479" s="5">
        <f t="shared" si="646"/>
        <v>8.1848040628180975E-5</v>
      </c>
      <c r="AP479" s="5">
        <f t="shared" si="647"/>
        <v>1.4596583345368144E-5</v>
      </c>
      <c r="AQ479" s="5">
        <f t="shared" si="648"/>
        <v>1.9523397602714281E-6</v>
      </c>
      <c r="AR479" s="5">
        <f t="shared" si="649"/>
        <v>1.0026424527931438E-4</v>
      </c>
      <c r="AS479" s="5">
        <f t="shared" si="650"/>
        <v>7.5987653760739137E-5</v>
      </c>
      <c r="AT479" s="5">
        <f t="shared" si="651"/>
        <v>2.8794529435575556E-5</v>
      </c>
      <c r="AU479" s="5">
        <f t="shared" si="652"/>
        <v>7.274207360289317E-6</v>
      </c>
      <c r="AV479" s="5">
        <f t="shared" si="653"/>
        <v>1.378232960158538E-6</v>
      </c>
      <c r="AW479" s="5">
        <f t="shared" si="654"/>
        <v>2.3529256153776117E-9</v>
      </c>
      <c r="AX479" s="5">
        <f t="shared" si="655"/>
        <v>7.2236321266694919E-5</v>
      </c>
      <c r="AY479" s="5">
        <f t="shared" si="656"/>
        <v>3.8647357071944188E-5</v>
      </c>
      <c r="AZ479" s="5">
        <f t="shared" si="657"/>
        <v>1.033841551213515E-5</v>
      </c>
      <c r="BA479" s="5">
        <f t="shared" si="658"/>
        <v>1.8437282373986303E-6</v>
      </c>
      <c r="BB479" s="5">
        <f t="shared" si="659"/>
        <v>2.4660455531538764E-7</v>
      </c>
      <c r="BC479" s="5">
        <f t="shared" si="660"/>
        <v>2.6387319115144248E-8</v>
      </c>
      <c r="BD479" s="5">
        <f t="shared" si="661"/>
        <v>8.9404425661721091E-6</v>
      </c>
      <c r="BE479" s="5">
        <f t="shared" si="662"/>
        <v>6.7757280004801518E-6</v>
      </c>
      <c r="BF479" s="5">
        <f t="shared" si="663"/>
        <v>2.5675736741602669E-6</v>
      </c>
      <c r="BG479" s="5">
        <f t="shared" si="664"/>
        <v>6.4863235082377295E-7</v>
      </c>
      <c r="BH479" s="5">
        <f t="shared" si="665"/>
        <v>1.2289538098827089E-7</v>
      </c>
      <c r="BI479" s="5">
        <f t="shared" si="666"/>
        <v>1.8627840130478684E-8</v>
      </c>
      <c r="BJ479" s="8">
        <f t="shared" si="667"/>
        <v>0.36996312862095926</v>
      </c>
      <c r="BK479" s="8">
        <f t="shared" si="668"/>
        <v>0.39761177852687074</v>
      </c>
      <c r="BL479" s="8">
        <f t="shared" si="669"/>
        <v>0.2254418035127333</v>
      </c>
      <c r="BM479" s="8">
        <f t="shared" si="670"/>
        <v>0.14123624720281774</v>
      </c>
      <c r="BN479" s="8">
        <f t="shared" si="671"/>
        <v>0.85874745701113053</v>
      </c>
    </row>
    <row r="480" spans="1:66" x14ac:dyDescent="0.25">
      <c r="A480" t="s">
        <v>175</v>
      </c>
      <c r="B480" t="s">
        <v>284</v>
      </c>
      <c r="C480" t="s">
        <v>176</v>
      </c>
      <c r="D480" t="s">
        <v>498</v>
      </c>
      <c r="E480">
        <f>VLOOKUP(A480,home!$A$2:$E$405,3,FALSE)</f>
        <v>1.21182266009852</v>
      </c>
      <c r="F480">
        <f>VLOOKUP(B480,home!$B$2:$E$405,3,FALSE)</f>
        <v>1.3</v>
      </c>
      <c r="G480">
        <f>VLOOKUP(C480,away!$B$2:$E$405,4,FALSE)</f>
        <v>1</v>
      </c>
      <c r="H480">
        <f>VLOOKUP(A480,away!$A$2:$E$405,3,FALSE)</f>
        <v>1.07389162561576</v>
      </c>
      <c r="I480">
        <f>VLOOKUP(C480,away!$B$2:$E$405,3,FALSE)</f>
        <v>0.83</v>
      </c>
      <c r="J480">
        <f>VLOOKUP(B480,home!$B$2:$E$405,4,FALSE)</f>
        <v>1.33</v>
      </c>
      <c r="K480" s="3">
        <f t="shared" si="616"/>
        <v>1.5753694581280762</v>
      </c>
      <c r="L480" s="3">
        <f t="shared" si="617"/>
        <v>1.1854689655172375</v>
      </c>
      <c r="M480" s="5">
        <f t="shared" si="618"/>
        <v>6.3238725283885994E-2</v>
      </c>
      <c r="N480" s="5">
        <f t="shared" si="619"/>
        <v>9.9624356383185758E-2</v>
      </c>
      <c r="O480" s="5">
        <f t="shared" si="620"/>
        <v>7.4967546242917085E-2</v>
      </c>
      <c r="P480" s="5">
        <f t="shared" si="621"/>
        <v>0.11810158270189579</v>
      </c>
      <c r="Q480" s="5">
        <f t="shared" si="622"/>
        <v>7.8472584165868844E-2</v>
      </c>
      <c r="R480" s="5">
        <f t="shared" si="623"/>
        <v>4.4435849745978299E-2</v>
      </c>
      <c r="S480" s="5">
        <f t="shared" si="624"/>
        <v>5.5140199988530023E-2</v>
      </c>
      <c r="T480" s="5">
        <f t="shared" si="625"/>
        <v>9.3026813172576869E-2</v>
      </c>
      <c r="U480" s="5">
        <f t="shared" si="626"/>
        <v>7.0002880535782436E-2</v>
      </c>
      <c r="V480" s="5">
        <f t="shared" si="627"/>
        <v>1.1441907646006243E-2</v>
      </c>
      <c r="W480" s="5">
        <f t="shared" si="628"/>
        <v>4.1207770798431548E-2</v>
      </c>
      <c r="X480" s="5">
        <f t="shared" si="629"/>
        <v>4.8850533419688064E-2</v>
      </c>
      <c r="Y480" s="5">
        <f t="shared" si="630"/>
        <v>2.8955395659001428E-2</v>
      </c>
      <c r="Z480" s="5">
        <f t="shared" si="631"/>
        <v>1.7559106943414761E-2</v>
      </c>
      <c r="AA480" s="5">
        <f t="shared" si="632"/>
        <v>2.7662080790660255E-2</v>
      </c>
      <c r="AB480" s="5">
        <f t="shared" si="633"/>
        <v>2.1788998612938756E-2</v>
      </c>
      <c r="AC480" s="5">
        <f t="shared" si="634"/>
        <v>1.3355220595213659E-3</v>
      </c>
      <c r="AD480" s="5">
        <f t="shared" si="635"/>
        <v>1.6229365888347776E-2</v>
      </c>
      <c r="AE480" s="5">
        <f t="shared" si="636"/>
        <v>1.9239409590660374E-2</v>
      </c>
      <c r="AF480" s="5">
        <f t="shared" si="637"/>
        <v>1.1403861492301288E-2</v>
      </c>
      <c r="AG480" s="5">
        <f t="shared" si="638"/>
        <v>4.5063079620600889E-3</v>
      </c>
      <c r="AH480" s="5">
        <f t="shared" si="639"/>
        <v>5.2039440859041096E-3</v>
      </c>
      <c r="AI480" s="5">
        <f t="shared" si="640"/>
        <v>8.1981345747395643E-3</v>
      </c>
      <c r="AJ480" s="5">
        <f t="shared" si="641"/>
        <v>6.4575454113342569E-3</v>
      </c>
      <c r="AK480" s="5">
        <f t="shared" si="642"/>
        <v>3.3910066051636972E-3</v>
      </c>
      <c r="AL480" s="5">
        <f t="shared" si="643"/>
        <v>9.9766254461779616E-5</v>
      </c>
      <c r="AM480" s="5">
        <f t="shared" si="644"/>
        <v>5.1134494690577414E-3</v>
      </c>
      <c r="AN480" s="5">
        <f t="shared" si="645"/>
        <v>6.0618356523085464E-3</v>
      </c>
      <c r="AO480" s="5">
        <f t="shared" si="646"/>
        <v>3.5930590199388609E-3</v>
      </c>
      <c r="AP480" s="5">
        <f t="shared" si="647"/>
        <v>1.4198199864697669E-3</v>
      </c>
      <c r="AQ480" s="5">
        <f t="shared" si="648"/>
        <v>4.2078813264525308E-4</v>
      </c>
      <c r="AR480" s="5">
        <f t="shared" si="649"/>
        <v>1.2338228424252577E-3</v>
      </c>
      <c r="AS480" s="5">
        <f t="shared" si="650"/>
        <v>1.943726822697521E-3</v>
      </c>
      <c r="AT480" s="5">
        <f t="shared" si="651"/>
        <v>1.5310439357110004E-3</v>
      </c>
      <c r="AU480" s="5">
        <f t="shared" si="652"/>
        <v>8.0398661845710521E-4</v>
      </c>
      <c r="AV480" s="5">
        <f t="shared" si="653"/>
        <v>3.1664399086524871E-4</v>
      </c>
      <c r="AW480" s="5">
        <f t="shared" si="654"/>
        <v>5.1755174535869103E-6</v>
      </c>
      <c r="AX480" s="5">
        <f t="shared" si="655"/>
        <v>1.3425953532057978E-3</v>
      </c>
      <c r="AY480" s="5">
        <f t="shared" si="656"/>
        <v>1.5916051244731267E-3</v>
      </c>
      <c r="AZ480" s="5">
        <f t="shared" si="657"/>
        <v>9.4339924021054594E-4</v>
      </c>
      <c r="BA480" s="5">
        <f t="shared" si="658"/>
        <v>3.727901737873812E-4</v>
      </c>
      <c r="BB480" s="5">
        <f t="shared" si="659"/>
        <v>1.1048279541867948E-4</v>
      </c>
      <c r="BC480" s="5">
        <f t="shared" si="660"/>
        <v>2.6194785038486901E-5</v>
      </c>
      <c r="BD480" s="5">
        <f t="shared" si="661"/>
        <v>2.4377644810690119E-4</v>
      </c>
      <c r="BE480" s="5">
        <f t="shared" si="662"/>
        <v>3.8403797095855601E-4</v>
      </c>
      <c r="BF480" s="5">
        <f t="shared" si="663"/>
        <v>3.0250084510479309E-4</v>
      </c>
      <c r="BG480" s="5">
        <f t="shared" si="664"/>
        <v>1.5885019747867432E-4</v>
      </c>
      <c r="BH480" s="5">
        <f t="shared" si="665"/>
        <v>6.2561937381379291E-5</v>
      </c>
      <c r="BI480" s="5">
        <f t="shared" si="666"/>
        <v>1.9711633078389219E-5</v>
      </c>
      <c r="BJ480" s="8">
        <f t="shared" si="667"/>
        <v>0.46251241826467626</v>
      </c>
      <c r="BK480" s="8">
        <f t="shared" si="668"/>
        <v>0.25094930905877433</v>
      </c>
      <c r="BL480" s="8">
        <f t="shared" si="669"/>
        <v>0.26910864984768323</v>
      </c>
      <c r="BM480" s="8">
        <f t="shared" si="670"/>
        <v>0.51970240998379724</v>
      </c>
      <c r="BN480" s="8">
        <f t="shared" si="671"/>
        <v>0.47884064452373176</v>
      </c>
    </row>
    <row r="481" spans="1:66" x14ac:dyDescent="0.25">
      <c r="A481" t="s">
        <v>175</v>
      </c>
      <c r="B481" t="s">
        <v>279</v>
      </c>
      <c r="C481" t="s">
        <v>276</v>
      </c>
      <c r="D481" t="s">
        <v>498</v>
      </c>
      <c r="E481">
        <f>VLOOKUP(A481,home!$A$2:$E$405,3,FALSE)</f>
        <v>1.21182266009852</v>
      </c>
      <c r="F481">
        <f>VLOOKUP(B481,home!$B$2:$E$405,3,FALSE)</f>
        <v>1.95</v>
      </c>
      <c r="G481">
        <f>VLOOKUP(C481,away!$B$2:$E$405,4,FALSE)</f>
        <v>0.65</v>
      </c>
      <c r="H481">
        <f>VLOOKUP(A481,away!$A$2:$E$405,3,FALSE)</f>
        <v>1.07389162561576</v>
      </c>
      <c r="I481">
        <f>VLOOKUP(C481,away!$B$2:$E$405,3,FALSE)</f>
        <v>2</v>
      </c>
      <c r="J481">
        <f>VLOOKUP(B481,home!$B$2:$E$405,4,FALSE)</f>
        <v>0.8</v>
      </c>
      <c r="K481" s="3">
        <f t="shared" si="616"/>
        <v>1.5359852216748739</v>
      </c>
      <c r="L481" s="3">
        <f t="shared" si="617"/>
        <v>1.7182266009852161</v>
      </c>
      <c r="M481" s="5">
        <f t="shared" si="618"/>
        <v>3.8611241178781668E-2</v>
      </c>
      <c r="N481" s="5">
        <f t="shared" si="619"/>
        <v>5.9306295841132971E-2</v>
      </c>
      <c r="O481" s="5">
        <f t="shared" si="620"/>
        <v>6.6342861690438432E-2</v>
      </c>
      <c r="P481" s="5">
        <f t="shared" si="621"/>
        <v>0.10190165512013355</v>
      </c>
      <c r="Q481" s="5">
        <f t="shared" si="622"/>
        <v>4.5546796982129149E-2</v>
      </c>
      <c r="R481" s="5">
        <f t="shared" si="623"/>
        <v>5.6996034870997178E-2</v>
      </c>
      <c r="S481" s="5">
        <f t="shared" si="624"/>
        <v>6.7233964767811058E-2</v>
      </c>
      <c r="T481" s="5">
        <f t="shared" si="625"/>
        <v>7.825971816436747E-2</v>
      </c>
      <c r="U481" s="5">
        <f t="shared" si="626"/>
        <v>8.754506725591743E-2</v>
      </c>
      <c r="V481" s="5">
        <f t="shared" si="627"/>
        <v>1.9715767512728372E-2</v>
      </c>
      <c r="W481" s="5">
        <f t="shared" si="628"/>
        <v>2.3319735686392038E-2</v>
      </c>
      <c r="X481" s="5">
        <f t="shared" si="629"/>
        <v>4.0068590184303032E-2</v>
      </c>
      <c r="Y481" s="5">
        <f t="shared" si="630"/>
        <v>3.4423458759322303E-2</v>
      </c>
      <c r="Z481" s="5">
        <f t="shared" si="631"/>
        <v>3.2644034422009437E-2</v>
      </c>
      <c r="AA481" s="5">
        <f t="shared" si="632"/>
        <v>5.0140754448052369E-2</v>
      </c>
      <c r="AB481" s="5">
        <f t="shared" si="633"/>
        <v>3.8507728917918579E-2</v>
      </c>
      <c r="AC481" s="5">
        <f t="shared" si="634"/>
        <v>3.2520797055710189E-3</v>
      </c>
      <c r="AD481" s="5">
        <f t="shared" si="635"/>
        <v>8.954692346915585E-3</v>
      </c>
      <c r="AE481" s="5">
        <f t="shared" si="636"/>
        <v>1.5386190594109091E-2</v>
      </c>
      <c r="AF481" s="5">
        <f t="shared" si="637"/>
        <v>1.3218480983313387E-2</v>
      </c>
      <c r="AG481" s="5">
        <f t="shared" si="638"/>
        <v>7.570781883382091E-3</v>
      </c>
      <c r="AH481" s="5">
        <f t="shared" si="639"/>
        <v>1.402246207684343E-2</v>
      </c>
      <c r="AI481" s="5">
        <f t="shared" si="640"/>
        <v>2.1538294521527866E-2</v>
      </c>
      <c r="AJ481" s="5">
        <f t="shared" si="641"/>
        <v>1.6541251042573854E-2</v>
      </c>
      <c r="AK481" s="5">
        <f t="shared" si="642"/>
        <v>8.4690390498025122E-3</v>
      </c>
      <c r="AL481" s="5">
        <f t="shared" si="643"/>
        <v>3.433117345757802E-4</v>
      </c>
      <c r="AM481" s="5">
        <f t="shared" si="644"/>
        <v>2.7508550219014871E-3</v>
      </c>
      <c r="AN481" s="5">
        <f t="shared" si="645"/>
        <v>4.726592274084904E-3</v>
      </c>
      <c r="AO481" s="5">
        <f t="shared" si="646"/>
        <v>4.0606782886719447E-3</v>
      </c>
      <c r="AP481" s="5">
        <f t="shared" si="647"/>
        <v>2.3257218178797529E-3</v>
      </c>
      <c r="AQ481" s="5">
        <f t="shared" si="648"/>
        <v>9.9902927349317236E-4</v>
      </c>
      <c r="AR481" s="5">
        <f t="shared" si="649"/>
        <v>4.8187534703477506E-3</v>
      </c>
      <c r="AS481" s="5">
        <f t="shared" si="650"/>
        <v>7.4015341173486564E-3</v>
      </c>
      <c r="AT481" s="5">
        <f t="shared" si="651"/>
        <v>5.6843235109849607E-3</v>
      </c>
      <c r="AU481" s="5">
        <f t="shared" si="652"/>
        <v>2.9103456360306435E-3</v>
      </c>
      <c r="AV481" s="5">
        <f t="shared" si="653"/>
        <v>1.1175619717272575E-3</v>
      </c>
      <c r="AW481" s="5">
        <f t="shared" si="654"/>
        <v>2.5168284983128611E-5</v>
      </c>
      <c r="AX481" s="5">
        <f t="shared" si="655"/>
        <v>7.0421211010179851E-4</v>
      </c>
      <c r="AY481" s="5">
        <f t="shared" si="656"/>
        <v>1.20999598031284E-3</v>
      </c>
      <c r="AZ481" s="5">
        <f t="shared" si="657"/>
        <v>1.0395236402293529E-3</v>
      </c>
      <c r="BA481" s="5">
        <f t="shared" si="658"/>
        <v>5.9537905699835313E-4</v>
      </c>
      <c r="BB481" s="5">
        <f t="shared" si="659"/>
        <v>2.5574903335101612E-4</v>
      </c>
      <c r="BC481" s="5">
        <f t="shared" si="660"/>
        <v>8.7886958455994115E-5</v>
      </c>
      <c r="BD481" s="5">
        <f t="shared" si="661"/>
        <v>1.3799517327235549E-3</v>
      </c>
      <c r="BE481" s="5">
        <f t="shared" si="662"/>
        <v>2.1195854680880156E-3</v>
      </c>
      <c r="BF481" s="5">
        <f t="shared" si="663"/>
        <v>1.6278259775300064E-3</v>
      </c>
      <c r="BG481" s="5">
        <f t="shared" si="664"/>
        <v>8.3343888164818158E-4</v>
      </c>
      <c r="BH481" s="5">
        <f t="shared" si="665"/>
        <v>3.200374513452103E-4</v>
      </c>
      <c r="BI481" s="5">
        <f t="shared" si="666"/>
        <v>9.8314559129746931E-5</v>
      </c>
      <c r="BJ481" s="8">
        <f t="shared" si="667"/>
        <v>0.34481036488084787</v>
      </c>
      <c r="BK481" s="8">
        <f t="shared" si="668"/>
        <v>0.23226801599991431</v>
      </c>
      <c r="BL481" s="8">
        <f t="shared" si="669"/>
        <v>0.3884151666509757</v>
      </c>
      <c r="BM481" s="8">
        <f t="shared" si="670"/>
        <v>0.62824786857480452</v>
      </c>
      <c r="BN481" s="8">
        <f t="shared" si="671"/>
        <v>0.36870488568361298</v>
      </c>
    </row>
    <row r="482" spans="1:66" x14ac:dyDescent="0.25">
      <c r="A482" t="s">
        <v>24</v>
      </c>
      <c r="B482" t="s">
        <v>327</v>
      </c>
      <c r="C482" t="s">
        <v>293</v>
      </c>
      <c r="D482" t="s">
        <v>498</v>
      </c>
      <c r="E482">
        <f>VLOOKUP(A482,home!$A$2:$E$405,3,FALSE)</f>
        <v>1.5819397993311</v>
      </c>
      <c r="F482">
        <f>VLOOKUP(B482,home!$B$2:$E$405,3,FALSE)</f>
        <v>1.1000000000000001</v>
      </c>
      <c r="G482">
        <f>VLOOKUP(C482,away!$B$2:$E$405,4,FALSE)</f>
        <v>0.93</v>
      </c>
      <c r="H482">
        <f>VLOOKUP(A482,away!$A$2:$E$405,3,FALSE)</f>
        <v>1.41471571906355</v>
      </c>
      <c r="I482">
        <f>VLOOKUP(C482,away!$B$2:$E$405,3,FALSE)</f>
        <v>0.46</v>
      </c>
      <c r="J482">
        <f>VLOOKUP(B482,home!$B$2:$E$405,4,FALSE)</f>
        <v>0.99</v>
      </c>
      <c r="K482" s="3">
        <f t="shared" si="616"/>
        <v>1.6183244147157156</v>
      </c>
      <c r="L482" s="3">
        <f t="shared" si="617"/>
        <v>0.64426153846154066</v>
      </c>
      <c r="M482" s="5">
        <f t="shared" si="618"/>
        <v>0.10408098789048198</v>
      </c>
      <c r="N482" s="5">
        <f t="shared" si="619"/>
        <v>0.16843680381089773</v>
      </c>
      <c r="O482" s="5">
        <f t="shared" si="620"/>
        <v>6.705537738291889E-2</v>
      </c>
      <c r="P482" s="5">
        <f t="shared" si="621"/>
        <v>0.10851735435675366</v>
      </c>
      <c r="Q482" s="5">
        <f t="shared" si="622"/>
        <v>0.13629269597192847</v>
      </c>
      <c r="R482" s="5">
        <f t="shared" si="623"/>
        <v>2.1600600297419264E-2</v>
      </c>
      <c r="S482" s="5">
        <f t="shared" si="624"/>
        <v>2.8285704323301641E-2</v>
      </c>
      <c r="T482" s="5">
        <f t="shared" si="625"/>
        <v>8.7808141987945662E-2</v>
      </c>
      <c r="U482" s="5">
        <f t="shared" si="626"/>
        <v>3.4956778833829145E-2</v>
      </c>
      <c r="V482" s="5">
        <f t="shared" si="627"/>
        <v>3.2768176883690254E-3</v>
      </c>
      <c r="W482" s="5">
        <f t="shared" si="628"/>
        <v>7.3521932479599358E-2</v>
      </c>
      <c r="X482" s="5">
        <f t="shared" si="629"/>
        <v>4.7367353329972196E-2</v>
      </c>
      <c r="Y482" s="5">
        <f t="shared" si="630"/>
        <v>1.5258481964609636E-2</v>
      </c>
      <c r="Z482" s="5">
        <f t="shared" si="631"/>
        <v>4.6388119931027169E-3</v>
      </c>
      <c r="AA482" s="5">
        <f t="shared" si="632"/>
        <v>7.5071027037141962E-3</v>
      </c>
      <c r="AB482" s="5">
        <f t="shared" si="633"/>
        <v>6.0744637945995229E-3</v>
      </c>
      <c r="AC482" s="5">
        <f t="shared" si="634"/>
        <v>2.1353058412634121E-4</v>
      </c>
      <c r="AD482" s="5">
        <f t="shared" si="635"/>
        <v>2.9745584587204024E-2</v>
      </c>
      <c r="AE482" s="5">
        <f t="shared" si="636"/>
        <v>1.9163936088589954E-2</v>
      </c>
      <c r="AF482" s="5">
        <f t="shared" si="637"/>
        <v>6.1732934737068028E-3</v>
      </c>
      <c r="AG482" s="5">
        <f t="shared" si="638"/>
        <v>1.3257385169149778E-3</v>
      </c>
      <c r="AH482" s="5">
        <f t="shared" si="639"/>
        <v>7.471520378275504E-4</v>
      </c>
      <c r="AI482" s="5">
        <f t="shared" si="640"/>
        <v>1.2091343843209249E-3</v>
      </c>
      <c r="AJ482" s="5">
        <f t="shared" si="641"/>
        <v>9.7838584740940395E-4</v>
      </c>
      <c r="AK482" s="5">
        <f t="shared" si="642"/>
        <v>5.2778190129165433E-4</v>
      </c>
      <c r="AL482" s="5">
        <f t="shared" si="643"/>
        <v>8.9052859828828729E-6</v>
      </c>
      <c r="AM482" s="5">
        <f t="shared" si="644"/>
        <v>9.6276011534927528E-3</v>
      </c>
      <c r="AN482" s="5">
        <f t="shared" si="645"/>
        <v>6.2026931308433444E-3</v>
      </c>
      <c r="AO482" s="5">
        <f t="shared" si="646"/>
        <v>1.9980783095409817E-3</v>
      </c>
      <c r="AP482" s="5">
        <f t="shared" si="647"/>
        <v>4.2909500189050251E-4</v>
      </c>
      <c r="AQ482" s="5">
        <f t="shared" si="648"/>
        <v>6.9112351516033199E-5</v>
      </c>
      <c r="AR482" s="5">
        <f t="shared" si="649"/>
        <v>9.6272264271090623E-5</v>
      </c>
      <c r="AS482" s="5">
        <f t="shared" si="650"/>
        <v>1.5579975572986942E-4</v>
      </c>
      <c r="AT482" s="5">
        <f t="shared" si="651"/>
        <v>1.2606727425219623E-4</v>
      </c>
      <c r="AU482" s="5">
        <f t="shared" si="652"/>
        <v>6.8005915939663684E-5</v>
      </c>
      <c r="AV482" s="5">
        <f t="shared" si="653"/>
        <v>2.7513908527565618E-5</v>
      </c>
      <c r="AW482" s="5">
        <f t="shared" si="654"/>
        <v>2.5791295750638382E-7</v>
      </c>
      <c r="AX482" s="5">
        <f t="shared" si="655"/>
        <v>2.5967636669737525E-3</v>
      </c>
      <c r="AY482" s="5">
        <f t="shared" si="656"/>
        <v>1.6729949551055414E-3</v>
      </c>
      <c r="AZ482" s="5">
        <f t="shared" si="657"/>
        <v>5.3892315180734617E-4</v>
      </c>
      <c r="BA482" s="5">
        <f t="shared" si="658"/>
        <v>1.157358196319811E-4</v>
      </c>
      <c r="BB482" s="5">
        <f t="shared" si="659"/>
        <v>1.8641034302801878E-5</v>
      </c>
      <c r="BC482" s="5">
        <f t="shared" si="660"/>
        <v>2.4019402876874998E-6</v>
      </c>
      <c r="BD482" s="5">
        <f t="shared" si="661"/>
        <v>1.0337419515078135E-5</v>
      </c>
      <c r="BE482" s="5">
        <f t="shared" si="662"/>
        <v>1.6729298386409638E-5</v>
      </c>
      <c r="BF482" s="5">
        <f t="shared" si="663"/>
        <v>1.3536716009895475E-5</v>
      </c>
      <c r="BG482" s="5">
        <f t="shared" si="664"/>
        <v>7.3022660046289832E-6</v>
      </c>
      <c r="BH482" s="5">
        <f t="shared" si="665"/>
        <v>2.9543588395099188E-6</v>
      </c>
      <c r="BI482" s="5">
        <f t="shared" si="666"/>
        <v>9.5622220796201813E-7</v>
      </c>
      <c r="BJ482" s="8">
        <f t="shared" si="667"/>
        <v>0.60836600272676145</v>
      </c>
      <c r="BK482" s="8">
        <f t="shared" si="668"/>
        <v>0.24605629508412105</v>
      </c>
      <c r="BL482" s="8">
        <f t="shared" si="669"/>
        <v>0.14118225258301445</v>
      </c>
      <c r="BM482" s="8">
        <f t="shared" si="670"/>
        <v>0.3925868056344517</v>
      </c>
      <c r="BN482" s="8">
        <f t="shared" si="671"/>
        <v>0.60598381971040005</v>
      </c>
    </row>
    <row r="483" spans="1:66" x14ac:dyDescent="0.25">
      <c r="A483" t="s">
        <v>24</v>
      </c>
      <c r="B483" t="s">
        <v>292</v>
      </c>
      <c r="C483" t="s">
        <v>295</v>
      </c>
      <c r="D483" t="s">
        <v>498</v>
      </c>
      <c r="E483">
        <f>VLOOKUP(A483,home!$A$2:$E$405,3,FALSE)</f>
        <v>1.5819397993311</v>
      </c>
      <c r="F483">
        <f>VLOOKUP(B483,home!$B$2:$E$405,3,FALSE)</f>
        <v>1.73</v>
      </c>
      <c r="G483">
        <f>VLOOKUP(C483,away!$B$2:$E$405,4,FALSE)</f>
        <v>0.68</v>
      </c>
      <c r="H483">
        <f>VLOOKUP(A483,away!$A$2:$E$405,3,FALSE)</f>
        <v>1.41471571906355</v>
      </c>
      <c r="I483">
        <f>VLOOKUP(C483,away!$B$2:$E$405,3,FALSE)</f>
        <v>1.22</v>
      </c>
      <c r="J483">
        <f>VLOOKUP(B483,home!$B$2:$E$405,4,FALSE)</f>
        <v>1.04</v>
      </c>
      <c r="K483" s="3">
        <f t="shared" si="616"/>
        <v>1.8609939799331063</v>
      </c>
      <c r="L483" s="3">
        <f t="shared" si="617"/>
        <v>1.7949913043478323</v>
      </c>
      <c r="M483" s="5">
        <f t="shared" si="618"/>
        <v>2.5836029105070591E-2</v>
      </c>
      <c r="N483" s="5">
        <f t="shared" si="619"/>
        <v>4.8080694629912893E-2</v>
      </c>
      <c r="O483" s="5">
        <f t="shared" si="620"/>
        <v>4.6375447582479211E-2</v>
      </c>
      <c r="P483" s="5">
        <f t="shared" si="621"/>
        <v>8.6304428767697144E-2</v>
      </c>
      <c r="Q483" s="5">
        <f t="shared" si="622"/>
        <v>4.4738941628634968E-2</v>
      </c>
      <c r="R483" s="5">
        <f t="shared" si="623"/>
        <v>4.1621762572894461E-2</v>
      </c>
      <c r="S483" s="5">
        <f t="shared" si="624"/>
        <v>7.2074295885669576E-2</v>
      </c>
      <c r="T483" s="5">
        <f t="shared" si="625"/>
        <v>8.0306011189125004E-2</v>
      </c>
      <c r="U483" s="5">
        <f t="shared" si="626"/>
        <v>7.7457849582361668E-2</v>
      </c>
      <c r="V483" s="5">
        <f t="shared" si="627"/>
        <v>2.6751319983550903E-2</v>
      </c>
      <c r="W483" s="5">
        <f t="shared" si="628"/>
        <v>2.7752967013156112E-2</v>
      </c>
      <c r="X483" s="5">
        <f t="shared" si="629"/>
        <v>4.9816334458467448E-2</v>
      </c>
      <c r="Y483" s="5">
        <f t="shared" si="630"/>
        <v>4.4709943583716188E-2</v>
      </c>
      <c r="Z483" s="5">
        <f t="shared" si="631"/>
        <v>2.4903567296658533E-2</v>
      </c>
      <c r="AA483" s="5">
        <f t="shared" si="632"/>
        <v>4.6345388817940515E-2</v>
      </c>
      <c r="AB483" s="5">
        <f t="shared" si="633"/>
        <v>4.3124244793923204E-2</v>
      </c>
      <c r="AC483" s="5">
        <f t="shared" si="634"/>
        <v>5.5851205417755279E-3</v>
      </c>
      <c r="AD483" s="5">
        <f t="shared" si="635"/>
        <v>1.2912026134191401E-2</v>
      </c>
      <c r="AE483" s="5">
        <f t="shared" si="636"/>
        <v>2.3176974632385522E-2</v>
      </c>
      <c r="AF483" s="5">
        <f t="shared" si="637"/>
        <v>2.0801233963111163E-2</v>
      </c>
      <c r="AG483" s="5">
        <f t="shared" si="638"/>
        <v>1.244601136116311E-2</v>
      </c>
      <c r="AH483" s="5">
        <f t="shared" si="639"/>
        <v>1.1175421686185781E-2</v>
      </c>
      <c r="AI483" s="5">
        <f t="shared" si="640"/>
        <v>2.0797392481205625E-2</v>
      </c>
      <c r="AJ483" s="5">
        <f t="shared" si="641"/>
        <v>1.935191110291486E-2</v>
      </c>
      <c r="AK483" s="5">
        <f t="shared" si="642"/>
        <v>1.2004596687575067E-2</v>
      </c>
      <c r="AL483" s="5">
        <f t="shared" si="643"/>
        <v>7.4627666038983714E-4</v>
      </c>
      <c r="AM483" s="5">
        <f t="shared" si="644"/>
        <v>4.805840580893824E-3</v>
      </c>
      <c r="AN483" s="5">
        <f t="shared" si="645"/>
        <v>8.626442052786348E-3</v>
      </c>
      <c r="AO483" s="5">
        <f t="shared" si="646"/>
        <v>7.7421942361059828E-3</v>
      </c>
      <c r="AP483" s="5">
        <f t="shared" si="647"/>
        <v>4.6323904434607153E-3</v>
      </c>
      <c r="AQ483" s="5">
        <f t="shared" si="648"/>
        <v>2.0787751410889957E-3</v>
      </c>
      <c r="AR483" s="5">
        <f t="shared" si="649"/>
        <v>4.0119569498247333E-3</v>
      </c>
      <c r="AS483" s="5">
        <f t="shared" si="650"/>
        <v>7.4662277313746177E-3</v>
      </c>
      <c r="AT483" s="5">
        <f t="shared" si="651"/>
        <v>6.947302430448889E-3</v>
      </c>
      <c r="AU483" s="5">
        <f t="shared" si="652"/>
        <v>4.3096293332800075E-3</v>
      </c>
      <c r="AV483" s="5">
        <f t="shared" si="653"/>
        <v>2.0050485612443055E-3</v>
      </c>
      <c r="AW483" s="5">
        <f t="shared" si="654"/>
        <v>6.9247591991785639E-5</v>
      </c>
      <c r="AX483" s="5">
        <f t="shared" si="655"/>
        <v>1.4906067315936073E-3</v>
      </c>
      <c r="AY483" s="5">
        <f t="shared" si="656"/>
        <v>2.6756261214128684E-3</v>
      </c>
      <c r="AZ483" s="5">
        <f t="shared" si="657"/>
        <v>2.4013628108110088E-3</v>
      </c>
      <c r="BA483" s="5">
        <f t="shared" si="658"/>
        <v>1.4368084546633429E-3</v>
      </c>
      <c r="BB483" s="5">
        <f t="shared" si="659"/>
        <v>6.4476467053353693E-4</v>
      </c>
      <c r="BC483" s="5">
        <f t="shared" si="660"/>
        <v>2.3146939539167875E-4</v>
      </c>
      <c r="BD483" s="5">
        <f t="shared" si="661"/>
        <v>1.2002379730588757E-3</v>
      </c>
      <c r="BE483" s="5">
        <f t="shared" si="662"/>
        <v>2.2336356423496816E-3</v>
      </c>
      <c r="BF483" s="5">
        <f t="shared" si="663"/>
        <v>2.0783912418883875E-3</v>
      </c>
      <c r="BG483" s="5">
        <f t="shared" si="664"/>
        <v>1.2892911963666607E-3</v>
      </c>
      <c r="BH483" s="5">
        <f t="shared" si="665"/>
        <v>5.9984078870477708E-4</v>
      </c>
      <c r="BI483" s="5">
        <f t="shared" si="666"/>
        <v>2.2326001933958316E-4</v>
      </c>
      <c r="BJ483" s="8">
        <f t="shared" si="667"/>
        <v>0.4015074192326058</v>
      </c>
      <c r="BK483" s="8">
        <f t="shared" si="668"/>
        <v>0.21997309706556648</v>
      </c>
      <c r="BL483" s="8">
        <f t="shared" si="669"/>
        <v>0.35061883717536091</v>
      </c>
      <c r="BM483" s="8">
        <f t="shared" si="670"/>
        <v>0.70143923795408158</v>
      </c>
      <c r="BN483" s="8">
        <f t="shared" si="671"/>
        <v>0.29295730428668926</v>
      </c>
    </row>
    <row r="484" spans="1:66" x14ac:dyDescent="0.25">
      <c r="A484" t="s">
        <v>24</v>
      </c>
      <c r="B484" t="s">
        <v>180</v>
      </c>
      <c r="C484" t="s">
        <v>183</v>
      </c>
      <c r="D484" t="s">
        <v>498</v>
      </c>
      <c r="E484">
        <f>VLOOKUP(A484,home!$A$2:$E$405,3,FALSE)</f>
        <v>1.5819397993311</v>
      </c>
      <c r="F484">
        <f>VLOOKUP(B484,home!$B$2:$E$405,3,FALSE)</f>
        <v>1.08</v>
      </c>
      <c r="G484">
        <f>VLOOKUP(C484,away!$B$2:$E$405,4,FALSE)</f>
        <v>1.26</v>
      </c>
      <c r="H484">
        <f>VLOOKUP(A484,away!$A$2:$E$405,3,FALSE)</f>
        <v>1.41471571906355</v>
      </c>
      <c r="I484">
        <f>VLOOKUP(C484,away!$B$2:$E$405,3,FALSE)</f>
        <v>0.84</v>
      </c>
      <c r="J484">
        <f>VLOOKUP(B484,home!$B$2:$E$405,4,FALSE)</f>
        <v>1.1100000000000001</v>
      </c>
      <c r="K484" s="3">
        <f t="shared" si="616"/>
        <v>2.1527036789297607</v>
      </c>
      <c r="L484" s="3">
        <f t="shared" si="617"/>
        <v>1.3190809364548541</v>
      </c>
      <c r="M484" s="5">
        <f t="shared" si="618"/>
        <v>3.1061548251525697E-2</v>
      </c>
      <c r="N484" s="5">
        <f t="shared" si="619"/>
        <v>6.6866309194313633E-2</v>
      </c>
      <c r="O484" s="5">
        <f t="shared" si="620"/>
        <v>4.0972696155360158E-2</v>
      </c>
      <c r="P484" s="5">
        <f t="shared" si="621"/>
        <v>8.820207374931506E-2</v>
      </c>
      <c r="Q484" s="5">
        <f t="shared" si="622"/>
        <v>7.1971674899526938E-2</v>
      </c>
      <c r="R484" s="5">
        <f t="shared" si="623"/>
        <v>2.7023151206846341E-2</v>
      </c>
      <c r="S484" s="5">
        <f t="shared" si="624"/>
        <v>6.2614440132564009E-2</v>
      </c>
      <c r="T484" s="5">
        <f t="shared" si="625"/>
        <v>9.4936464324692327E-2</v>
      </c>
      <c r="U484" s="5">
        <f t="shared" si="626"/>
        <v>5.8172837019253319E-2</v>
      </c>
      <c r="V484" s="5">
        <f t="shared" si="627"/>
        <v>1.9755484682731531E-2</v>
      </c>
      <c r="W484" s="5">
        <f t="shared" si="628"/>
        <v>5.1644563111649451E-2</v>
      </c>
      <c r="X484" s="5">
        <f t="shared" si="629"/>
        <v>6.8123358672116385E-2</v>
      </c>
      <c r="Y484" s="5">
        <f t="shared" si="630"/>
        <v>4.4930111875832596E-2</v>
      </c>
      <c r="Z484" s="5">
        <f t="shared" si="631"/>
        <v>1.1881907866629326E-2</v>
      </c>
      <c r="AA484" s="5">
        <f t="shared" si="632"/>
        <v>2.5578226777197413E-2</v>
      </c>
      <c r="AB484" s="5">
        <f t="shared" si="633"/>
        <v>2.7531171441886299E-2</v>
      </c>
      <c r="AC484" s="5">
        <f t="shared" si="634"/>
        <v>3.5060927719011976E-3</v>
      </c>
      <c r="AD484" s="5">
        <f t="shared" si="635"/>
        <v>2.7793860251792004E-2</v>
      </c>
      <c r="AE484" s="5">
        <f t="shared" si="636"/>
        <v>3.6662351208629144E-2</v>
      </c>
      <c r="AF484" s="5">
        <f t="shared" si="637"/>
        <v>2.4180304282457647E-2</v>
      </c>
      <c r="AG484" s="5">
        <f t="shared" si="638"/>
        <v>1.063192613888918E-2</v>
      </c>
      <c r="AH484" s="5">
        <f t="shared" si="639"/>
        <v>3.9182995388959306E-3</v>
      </c>
      <c r="AI484" s="5">
        <f t="shared" si="640"/>
        <v>8.4349378325300536E-3</v>
      </c>
      <c r="AJ484" s="5">
        <f t="shared" si="641"/>
        <v>9.0789608518156359E-3</v>
      </c>
      <c r="AK484" s="5">
        <f t="shared" si="642"/>
        <v>6.5147708088542644E-3</v>
      </c>
      <c r="AL484" s="5">
        <f t="shared" si="643"/>
        <v>3.9823469292002265E-4</v>
      </c>
      <c r="AM484" s="5">
        <f t="shared" si="644"/>
        <v>1.1966389043138461E-2</v>
      </c>
      <c r="AN484" s="5">
        <f t="shared" si="645"/>
        <v>1.5784635665006187E-2</v>
      </c>
      <c r="AO484" s="5">
        <f t="shared" si="646"/>
        <v>1.0410605997297527E-2</v>
      </c>
      <c r="AP484" s="5">
        <f t="shared" si="647"/>
        <v>4.5774773026592448E-3</v>
      </c>
      <c r="AQ484" s="5">
        <f t="shared" si="648"/>
        <v>1.5095157617481504E-3</v>
      </c>
      <c r="AR484" s="5">
        <f t="shared" si="649"/>
        <v>1.0337108450154937E-3</v>
      </c>
      <c r="AS484" s="5">
        <f t="shared" si="650"/>
        <v>2.2252731390144448E-3</v>
      </c>
      <c r="AT484" s="5">
        <f t="shared" si="651"/>
        <v>2.3951768364899868E-3</v>
      </c>
      <c r="AU484" s="5">
        <f t="shared" si="652"/>
        <v>1.7187019958664466E-3</v>
      </c>
      <c r="AV484" s="5">
        <f t="shared" si="653"/>
        <v>9.2496402737140572E-4</v>
      </c>
      <c r="AW484" s="5">
        <f t="shared" si="654"/>
        <v>3.1411761246517199E-5</v>
      </c>
      <c r="AX484" s="5">
        <f t="shared" si="655"/>
        <v>4.2933482861114885E-3</v>
      </c>
      <c r="AY484" s="5">
        <f t="shared" si="656"/>
        <v>5.6632738777707848E-3</v>
      </c>
      <c r="AZ484" s="5">
        <f t="shared" si="657"/>
        <v>3.7351583050451009E-3</v>
      </c>
      <c r="BA484" s="5">
        <f t="shared" si="658"/>
        <v>1.6423253716086716E-3</v>
      </c>
      <c r="BB484" s="5">
        <f t="shared" si="659"/>
        <v>5.415900222862836E-4</v>
      </c>
      <c r="BC484" s="5">
        <f t="shared" si="660"/>
        <v>1.4288021475439931E-4</v>
      </c>
      <c r="BD484" s="5">
        <f t="shared" si="661"/>
        <v>2.2725804491109539E-4</v>
      </c>
      <c r="BE484" s="5">
        <f t="shared" si="662"/>
        <v>4.8921922934649974E-4</v>
      </c>
      <c r="BF484" s="5">
        <f t="shared" si="663"/>
        <v>5.2657201740869634E-4</v>
      </c>
      <c r="BG484" s="5">
        <f t="shared" si="664"/>
        <v>3.7785117303238883E-4</v>
      </c>
      <c r="BH484" s="5">
        <f t="shared" si="665"/>
        <v>2.033504025686873E-4</v>
      </c>
      <c r="BI484" s="5">
        <f t="shared" si="666"/>
        <v>8.7550631944292224E-5</v>
      </c>
      <c r="BJ484" s="8">
        <f t="shared" si="667"/>
        <v>0.55800812380732567</v>
      </c>
      <c r="BK484" s="8">
        <f t="shared" si="668"/>
        <v>0.21120114815872831</v>
      </c>
      <c r="BL484" s="8">
        <f t="shared" si="669"/>
        <v>0.21743467997560884</v>
      </c>
      <c r="BM484" s="8">
        <f t="shared" si="670"/>
        <v>0.66679654423487977</v>
      </c>
      <c r="BN484" s="8">
        <f t="shared" si="671"/>
        <v>0.32609745345688784</v>
      </c>
    </row>
    <row r="485" spans="1:66" s="10" customFormat="1" x14ac:dyDescent="0.25">
      <c r="A485" t="s">
        <v>24</v>
      </c>
      <c r="B485" t="s">
        <v>25</v>
      </c>
      <c r="C485" t="s">
        <v>289</v>
      </c>
      <c r="D485" t="s">
        <v>498</v>
      </c>
      <c r="E485">
        <f>VLOOKUP(A485,home!$A$2:$E$405,3,FALSE)</f>
        <v>1.5819397993311</v>
      </c>
      <c r="F485">
        <f>VLOOKUP(B485,home!$B$2:$E$405,3,FALSE)</f>
        <v>1.04</v>
      </c>
      <c r="G485">
        <f>VLOOKUP(C485,away!$B$2:$E$405,4,FALSE)</f>
        <v>1.08</v>
      </c>
      <c r="H485">
        <f>VLOOKUP(A485,away!$A$2:$E$405,3,FALSE)</f>
        <v>1.41471571906355</v>
      </c>
      <c r="I485">
        <f>VLOOKUP(C485,away!$B$2:$E$405,3,FALSE)</f>
        <v>0.68</v>
      </c>
      <c r="J485">
        <f>VLOOKUP(B485,home!$B$2:$E$405,4,FALSE)</f>
        <v>0.86</v>
      </c>
      <c r="K485" s="3">
        <f t="shared" si="616"/>
        <v>1.7768347826086917</v>
      </c>
      <c r="L485" s="3">
        <f t="shared" si="617"/>
        <v>0.82732575250836404</v>
      </c>
      <c r="M485" s="5">
        <f t="shared" si="618"/>
        <v>7.3965202333078794E-2</v>
      </c>
      <c r="N485" s="5">
        <f t="shared" si="619"/>
        <v>0.13142394420810394</v>
      </c>
      <c r="O485" s="5">
        <f t="shared" si="620"/>
        <v>6.1193316679647815E-2</v>
      </c>
      <c r="P485" s="5">
        <f t="shared" si="621"/>
        <v>0.10873041353958685</v>
      </c>
      <c r="Q485" s="5">
        <f t="shared" si="622"/>
        <v>0.11675931766829163</v>
      </c>
      <c r="R485" s="5">
        <f t="shared" si="623"/>
        <v>2.5313403385236126E-2</v>
      </c>
      <c r="S485" s="5">
        <f t="shared" si="624"/>
        <v>3.9959002529498897E-2</v>
      </c>
      <c r="T485" s="5">
        <f t="shared" si="625"/>
        <v>9.659799035228249E-2</v>
      </c>
      <c r="U485" s="5">
        <f t="shared" si="626"/>
        <v>4.4977735601092146E-2</v>
      </c>
      <c r="V485" s="5">
        <f t="shared" si="627"/>
        <v>6.5267310882766681E-3</v>
      </c>
      <c r="W485" s="5">
        <f t="shared" si="628"/>
        <v>6.9154005608892746E-2</v>
      </c>
      <c r="X485" s="5">
        <f t="shared" si="629"/>
        <v>5.721288972934481E-2</v>
      </c>
      <c r="Y485" s="5">
        <f t="shared" si="630"/>
        <v>2.366684852425412E-2</v>
      </c>
      <c r="Z485" s="5">
        <f t="shared" si="631"/>
        <v>6.9808101680794155E-3</v>
      </c>
      <c r="AA485" s="5">
        <f t="shared" si="632"/>
        <v>1.2403746317431932E-2</v>
      </c>
      <c r="AB485" s="5">
        <f t="shared" si="633"/>
        <v>1.1019703945733766E-2</v>
      </c>
      <c r="AC485" s="5">
        <f t="shared" si="634"/>
        <v>5.9965205588695056E-4</v>
      </c>
      <c r="AD485" s="5">
        <f t="shared" si="635"/>
        <v>3.0718810630649285E-2</v>
      </c>
      <c r="AE485" s="5">
        <f t="shared" si="636"/>
        <v>2.5414463121163848E-2</v>
      </c>
      <c r="AF485" s="5">
        <f t="shared" si="637"/>
        <v>1.0513019913156472E-2</v>
      </c>
      <c r="AG485" s="5">
        <f t="shared" si="638"/>
        <v>2.8992307035958652E-3</v>
      </c>
      <c r="AH485" s="5">
        <f t="shared" si="639"/>
        <v>1.443851006356085E-3</v>
      </c>
      <c r="AI485" s="5">
        <f t="shared" si="640"/>
        <v>2.565484688998055E-3</v>
      </c>
      <c r="AJ485" s="5">
        <f t="shared" si="641"/>
        <v>2.2792212148308936E-3</v>
      </c>
      <c r="AK485" s="5">
        <f t="shared" si="642"/>
        <v>1.3499331772570569E-3</v>
      </c>
      <c r="AL485" s="5">
        <f t="shared" si="643"/>
        <v>3.5260048757978E-5</v>
      </c>
      <c r="AM485" s="5">
        <f t="shared" si="644"/>
        <v>1.0916450241781466E-2</v>
      </c>
      <c r="AN485" s="5">
        <f t="shared" si="645"/>
        <v>9.0314604110019615E-3</v>
      </c>
      <c r="AO485" s="5">
        <f t="shared" si="646"/>
        <v>3.7359798903908482E-3</v>
      </c>
      <c r="AP485" s="5">
        <f t="shared" si="647"/>
        <v>1.0302907913912413E-3</v>
      </c>
      <c r="AQ485" s="5">
        <f t="shared" si="648"/>
        <v>2.1309652607254912E-4</v>
      </c>
      <c r="AR485" s="5">
        <f t="shared" si="649"/>
        <v>2.3890702406870147E-4</v>
      </c>
      <c r="AS485" s="5">
        <f t="shared" si="650"/>
        <v>4.244983101748006E-4</v>
      </c>
      <c r="AT485" s="5">
        <f t="shared" si="651"/>
        <v>3.7713168133859953E-4</v>
      </c>
      <c r="AU485" s="5">
        <f t="shared" si="652"/>
        <v>2.2336689634204037E-4</v>
      </c>
      <c r="AV485" s="5">
        <f t="shared" si="653"/>
        <v>9.9221517675971837E-5</v>
      </c>
      <c r="AW485" s="5">
        <f t="shared" si="654"/>
        <v>1.4398060626823385E-6</v>
      </c>
      <c r="AX485" s="5">
        <f t="shared" si="655"/>
        <v>3.2327880820357245E-3</v>
      </c>
      <c r="AY485" s="5">
        <f t="shared" si="656"/>
        <v>2.6745688326702765E-3</v>
      </c>
      <c r="AZ485" s="5">
        <f t="shared" si="657"/>
        <v>1.1063698360621766E-3</v>
      </c>
      <c r="BA485" s="5">
        <f t="shared" si="658"/>
        <v>3.051094190575652E-4</v>
      </c>
      <c r="BB485" s="5">
        <f t="shared" si="659"/>
        <v>6.3106219929797466E-5</v>
      </c>
      <c r="BC485" s="5">
        <f t="shared" si="660"/>
        <v>1.0441880178275607E-5</v>
      </c>
      <c r="BD485" s="5">
        <f t="shared" si="661"/>
        <v>3.2942322244528693E-5</v>
      </c>
      <c r="BE485" s="5">
        <f t="shared" si="662"/>
        <v>5.8533063983982605E-5</v>
      </c>
      <c r="BF485" s="5">
        <f t="shared" si="663"/>
        <v>5.20017920097002E-5</v>
      </c>
      <c r="BG485" s="5">
        <f t="shared" si="664"/>
        <v>3.0799530933606027E-5</v>
      </c>
      <c r="BH485" s="5">
        <f t="shared" si="665"/>
        <v>1.3681419462715882E-5</v>
      </c>
      <c r="BI485" s="5">
        <f t="shared" si="666"/>
        <v>4.8619243953626229E-6</v>
      </c>
      <c r="BJ485" s="8">
        <f t="shared" si="667"/>
        <v>0.59668018259030708</v>
      </c>
      <c r="BK485" s="8">
        <f t="shared" si="668"/>
        <v>0.23249083042775642</v>
      </c>
      <c r="BL485" s="8">
        <f t="shared" si="669"/>
        <v>0.16410234149921385</v>
      </c>
      <c r="BM485" s="8">
        <f t="shared" si="670"/>
        <v>0.48019543784480401</v>
      </c>
      <c r="BN485" s="8">
        <f t="shared" si="671"/>
        <v>0.51738559781394511</v>
      </c>
    </row>
    <row r="486" spans="1:66" x14ac:dyDescent="0.25">
      <c r="A486" t="s">
        <v>24</v>
      </c>
      <c r="B486" t="s">
        <v>182</v>
      </c>
      <c r="C486" t="s">
        <v>26</v>
      </c>
      <c r="D486" t="s">
        <v>498</v>
      </c>
      <c r="E486">
        <f>VLOOKUP(A486,home!$A$2:$E$405,3,FALSE)</f>
        <v>1.5819397993311</v>
      </c>
      <c r="F486">
        <f>VLOOKUP(B486,home!$B$2:$E$405,3,FALSE)</f>
        <v>0.9</v>
      </c>
      <c r="G486">
        <f>VLOOKUP(C486,away!$B$2:$E$405,4,FALSE)</f>
        <v>1.08</v>
      </c>
      <c r="H486">
        <f>VLOOKUP(A486,away!$A$2:$E$405,3,FALSE)</f>
        <v>1.41471571906355</v>
      </c>
      <c r="I486">
        <f>VLOOKUP(C486,away!$B$2:$E$405,3,FALSE)</f>
        <v>0.9</v>
      </c>
      <c r="J486">
        <f>VLOOKUP(B486,home!$B$2:$E$405,4,FALSE)</f>
        <v>1.26</v>
      </c>
      <c r="K486" s="3">
        <f t="shared" si="616"/>
        <v>1.5376454849498293</v>
      </c>
      <c r="L486" s="3">
        <f t="shared" si="617"/>
        <v>1.6042876254180656</v>
      </c>
      <c r="M486" s="5">
        <f t="shared" si="618"/>
        <v>4.3199208296587119E-2</v>
      </c>
      <c r="N486" s="5">
        <f t="shared" si="619"/>
        <v>6.6425067590654391E-2</v>
      </c>
      <c r="O486" s="5">
        <f t="shared" si="620"/>
        <v>6.9303955298072151E-2</v>
      </c>
      <c r="P486" s="5">
        <f t="shared" si="621"/>
        <v>0.10656491395324544</v>
      </c>
      <c r="Q486" s="5">
        <f t="shared" si="622"/>
        <v>5.1069102634128491E-2</v>
      </c>
      <c r="R486" s="5">
        <f t="shared" si="623"/>
        <v>5.5591738938611975E-2</v>
      </c>
      <c r="S486" s="5">
        <f t="shared" si="624"/>
        <v>6.5719265084076647E-2</v>
      </c>
      <c r="T486" s="5">
        <f t="shared" si="625"/>
        <v>8.1929529397137477E-2</v>
      </c>
      <c r="U486" s="5">
        <f t="shared" si="626"/>
        <v>8.5480386379466311E-2</v>
      </c>
      <c r="V486" s="5">
        <f t="shared" si="627"/>
        <v>1.8013107453968585E-2</v>
      </c>
      <c r="W486" s="5">
        <f t="shared" si="628"/>
        <v>2.6175391695269029E-2</v>
      </c>
      <c r="X486" s="5">
        <f t="shared" si="629"/>
        <v>4.1992856987190907E-2</v>
      </c>
      <c r="Y486" s="5">
        <f t="shared" si="630"/>
        <v>3.3684310410250468E-2</v>
      </c>
      <c r="Z486" s="5">
        <f t="shared" si="631"/>
        <v>2.9728379618228943E-2</v>
      </c>
      <c r="AA486" s="5">
        <f t="shared" si="632"/>
        <v>4.5711708694844262E-2</v>
      </c>
      <c r="AB486" s="5">
        <f t="shared" si="633"/>
        <v>3.5144201241984571E-2</v>
      </c>
      <c r="AC486" s="5">
        <f t="shared" si="634"/>
        <v>2.7771996894651132E-3</v>
      </c>
      <c r="AD486" s="5">
        <f t="shared" si="635"/>
        <v>1.0062118214255929E-2</v>
      </c>
      <c r="AE486" s="5">
        <f t="shared" si="636"/>
        <v>1.614253173662451E-2</v>
      </c>
      <c r="AF486" s="5">
        <f t="shared" si="637"/>
        <v>1.294863195399255E-2</v>
      </c>
      <c r="AG486" s="5">
        <f t="shared" si="638"/>
        <v>6.9244433366277332E-3</v>
      </c>
      <c r="AH486" s="5">
        <f t="shared" si="639"/>
        <v>1.1923217886313833E-2</v>
      </c>
      <c r="AI486" s="5">
        <f t="shared" si="640"/>
        <v>1.8333682148963509E-2</v>
      </c>
      <c r="AJ486" s="5">
        <f t="shared" si="641"/>
        <v>1.4095351789429516E-2</v>
      </c>
      <c r="AK486" s="5">
        <f t="shared" si="642"/>
        <v>7.224551345931929E-3</v>
      </c>
      <c r="AL486" s="5">
        <f t="shared" si="643"/>
        <v>2.7403469425360804E-4</v>
      </c>
      <c r="AM486" s="5">
        <f t="shared" si="644"/>
        <v>3.094394128236411E-3</v>
      </c>
      <c r="AN486" s="5">
        <f t="shared" si="645"/>
        <v>4.9642982080959968E-3</v>
      </c>
      <c r="AO486" s="5">
        <f t="shared" si="646"/>
        <v>3.9820810920667433E-3</v>
      </c>
      <c r="AP486" s="5">
        <f t="shared" si="647"/>
        <v>2.1294678064713111E-3</v>
      </c>
      <c r="AQ486" s="5">
        <f t="shared" si="648"/>
        <v>8.5406971266201908E-4</v>
      </c>
      <c r="AR486" s="5">
        <f t="shared" si="649"/>
        <v>3.8256541820353251E-3</v>
      </c>
      <c r="AS486" s="5">
        <f t="shared" si="650"/>
        <v>5.8824998799860495E-3</v>
      </c>
      <c r="AT486" s="5">
        <f t="shared" si="651"/>
        <v>4.5225996903392315E-3</v>
      </c>
      <c r="AU486" s="5">
        <f t="shared" si="652"/>
        <v>2.3180516646952049E-3</v>
      </c>
      <c r="AV486" s="5">
        <f t="shared" si="653"/>
        <v>8.9108541902475512E-4</v>
      </c>
      <c r="AW486" s="5">
        <f t="shared" si="654"/>
        <v>1.8777661266413348E-5</v>
      </c>
      <c r="AX486" s="5">
        <f t="shared" si="655"/>
        <v>7.930135266563293E-4</v>
      </c>
      <c r="AY486" s="5">
        <f t="shared" si="656"/>
        <v>1.2722217876038884E-3</v>
      </c>
      <c r="AZ486" s="5">
        <f t="shared" si="657"/>
        <v>1.0205048353200844E-3</v>
      </c>
      <c r="BA486" s="5">
        <f t="shared" si="658"/>
        <v>5.4572775966110418E-4</v>
      </c>
      <c r="BB486" s="5">
        <f t="shared" si="659"/>
        <v>2.1887607291785839E-4</v>
      </c>
      <c r="BC486" s="5">
        <f t="shared" si="660"/>
        <v>7.0228035056444488E-5</v>
      </c>
      <c r="BD486" s="5">
        <f t="shared" si="661"/>
        <v>1.0229082772280247E-3</v>
      </c>
      <c r="BE486" s="5">
        <f t="shared" si="662"/>
        <v>1.5728702939974803E-3</v>
      </c>
      <c r="BF486" s="5">
        <f t="shared" si="663"/>
        <v>1.2092584529884685E-3</v>
      </c>
      <c r="BG486" s="5">
        <f t="shared" si="664"/>
        <v>6.1980360012504454E-4</v>
      </c>
      <c r="BH486" s="5">
        <f t="shared" si="665"/>
        <v>2.3825955182198123E-4</v>
      </c>
      <c r="BI486" s="5">
        <f t="shared" si="666"/>
        <v>7.3271744821047798E-5</v>
      </c>
      <c r="BJ486" s="8">
        <f t="shared" si="667"/>
        <v>0.36629886692087971</v>
      </c>
      <c r="BK486" s="8">
        <f t="shared" si="668"/>
        <v>0.23781995095920039</v>
      </c>
      <c r="BL486" s="8">
        <f t="shared" si="669"/>
        <v>0.36498505648068075</v>
      </c>
      <c r="BM486" s="8">
        <f t="shared" si="670"/>
        <v>0.60542482314135249</v>
      </c>
      <c r="BN486" s="8">
        <f t="shared" si="671"/>
        <v>0.39215398671129953</v>
      </c>
    </row>
    <row r="487" spans="1:66" x14ac:dyDescent="0.25">
      <c r="A487" t="s">
        <v>24</v>
      </c>
      <c r="B487" t="s">
        <v>286</v>
      </c>
      <c r="C487" t="s">
        <v>294</v>
      </c>
      <c r="D487" t="s">
        <v>498</v>
      </c>
      <c r="E487">
        <f>VLOOKUP(A487,home!$A$2:$E$405,3,FALSE)</f>
        <v>1.5819397993311</v>
      </c>
      <c r="F487">
        <f>VLOOKUP(B487,home!$B$2:$E$405,3,FALSE)</f>
        <v>1.67</v>
      </c>
      <c r="G487">
        <f>VLOOKUP(C487,away!$B$2:$E$405,4,FALSE)</f>
        <v>0.51</v>
      </c>
      <c r="H487">
        <f>VLOOKUP(A487,away!$A$2:$E$405,3,FALSE)</f>
        <v>1.41471571906355</v>
      </c>
      <c r="I487">
        <f>VLOOKUP(C487,away!$B$2:$E$405,3,FALSE)</f>
        <v>1.26</v>
      </c>
      <c r="J487">
        <f>VLOOKUP(B487,home!$B$2:$E$405,4,FALSE)</f>
        <v>0.71</v>
      </c>
      <c r="K487" s="3">
        <f t="shared" si="616"/>
        <v>1.3473381270902978</v>
      </c>
      <c r="L487" s="3">
        <f t="shared" si="617"/>
        <v>1.2656046822742517</v>
      </c>
      <c r="M487" s="5">
        <f t="shared" si="618"/>
        <v>7.3318463716186028E-2</v>
      </c>
      <c r="N487" s="5">
        <f t="shared" si="619"/>
        <v>9.8784761584504041E-2</v>
      </c>
      <c r="O487" s="5">
        <f t="shared" si="620"/>
        <v>9.2792190976359865E-2</v>
      </c>
      <c r="P487" s="5">
        <f t="shared" si="621"/>
        <v>0.12502245679869395</v>
      </c>
      <c r="Q487" s="5">
        <f t="shared" si="622"/>
        <v>6.6548237829163637E-2</v>
      </c>
      <c r="R487" s="5">
        <f t="shared" si="623"/>
        <v>5.871911568908382E-2</v>
      </c>
      <c r="S487" s="5">
        <f t="shared" si="624"/>
        <v>5.3296993389301717E-2</v>
      </c>
      <c r="T487" s="5">
        <f t="shared" si="625"/>
        <v>8.4223761393689991E-2</v>
      </c>
      <c r="U487" s="5">
        <f t="shared" si="626"/>
        <v>7.9114503356928725E-2</v>
      </c>
      <c r="V487" s="5">
        <f t="shared" si="627"/>
        <v>1.0097988534129384E-2</v>
      </c>
      <c r="W487" s="5">
        <f t="shared" si="628"/>
        <v>2.9887659372635017E-2</v>
      </c>
      <c r="X487" s="5">
        <f t="shared" si="629"/>
        <v>3.7825961644224804E-2</v>
      </c>
      <c r="Y487" s="5">
        <f t="shared" si="630"/>
        <v>2.3936357084228584E-2</v>
      </c>
      <c r="Z487" s="5">
        <f t="shared" si="631"/>
        <v>2.4771729251702651E-2</v>
      </c>
      <c r="AA487" s="5">
        <f t="shared" si="632"/>
        <v>3.3375895294776997E-2</v>
      </c>
      <c r="AB487" s="5">
        <f t="shared" si="633"/>
        <v>2.2484308128213362E-2</v>
      </c>
      <c r="AC487" s="5">
        <f t="shared" si="634"/>
        <v>1.0761915137680288E-3</v>
      </c>
      <c r="AD487" s="5">
        <f t="shared" si="635"/>
        <v>1.0067195750559709E-2</v>
      </c>
      <c r="AE487" s="5">
        <f t="shared" si="636"/>
        <v>1.2741090079279817E-2</v>
      </c>
      <c r="AF487" s="5">
        <f t="shared" si="637"/>
        <v>8.0625916308072788E-3</v>
      </c>
      <c r="AG487" s="5">
        <f t="shared" si="638"/>
        <v>3.4013512397382951E-3</v>
      </c>
      <c r="AH487" s="5">
        <f t="shared" si="639"/>
        <v>7.8378041322462264E-3</v>
      </c>
      <c r="AI487" s="5">
        <f t="shared" si="640"/>
        <v>1.0560172340041227E-2</v>
      </c>
      <c r="AJ487" s="5">
        <f t="shared" si="641"/>
        <v>7.1140614111909585E-3</v>
      </c>
      <c r="AK487" s="5">
        <f t="shared" si="642"/>
        <v>3.1950153925864623E-3</v>
      </c>
      <c r="AL487" s="5">
        <f t="shared" si="643"/>
        <v>7.3404760666026441E-5</v>
      </c>
      <c r="AM487" s="5">
        <f t="shared" si="644"/>
        <v>2.7127833335221056E-3</v>
      </c>
      <c r="AN487" s="5">
        <f t="shared" si="645"/>
        <v>3.4333112889011301E-3</v>
      </c>
      <c r="AO487" s="5">
        <f t="shared" si="646"/>
        <v>2.1726074214691586E-3</v>
      </c>
      <c r="AP487" s="5">
        <f t="shared" si="647"/>
        <v>9.1655404178505174E-4</v>
      </c>
      <c r="AQ487" s="5">
        <f t="shared" si="648"/>
        <v>2.8999877171013782E-4</v>
      </c>
      <c r="AR487" s="5">
        <f t="shared" si="649"/>
        <v>1.9839123217038606E-3</v>
      </c>
      <c r="AS487" s="5">
        <f t="shared" si="650"/>
        <v>2.6730007118358438E-3</v>
      </c>
      <c r="AT487" s="5">
        <f t="shared" si="651"/>
        <v>1.8007178863979696E-3</v>
      </c>
      <c r="AU487" s="5">
        <f t="shared" si="652"/>
        <v>8.0872528815914666E-4</v>
      </c>
      <c r="AV487" s="5">
        <f t="shared" si="653"/>
        <v>2.7240660376972643E-4</v>
      </c>
      <c r="AW487" s="5">
        <f t="shared" si="654"/>
        <v>3.4769336149121023E-6</v>
      </c>
      <c r="AX487" s="5">
        <f t="shared" si="655"/>
        <v>6.0917273596490724E-4</v>
      </c>
      <c r="AY487" s="5">
        <f t="shared" si="656"/>
        <v>7.7097186695100303E-4</v>
      </c>
      <c r="AZ487" s="5">
        <f t="shared" si="657"/>
        <v>4.8787280235745552E-4</v>
      </c>
      <c r="BA487" s="5">
        <f t="shared" si="658"/>
        <v>2.058180343392854E-4</v>
      </c>
      <c r="BB487" s="5">
        <f t="shared" si="659"/>
        <v>6.5121066989070556E-5</v>
      </c>
      <c r="BC487" s="5">
        <f t="shared" si="660"/>
        <v>1.6483505459212579E-5</v>
      </c>
      <c r="BD487" s="5">
        <f t="shared" si="661"/>
        <v>4.1847478726166418E-4</v>
      </c>
      <c r="BE487" s="5">
        <f t="shared" si="662"/>
        <v>5.6382703610364149E-4</v>
      </c>
      <c r="BF487" s="5">
        <f t="shared" si="663"/>
        <v>3.7983283141337703E-4</v>
      </c>
      <c r="BG487" s="5">
        <f t="shared" si="664"/>
        <v>1.7058775189463475E-4</v>
      </c>
      <c r="BH487" s="5">
        <f t="shared" si="665"/>
        <v>5.7459845535565378E-5</v>
      </c>
      <c r="BI487" s="5">
        <f t="shared" si="666"/>
        <v>1.5483568133357299E-5</v>
      </c>
      <c r="BJ487" s="8">
        <f t="shared" si="667"/>
        <v>0.38715966247827971</v>
      </c>
      <c r="BK487" s="8">
        <f t="shared" si="668"/>
        <v>0.26365647057969616</v>
      </c>
      <c r="BL487" s="8">
        <f t="shared" si="669"/>
        <v>0.32433749535363643</v>
      </c>
      <c r="BM487" s="8">
        <f t="shared" si="670"/>
        <v>0.48397263613598746</v>
      </c>
      <c r="BN487" s="8">
        <f t="shared" si="671"/>
        <v>0.51518522659399135</v>
      </c>
    </row>
    <row r="488" spans="1:66" x14ac:dyDescent="0.25">
      <c r="A488" t="s">
        <v>32</v>
      </c>
      <c r="B488" t="s">
        <v>311</v>
      </c>
      <c r="C488" t="s">
        <v>330</v>
      </c>
      <c r="D488" t="s">
        <v>498</v>
      </c>
      <c r="E488">
        <f>VLOOKUP(A488,home!$A$2:$E$405,3,FALSE)</f>
        <v>1.26068376068376</v>
      </c>
      <c r="F488">
        <f>VLOOKUP(B488,home!$B$2:$E$405,3,FALSE)</f>
        <v>0.79</v>
      </c>
      <c r="G488">
        <f>VLOOKUP(C488,away!$B$2:$E$405,4,FALSE)</f>
        <v>1.28</v>
      </c>
      <c r="H488">
        <f>VLOOKUP(A488,away!$A$2:$E$405,3,FALSE)</f>
        <v>1.1452991452991499</v>
      </c>
      <c r="I488">
        <f>VLOOKUP(C488,away!$B$2:$E$405,3,FALSE)</f>
        <v>0.73</v>
      </c>
      <c r="J488">
        <f>VLOOKUP(B488,home!$B$2:$E$405,4,FALSE)</f>
        <v>1.41</v>
      </c>
      <c r="K488" s="3">
        <f t="shared" si="616"/>
        <v>1.2748034188034181</v>
      </c>
      <c r="L488" s="3">
        <f t="shared" si="617"/>
        <v>1.1788564102564147</v>
      </c>
      <c r="M488" s="5">
        <f t="shared" si="618"/>
        <v>8.5978343942630264E-2</v>
      </c>
      <c r="N488" s="5">
        <f t="shared" si="619"/>
        <v>0.10960548680112121</v>
      </c>
      <c r="O488" s="5">
        <f t="shared" si="620"/>
        <v>0.10135612190000047</v>
      </c>
      <c r="P488" s="5">
        <f t="shared" si="621"/>
        <v>0.12920913071477658</v>
      </c>
      <c r="Q488" s="5">
        <f t="shared" si="622"/>
        <v>6.9862724646841137E-2</v>
      </c>
      <c r="R488" s="5">
        <f t="shared" si="623"/>
        <v>5.9742157010273085E-2</v>
      </c>
      <c r="S488" s="5">
        <f t="shared" si="624"/>
        <v>4.8544199313748426E-2</v>
      </c>
      <c r="T488" s="5">
        <f t="shared" si="625"/>
        <v>8.2358120787907482E-2</v>
      </c>
      <c r="U488" s="5">
        <f t="shared" si="626"/>
        <v>7.6159506003386723E-2</v>
      </c>
      <c r="V488" s="5">
        <f t="shared" si="627"/>
        <v>8.1058574454768995E-3</v>
      </c>
      <c r="W488" s="5">
        <f t="shared" si="628"/>
        <v>2.968708007557164E-2</v>
      </c>
      <c r="X488" s="5">
        <f t="shared" si="629"/>
        <v>3.4996804648883113E-2</v>
      </c>
      <c r="Y488" s="5">
        <f t="shared" si="630"/>
        <v>2.0628103749413686E-2</v>
      </c>
      <c r="Z488" s="5">
        <f t="shared" si="631"/>
        <v>2.3475808251368538E-2</v>
      </c>
      <c r="AA488" s="5">
        <f t="shared" si="632"/>
        <v>2.9927040618018104E-2</v>
      </c>
      <c r="AB488" s="5">
        <f t="shared" si="633"/>
        <v>1.9075546847259123E-2</v>
      </c>
      <c r="AC488" s="5">
        <f t="shared" si="634"/>
        <v>7.6134781896853524E-4</v>
      </c>
      <c r="AD488" s="5">
        <f t="shared" si="635"/>
        <v>9.4612977936573885E-3</v>
      </c>
      <c r="AE488" s="5">
        <f t="shared" si="636"/>
        <v>1.1153511553397886E-2</v>
      </c>
      <c r="AF488" s="5">
        <f t="shared" si="637"/>
        <v>6.5741942957960415E-3</v>
      </c>
      <c r="AG488" s="5">
        <f t="shared" si="638"/>
        <v>2.5833436959567728E-3</v>
      </c>
      <c r="AH488" s="5">
        <f t="shared" si="639"/>
        <v>6.9186517607690611E-3</v>
      </c>
      <c r="AI488" s="5">
        <f t="shared" si="640"/>
        <v>8.8199209181386868E-3</v>
      </c>
      <c r="AJ488" s="5">
        <f t="shared" si="641"/>
        <v>5.6218326700094917E-3</v>
      </c>
      <c r="AK488" s="5">
        <f t="shared" si="642"/>
        <v>2.3889105025562832E-3</v>
      </c>
      <c r="AL488" s="5">
        <f t="shared" si="643"/>
        <v>4.5766450177805605E-5</v>
      </c>
      <c r="AM488" s="5">
        <f t="shared" si="644"/>
        <v>2.4122589547343355E-3</v>
      </c>
      <c r="AN488" s="5">
        <f t="shared" si="645"/>
        <v>2.8437069319870102E-3</v>
      </c>
      <c r="AO488" s="5">
        <f t="shared" si="646"/>
        <v>1.6761610728317452E-3</v>
      </c>
      <c r="AP488" s="5">
        <f t="shared" si="647"/>
        <v>6.586510751099905E-4</v>
      </c>
      <c r="AQ488" s="5">
        <f t="shared" si="648"/>
        <v>1.9411376050392296E-4</v>
      </c>
      <c r="AR488" s="5">
        <f t="shared" si="649"/>
        <v>1.6312193957028875E-3</v>
      </c>
      <c r="AS488" s="5">
        <f t="shared" si="650"/>
        <v>2.0794840624604868E-3</v>
      </c>
      <c r="AT488" s="5">
        <f t="shared" si="651"/>
        <v>1.325466696085925E-3</v>
      </c>
      <c r="AU488" s="5">
        <f t="shared" si="652"/>
        <v>5.6323649189346948E-4</v>
      </c>
      <c r="AV488" s="5">
        <f t="shared" si="653"/>
        <v>1.7950395136515963E-4</v>
      </c>
      <c r="AW488" s="5">
        <f t="shared" si="654"/>
        <v>1.9105079812375582E-6</v>
      </c>
      <c r="AX488" s="5">
        <f t="shared" si="655"/>
        <v>5.1252599375574805E-4</v>
      </c>
      <c r="AY488" s="5">
        <f t="shared" si="656"/>
        <v>6.0419455316200281E-4</v>
      </c>
      <c r="AZ488" s="5">
        <f t="shared" si="657"/>
        <v>3.5612931101851867E-4</v>
      </c>
      <c r="BA488" s="5">
        <f t="shared" si="658"/>
        <v>1.3994177372479369E-4</v>
      </c>
      <c r="BB488" s="5">
        <f t="shared" si="659"/>
        <v>4.1242814254531452E-5</v>
      </c>
      <c r="BC488" s="5">
        <f t="shared" si="660"/>
        <v>9.7238711921938078E-6</v>
      </c>
      <c r="BD488" s="5">
        <f t="shared" si="661"/>
        <v>3.2049557352649053E-4</v>
      </c>
      <c r="BE488" s="5">
        <f t="shared" si="662"/>
        <v>4.0856885284293239E-4</v>
      </c>
      <c r="BF488" s="5">
        <f t="shared" si="663"/>
        <v>2.6042248521038051E-4</v>
      </c>
      <c r="BG488" s="5">
        <f t="shared" si="664"/>
        <v>1.1066249149315857E-4</v>
      </c>
      <c r="BH488" s="5">
        <f t="shared" si="665"/>
        <v>3.5268230622195672E-5</v>
      </c>
      <c r="BI488" s="5">
        <f t="shared" si="666"/>
        <v>8.9920121944644913E-6</v>
      </c>
      <c r="BJ488" s="8">
        <f t="shared" si="667"/>
        <v>0.38635931816082114</v>
      </c>
      <c r="BK488" s="8">
        <f t="shared" si="668"/>
        <v>0.27324884023894047</v>
      </c>
      <c r="BL488" s="8">
        <f t="shared" si="669"/>
        <v>0.31693300847380862</v>
      </c>
      <c r="BM488" s="8">
        <f t="shared" si="670"/>
        <v>0.44366072606411533</v>
      </c>
      <c r="BN488" s="8">
        <f t="shared" si="671"/>
        <v>0.55575396501564278</v>
      </c>
    </row>
    <row r="489" spans="1:66" x14ac:dyDescent="0.25">
      <c r="A489" t="s">
        <v>32</v>
      </c>
      <c r="B489" t="s">
        <v>308</v>
      </c>
      <c r="C489" t="s">
        <v>35</v>
      </c>
      <c r="D489" t="s">
        <v>498</v>
      </c>
      <c r="E489">
        <f>VLOOKUP(A489,home!$A$2:$E$405,3,FALSE)</f>
        <v>1.26068376068376</v>
      </c>
      <c r="F489">
        <f>VLOOKUP(B489,home!$B$2:$E$405,3,FALSE)</f>
        <v>0.98</v>
      </c>
      <c r="G489">
        <f>VLOOKUP(C489,away!$B$2:$E$405,4,FALSE)</f>
        <v>0.73</v>
      </c>
      <c r="H489">
        <f>VLOOKUP(A489,away!$A$2:$E$405,3,FALSE)</f>
        <v>1.1452991452991499</v>
      </c>
      <c r="I489">
        <f>VLOOKUP(C489,away!$B$2:$E$405,3,FALSE)</f>
        <v>1.71</v>
      </c>
      <c r="J489">
        <f>VLOOKUP(B489,home!$B$2:$E$405,4,FALSE)</f>
        <v>1.61</v>
      </c>
      <c r="K489" s="3">
        <f t="shared" si="616"/>
        <v>0.90189316239316197</v>
      </c>
      <c r="L489" s="3">
        <f t="shared" si="617"/>
        <v>3.1531230769230896</v>
      </c>
      <c r="M489" s="5">
        <f t="shared" si="618"/>
        <v>1.7335198669406887E-2</v>
      </c>
      <c r="N489" s="5">
        <f t="shared" si="619"/>
        <v>1.5634497148665109E-2</v>
      </c>
      <c r="O489" s="5">
        <f t="shared" si="620"/>
        <v>5.4660014967553287E-2</v>
      </c>
      <c r="P489" s="5">
        <f t="shared" si="621"/>
        <v>4.9297493755544201E-2</v>
      </c>
      <c r="Q489" s="5">
        <f t="shared" si="622"/>
        <v>7.0503230379182239E-3</v>
      </c>
      <c r="R489" s="5">
        <f t="shared" si="623"/>
        <v>8.6174877289576887E-2</v>
      </c>
      <c r="S489" s="5">
        <f t="shared" si="624"/>
        <v>3.5047808463637711E-2</v>
      </c>
      <c r="T489" s="5">
        <f t="shared" si="625"/>
        <v>2.2230536270622454E-2</v>
      </c>
      <c r="U489" s="5">
        <f t="shared" si="626"/>
        <v>7.7720532597539166E-2</v>
      </c>
      <c r="V489" s="5">
        <f t="shared" si="627"/>
        <v>1.1074251308189837E-2</v>
      </c>
      <c r="W489" s="5">
        <f t="shared" si="628"/>
        <v>2.1195460468538107E-3</v>
      </c>
      <c r="X489" s="5">
        <f t="shared" si="629"/>
        <v>6.6831895529358585E-3</v>
      </c>
      <c r="Y489" s="5">
        <f t="shared" si="630"/>
        <v>1.0536459603406682E-2</v>
      </c>
      <c r="Z489" s="5">
        <f t="shared" si="631"/>
        <v>9.0573331410926772E-2</v>
      </c>
      <c r="AA489" s="5">
        <f t="shared" si="632"/>
        <v>8.1687468294684665E-2</v>
      </c>
      <c r="AB489" s="5">
        <f t="shared" si="633"/>
        <v>3.6836684554092149E-2</v>
      </c>
      <c r="AC489" s="5">
        <f t="shared" si="634"/>
        <v>1.9682959982320414E-3</v>
      </c>
      <c r="AD489" s="5">
        <f t="shared" si="635"/>
        <v>4.7790102175872707E-4</v>
      </c>
      <c r="AE489" s="5">
        <f t="shared" si="636"/>
        <v>1.5068807401925658E-3</v>
      </c>
      <c r="AF489" s="5">
        <f t="shared" si="637"/>
        <v>2.3756902180360633E-3</v>
      </c>
      <c r="AG489" s="5">
        <f t="shared" si="638"/>
        <v>2.4969478833699855E-3</v>
      </c>
      <c r="AH489" s="5">
        <f t="shared" si="639"/>
        <v>7.1397215356399049E-2</v>
      </c>
      <c r="AI489" s="5">
        <f t="shared" si="640"/>
        <v>6.4392660343848371E-2</v>
      </c>
      <c r="AJ489" s="5">
        <f t="shared" si="641"/>
        <v>2.9037650036211074E-2</v>
      </c>
      <c r="AK489" s="5">
        <f t="shared" si="642"/>
        <v>8.7296193398747751E-3</v>
      </c>
      <c r="AL489" s="5">
        <f t="shared" si="643"/>
        <v>2.2389604303329653E-4</v>
      </c>
      <c r="AM489" s="5">
        <f t="shared" si="644"/>
        <v>8.6203132764980367E-5</v>
      </c>
      <c r="AN489" s="5">
        <f t="shared" si="645"/>
        <v>2.7180908722432447E-4</v>
      </c>
      <c r="AO489" s="5">
        <f t="shared" si="646"/>
        <v>4.2852375272220926E-4</v>
      </c>
      <c r="AP489" s="5">
        <f t="shared" si="647"/>
        <v>4.5039604457269383E-4</v>
      </c>
      <c r="AQ489" s="5">
        <f t="shared" si="648"/>
        <v>3.5503854047426046E-4</v>
      </c>
      <c r="AR489" s="5">
        <f t="shared" si="649"/>
        <v>4.5024841473661877E-2</v>
      </c>
      <c r="AS489" s="5">
        <f t="shared" si="650"/>
        <v>4.0607596662931705E-2</v>
      </c>
      <c r="AT489" s="5">
        <f t="shared" si="651"/>
        <v>1.8311856885758742E-2</v>
      </c>
      <c r="AU489" s="5">
        <f t="shared" si="652"/>
        <v>5.5051128386626501E-3</v>
      </c>
      <c r="AV489" s="5">
        <f t="shared" si="653"/>
        <v>1.2412559068481635E-3</v>
      </c>
      <c r="AW489" s="5">
        <f t="shared" si="654"/>
        <v>1.7686420037022332E-5</v>
      </c>
      <c r="AX489" s="5">
        <f t="shared" si="655"/>
        <v>1.2957669336267618E-5</v>
      </c>
      <c r="AY489" s="5">
        <f t="shared" si="656"/>
        <v>4.0857126207324111E-5</v>
      </c>
      <c r="AZ489" s="5">
        <f t="shared" si="657"/>
        <v>6.4413773750536415E-5</v>
      </c>
      <c r="BA489" s="5">
        <f t="shared" si="658"/>
        <v>6.7701518828173032E-5</v>
      </c>
      <c r="BB489" s="5">
        <f t="shared" si="659"/>
        <v>5.3367805339963871E-5</v>
      </c>
      <c r="BC489" s="5">
        <f t="shared" si="660"/>
        <v>3.3655051716435864E-5</v>
      </c>
      <c r="BD489" s="5">
        <f t="shared" si="661"/>
        <v>2.3661477780901184E-2</v>
      </c>
      <c r="BE489" s="5">
        <f t="shared" si="662"/>
        <v>2.1340125022712507E-2</v>
      </c>
      <c r="BF489" s="5">
        <f t="shared" si="663"/>
        <v>9.6232564212998129E-3</v>
      </c>
      <c r="BG489" s="5">
        <f t="shared" si="664"/>
        <v>2.8930497221087972E-3</v>
      </c>
      <c r="BH489" s="5">
        <f t="shared" si="665"/>
        <v>6.5230544070834031E-4</v>
      </c>
      <c r="BI489" s="5">
        <f t="shared" si="666"/>
        <v>1.176619633533421E-4</v>
      </c>
      <c r="BJ489" s="8">
        <f t="shared" si="667"/>
        <v>7.2976895026696645E-2</v>
      </c>
      <c r="BK489" s="8">
        <f t="shared" si="668"/>
        <v>0.11498780136425132</v>
      </c>
      <c r="BL489" s="8">
        <f t="shared" si="669"/>
        <v>0.67961526289872676</v>
      </c>
      <c r="BM489" s="8">
        <f t="shared" si="670"/>
        <v>0.72797771512576659</v>
      </c>
      <c r="BN489" s="8">
        <f t="shared" si="671"/>
        <v>0.23015240486866462</v>
      </c>
    </row>
    <row r="490" spans="1:66" x14ac:dyDescent="0.25">
      <c r="A490" t="s">
        <v>340</v>
      </c>
      <c r="B490" t="s">
        <v>405</v>
      </c>
      <c r="C490" t="s">
        <v>378</v>
      </c>
      <c r="D490" t="s">
        <v>498</v>
      </c>
      <c r="E490">
        <f>VLOOKUP(A490,home!$A$2:$E$405,3,FALSE)</f>
        <v>1.33666666666667</v>
      </c>
      <c r="F490">
        <f>VLOOKUP(B490,home!$B$2:$E$405,3,FALSE)</f>
        <v>0.65</v>
      </c>
      <c r="G490">
        <f>VLOOKUP(C490,away!$B$2:$E$405,4,FALSE)</f>
        <v>1.26</v>
      </c>
      <c r="H490">
        <f>VLOOKUP(A490,away!$A$2:$E$405,3,FALSE)</f>
        <v>1.1399999999999999</v>
      </c>
      <c r="I490">
        <f>VLOOKUP(C490,away!$B$2:$E$405,3,FALSE)</f>
        <v>0.61</v>
      </c>
      <c r="J490">
        <f>VLOOKUP(B490,home!$B$2:$E$405,4,FALSE)</f>
        <v>1.1100000000000001</v>
      </c>
      <c r="K490" s="3">
        <f t="shared" si="616"/>
        <v>1.0947300000000029</v>
      </c>
      <c r="L490" s="3">
        <f t="shared" si="617"/>
        <v>0.77189399999999997</v>
      </c>
      <c r="M490" s="5">
        <f t="shared" si="618"/>
        <v>0.15464486258929899</v>
      </c>
      <c r="N490" s="5">
        <f t="shared" si="619"/>
        <v>0.16929437042238374</v>
      </c>
      <c r="O490" s="5">
        <f t="shared" si="620"/>
        <v>0.11936944156350436</v>
      </c>
      <c r="P490" s="5">
        <f t="shared" si="621"/>
        <v>0.13067730876281547</v>
      </c>
      <c r="Q490" s="5">
        <f t="shared" si="622"/>
        <v>9.2665813066248312E-2</v>
      </c>
      <c r="R490" s="5">
        <f t="shared" si="623"/>
        <v>4.6070277863109806E-2</v>
      </c>
      <c r="S490" s="5">
        <f t="shared" si="624"/>
        <v>2.7606088459019157E-2</v>
      </c>
      <c r="T490" s="5">
        <f t="shared" si="625"/>
        <v>7.1528185110958667E-2</v>
      </c>
      <c r="U490" s="5">
        <f t="shared" si="626"/>
        <v>5.0434515285082332E-2</v>
      </c>
      <c r="V490" s="5">
        <f t="shared" si="627"/>
        <v>2.5919525729186377E-3</v>
      </c>
      <c r="W490" s="5">
        <f t="shared" si="628"/>
        <v>3.3814681846004765E-2</v>
      </c>
      <c r="X490" s="5">
        <f t="shared" si="629"/>
        <v>2.6101350028840002E-2</v>
      </c>
      <c r="Y490" s="5">
        <f t="shared" si="630"/>
        <v>1.0073737739580708E-2</v>
      </c>
      <c r="Z490" s="5">
        <f t="shared" si="631"/>
        <v>1.1853790353622428E-2</v>
      </c>
      <c r="AA490" s="5">
        <f t="shared" si="632"/>
        <v>1.2976699913821116E-2</v>
      </c>
      <c r="AB490" s="5">
        <f t="shared" si="633"/>
        <v>7.1029913483287126E-3</v>
      </c>
      <c r="AC490" s="5">
        <f t="shared" si="634"/>
        <v>1.3689000922770568E-4</v>
      </c>
      <c r="AD490" s="5">
        <f t="shared" si="635"/>
        <v>9.2544866643192222E-3</v>
      </c>
      <c r="AE490" s="5">
        <f t="shared" si="636"/>
        <v>7.1434827292680214E-3</v>
      </c>
      <c r="AF490" s="5">
        <f t="shared" si="637"/>
        <v>2.7570057289128041E-3</v>
      </c>
      <c r="AG490" s="5">
        <f t="shared" si="638"/>
        <v>7.0937206003780686E-4</v>
      </c>
      <c r="AH490" s="5">
        <f t="shared" si="639"/>
        <v>2.287467412804757E-3</v>
      </c>
      <c r="AI490" s="5">
        <f t="shared" si="640"/>
        <v>2.5041592008197581E-3</v>
      </c>
      <c r="AJ490" s="5">
        <f t="shared" si="641"/>
        <v>1.3706891009567105E-3</v>
      </c>
      <c r="AK490" s="5">
        <f t="shared" si="642"/>
        <v>5.0017815983011463E-4</v>
      </c>
      <c r="AL490" s="5">
        <f t="shared" si="643"/>
        <v>4.6269672856578665E-6</v>
      </c>
      <c r="AM490" s="5">
        <f t="shared" si="644"/>
        <v>2.0262328372060421E-3</v>
      </c>
      <c r="AN490" s="5">
        <f t="shared" si="645"/>
        <v>1.5640369696423208E-3</v>
      </c>
      <c r="AO490" s="5">
        <f t="shared" si="646"/>
        <v>6.0363537632254468E-4</v>
      </c>
      <c r="AP490" s="5">
        <f t="shared" si="647"/>
        <v>1.553141750570381E-4</v>
      </c>
      <c r="AQ490" s="5">
        <f t="shared" si="648"/>
        <v>2.9971519960369335E-5</v>
      </c>
      <c r="AR490" s="5">
        <f t="shared" si="649"/>
        <v>3.5313647422790308E-4</v>
      </c>
      <c r="AS490" s="5">
        <f t="shared" si="650"/>
        <v>3.8658909243151335E-4</v>
      </c>
      <c r="AT490" s="5">
        <f t="shared" si="651"/>
        <v>2.1160533857877582E-4</v>
      </c>
      <c r="AU490" s="5">
        <f t="shared" si="652"/>
        <v>7.7216904100781302E-5</v>
      </c>
      <c r="AV490" s="5">
        <f t="shared" si="653"/>
        <v>2.1132915356562131E-5</v>
      </c>
      <c r="AW490" s="5">
        <f t="shared" si="654"/>
        <v>1.0860719890355452E-7</v>
      </c>
      <c r="AX490" s="5">
        <f t="shared" si="655"/>
        <v>3.6969631231242921E-4</v>
      </c>
      <c r="AY490" s="5">
        <f t="shared" si="656"/>
        <v>2.8536636529609026E-4</v>
      </c>
      <c r="AZ490" s="5">
        <f t="shared" si="657"/>
        <v>1.101362925869301E-4</v>
      </c>
      <c r="BA490" s="5">
        <f t="shared" si="658"/>
        <v>2.8337847810031946E-5</v>
      </c>
      <c r="BB490" s="5">
        <f t="shared" si="659"/>
        <v>5.4684536743691976E-6</v>
      </c>
      <c r="BC490" s="5">
        <f t="shared" si="660"/>
        <v>8.442133161047077E-7</v>
      </c>
      <c r="BD490" s="5">
        <f t="shared" si="661"/>
        <v>4.5430654272945498E-5</v>
      </c>
      <c r="BE490" s="5">
        <f t="shared" si="662"/>
        <v>4.973430015222175E-5</v>
      </c>
      <c r="BF490" s="5">
        <f t="shared" si="663"/>
        <v>2.7222815202820929E-5</v>
      </c>
      <c r="BG490" s="5">
        <f t="shared" si="664"/>
        <v>9.9338774956614125E-6</v>
      </c>
      <c r="BH490" s="5">
        <f t="shared" si="665"/>
        <v>2.7187284277063613E-6</v>
      </c>
      <c r="BI490" s="5">
        <f t="shared" si="666"/>
        <v>5.952547143325987E-7</v>
      </c>
      <c r="BJ490" s="8">
        <f t="shared" si="667"/>
        <v>0.42852152575973823</v>
      </c>
      <c r="BK490" s="8">
        <f t="shared" si="668"/>
        <v>0.31594709572586172</v>
      </c>
      <c r="BL490" s="8">
        <f t="shared" si="669"/>
        <v>0.24380173620321891</v>
      </c>
      <c r="BM490" s="8">
        <f t="shared" si="670"/>
        <v>0.28711681601698341</v>
      </c>
      <c r="BN490" s="8">
        <f t="shared" si="671"/>
        <v>0.71272207426736067</v>
      </c>
    </row>
    <row r="491" spans="1:66" x14ac:dyDescent="0.25">
      <c r="A491" t="s">
        <v>340</v>
      </c>
      <c r="B491" t="s">
        <v>418</v>
      </c>
      <c r="C491" t="s">
        <v>415</v>
      </c>
      <c r="D491" t="s">
        <v>498</v>
      </c>
      <c r="E491">
        <f>VLOOKUP(A491,home!$A$2:$E$405,3,FALSE)</f>
        <v>1.33666666666667</v>
      </c>
      <c r="F491">
        <f>VLOOKUP(B491,home!$B$2:$E$405,3,FALSE)</f>
        <v>1.25</v>
      </c>
      <c r="G491">
        <f>VLOOKUP(C491,away!$B$2:$E$405,4,FALSE)</f>
        <v>0.75</v>
      </c>
      <c r="H491">
        <f>VLOOKUP(A491,away!$A$2:$E$405,3,FALSE)</f>
        <v>1.1399999999999999</v>
      </c>
      <c r="I491">
        <f>VLOOKUP(C491,away!$B$2:$E$405,3,FALSE)</f>
        <v>1.05</v>
      </c>
      <c r="J491">
        <f>VLOOKUP(B491,home!$B$2:$E$405,4,FALSE)</f>
        <v>0.99</v>
      </c>
      <c r="K491" s="3">
        <f t="shared" si="616"/>
        <v>1.2531250000000029</v>
      </c>
      <c r="L491" s="3">
        <f t="shared" si="617"/>
        <v>1.1850299999999998</v>
      </c>
      <c r="M491" s="5">
        <f t="shared" si="618"/>
        <v>8.7321811673063757E-2</v>
      </c>
      <c r="N491" s="5">
        <f t="shared" si="619"/>
        <v>0.10942514525280826</v>
      </c>
      <c r="O491" s="5">
        <f t="shared" si="620"/>
        <v>0.10347896648693072</v>
      </c>
      <c r="P491" s="5">
        <f t="shared" si="621"/>
        <v>0.12967207987893536</v>
      </c>
      <c r="Q491" s="5">
        <f t="shared" si="622"/>
        <v>6.8561692572462848E-2</v>
      </c>
      <c r="R491" s="5">
        <f t="shared" si="623"/>
        <v>6.1312839828003764E-2</v>
      </c>
      <c r="S491" s="5">
        <f t="shared" si="624"/>
        <v>4.8140458775307031E-2</v>
      </c>
      <c r="T491" s="5">
        <f t="shared" si="625"/>
        <v>8.1247662549145644E-2</v>
      </c>
      <c r="U491" s="5">
        <f t="shared" si="626"/>
        <v>7.6832652409467392E-2</v>
      </c>
      <c r="V491" s="5">
        <f t="shared" si="627"/>
        <v>7.9431260530775701E-3</v>
      </c>
      <c r="W491" s="5">
        <f t="shared" si="628"/>
        <v>2.8638790334955911E-2</v>
      </c>
      <c r="X491" s="5">
        <f t="shared" si="629"/>
        <v>3.39378257106328E-2</v>
      </c>
      <c r="Y491" s="5">
        <f t="shared" si="630"/>
        <v>2.0108670800935594E-2</v>
      </c>
      <c r="Z491" s="5">
        <f t="shared" si="631"/>
        <v>2.4219184860459771E-2</v>
      </c>
      <c r="AA491" s="5">
        <f t="shared" si="632"/>
        <v>3.0349666028263719E-2</v>
      </c>
      <c r="AB491" s="5">
        <f t="shared" si="633"/>
        <v>1.9015962620834034E-2</v>
      </c>
      <c r="AC491" s="5">
        <f t="shared" si="634"/>
        <v>7.3721677916759607E-4</v>
      </c>
      <c r="AD491" s="5">
        <f t="shared" si="635"/>
        <v>8.971996034622929E-3</v>
      </c>
      <c r="AE491" s="5">
        <f t="shared" si="636"/>
        <v>1.0632084460909208E-2</v>
      </c>
      <c r="AF491" s="5">
        <f t="shared" si="637"/>
        <v>6.2996695243556205E-3</v>
      </c>
      <c r="AG491" s="5">
        <f t="shared" si="638"/>
        <v>2.4884324588157138E-3</v>
      </c>
      <c r="AH491" s="5">
        <f t="shared" si="639"/>
        <v>7.1751151587976575E-3</v>
      </c>
      <c r="AI491" s="5">
        <f t="shared" si="640"/>
        <v>8.9913161833683353E-3</v>
      </c>
      <c r="AJ491" s="5">
        <f t="shared" si="641"/>
        <v>5.633621546141737E-3</v>
      </c>
      <c r="AK491" s="5">
        <f t="shared" si="642"/>
        <v>2.3532106666696276E-3</v>
      </c>
      <c r="AL491" s="5">
        <f t="shared" si="643"/>
        <v>4.3790402990825977E-5</v>
      </c>
      <c r="AM491" s="5">
        <f t="shared" si="644"/>
        <v>2.2486065061773737E-3</v>
      </c>
      <c r="AN491" s="5">
        <f t="shared" si="645"/>
        <v>2.6646661680153729E-3</v>
      </c>
      <c r="AO491" s="5">
        <f t="shared" si="646"/>
        <v>1.5788546745416287E-3</v>
      </c>
      <c r="AP491" s="5">
        <f t="shared" si="647"/>
        <v>6.2366338499068885E-4</v>
      </c>
      <c r="AQ491" s="5">
        <f t="shared" si="648"/>
        <v>1.8476495527887894E-4</v>
      </c>
      <c r="AR491" s="5">
        <f t="shared" si="649"/>
        <v>1.7005453433259975E-3</v>
      </c>
      <c r="AS491" s="5">
        <f t="shared" si="650"/>
        <v>2.1309958833553955E-3</v>
      </c>
      <c r="AT491" s="5">
        <f t="shared" si="651"/>
        <v>1.3352021081648683E-3</v>
      </c>
      <c r="AU491" s="5">
        <f t="shared" si="652"/>
        <v>5.5772504726470172E-4</v>
      </c>
      <c r="AV491" s="5">
        <f t="shared" si="653"/>
        <v>1.7472479996339527E-4</v>
      </c>
      <c r="AW491" s="5">
        <f t="shared" si="654"/>
        <v>1.8063428336583053E-6</v>
      </c>
      <c r="AX491" s="5">
        <f t="shared" si="655"/>
        <v>4.6963083800892176E-4</v>
      </c>
      <c r="AY491" s="5">
        <f t="shared" si="656"/>
        <v>5.5652663196571251E-4</v>
      </c>
      <c r="AZ491" s="5">
        <f t="shared" si="657"/>
        <v>3.2975037733916417E-4</v>
      </c>
      <c r="BA491" s="5">
        <f t="shared" si="658"/>
        <v>1.3025469655274325E-4</v>
      </c>
      <c r="BB491" s="5">
        <f t="shared" si="659"/>
        <v>3.8588930763974321E-5</v>
      </c>
      <c r="BC491" s="5">
        <f t="shared" si="660"/>
        <v>9.145808124646497E-6</v>
      </c>
      <c r="BD491" s="5">
        <f t="shared" si="661"/>
        <v>3.3586620803360097E-4</v>
      </c>
      <c r="BE491" s="5">
        <f t="shared" si="662"/>
        <v>4.2088234194210714E-4</v>
      </c>
      <c r="BF491" s="5">
        <f t="shared" si="663"/>
        <v>2.6370909237310216E-4</v>
      </c>
      <c r="BG491" s="5">
        <f t="shared" si="664"/>
        <v>1.1015348546001485E-4</v>
      </c>
      <c r="BH491" s="5">
        <f t="shared" si="665"/>
        <v>3.4509021616770363E-5</v>
      </c>
      <c r="BI491" s="5">
        <f t="shared" si="666"/>
        <v>8.6488235427030799E-6</v>
      </c>
      <c r="BJ491" s="8">
        <f t="shared" si="667"/>
        <v>0.37914642267140364</v>
      </c>
      <c r="BK491" s="8">
        <f t="shared" si="668"/>
        <v>0.27441501019450787</v>
      </c>
      <c r="BL491" s="8">
        <f t="shared" si="669"/>
        <v>0.32221631308351956</v>
      </c>
      <c r="BM491" s="8">
        <f t="shared" si="670"/>
        <v>0.43966967482855407</v>
      </c>
      <c r="BN491" s="8">
        <f t="shared" si="671"/>
        <v>0.55977253569220475</v>
      </c>
    </row>
    <row r="492" spans="1:66" x14ac:dyDescent="0.25">
      <c r="A492" t="s">
        <v>340</v>
      </c>
      <c r="B492" t="s">
        <v>341</v>
      </c>
      <c r="C492" t="s">
        <v>390</v>
      </c>
      <c r="D492" t="s">
        <v>498</v>
      </c>
      <c r="E492">
        <f>VLOOKUP(A492,home!$A$2:$E$405,3,FALSE)</f>
        <v>1.33666666666667</v>
      </c>
      <c r="F492">
        <f>VLOOKUP(B492,home!$B$2:$E$405,3,FALSE)</f>
        <v>0.6</v>
      </c>
      <c r="G492">
        <f>VLOOKUP(C492,away!$B$2:$E$405,4,FALSE)</f>
        <v>1.3</v>
      </c>
      <c r="H492">
        <f>VLOOKUP(A492,away!$A$2:$E$405,3,FALSE)</f>
        <v>1.1399999999999999</v>
      </c>
      <c r="I492">
        <f>VLOOKUP(C492,away!$B$2:$E$405,3,FALSE)</f>
        <v>0.8</v>
      </c>
      <c r="J492">
        <f>VLOOKUP(B492,home!$B$2:$E$405,4,FALSE)</f>
        <v>1.17</v>
      </c>
      <c r="K492" s="3">
        <f t="shared" si="616"/>
        <v>1.0426000000000026</v>
      </c>
      <c r="L492" s="3">
        <f t="shared" si="617"/>
        <v>1.0670399999999998</v>
      </c>
      <c r="M492" s="5">
        <f t="shared" si="618"/>
        <v>0.12128161995846044</v>
      </c>
      <c r="N492" s="5">
        <f t="shared" si="619"/>
        <v>0.12644821696869116</v>
      </c>
      <c r="O492" s="5">
        <f t="shared" si="620"/>
        <v>0.12941233976047559</v>
      </c>
      <c r="P492" s="5">
        <f t="shared" si="621"/>
        <v>0.1349253054342722</v>
      </c>
      <c r="Q492" s="5">
        <f t="shared" si="622"/>
        <v>6.5917455505778863E-2</v>
      </c>
      <c r="R492" s="5">
        <f t="shared" si="623"/>
        <v>6.9044071509008931E-2</v>
      </c>
      <c r="S492" s="5">
        <f t="shared" si="624"/>
        <v>3.752596241039427E-2</v>
      </c>
      <c r="T492" s="5">
        <f t="shared" si="625"/>
        <v>7.0336561722886271E-2</v>
      </c>
      <c r="U492" s="5">
        <f t="shared" si="626"/>
        <v>7.1985348955292877E-2</v>
      </c>
      <c r="V492" s="5">
        <f t="shared" si="627"/>
        <v>4.6386088305801886E-3</v>
      </c>
      <c r="W492" s="5">
        <f t="shared" si="628"/>
        <v>2.2908513036775074E-2</v>
      </c>
      <c r="X492" s="5">
        <f t="shared" si="629"/>
        <v>2.444429975076047E-2</v>
      </c>
      <c r="Y492" s="5">
        <f t="shared" si="630"/>
        <v>1.3041522803025724E-2</v>
      </c>
      <c r="Z492" s="5">
        <f t="shared" si="631"/>
        <v>2.4557595354324294E-2</v>
      </c>
      <c r="AA492" s="5">
        <f t="shared" si="632"/>
        <v>2.5603748916418569E-2</v>
      </c>
      <c r="AB492" s="5">
        <f t="shared" si="633"/>
        <v>1.3347234310129033E-2</v>
      </c>
      <c r="AC492" s="5">
        <f t="shared" si="634"/>
        <v>3.2252708276741881E-4</v>
      </c>
      <c r="AD492" s="5">
        <f t="shared" si="635"/>
        <v>5.9711039230354382E-3</v>
      </c>
      <c r="AE492" s="5">
        <f t="shared" si="636"/>
        <v>6.371406730035732E-3</v>
      </c>
      <c r="AF492" s="5">
        <f t="shared" si="637"/>
        <v>3.3992729186086632E-3</v>
      </c>
      <c r="AG492" s="5">
        <f t="shared" si="638"/>
        <v>1.209053391690729E-3</v>
      </c>
      <c r="AH492" s="5">
        <f t="shared" si="639"/>
        <v>6.5509841367195464E-3</v>
      </c>
      <c r="AI492" s="5">
        <f t="shared" si="640"/>
        <v>6.8300560609438152E-3</v>
      </c>
      <c r="AJ492" s="5">
        <f t="shared" si="641"/>
        <v>3.5605082245700197E-3</v>
      </c>
      <c r="AK492" s="5">
        <f t="shared" si="642"/>
        <v>1.2373952916455708E-3</v>
      </c>
      <c r="AL492" s="5">
        <f t="shared" si="643"/>
        <v>1.4352402340312938E-5</v>
      </c>
      <c r="AM492" s="5">
        <f t="shared" si="644"/>
        <v>1.2450945900313532E-3</v>
      </c>
      <c r="AN492" s="5">
        <f t="shared" si="645"/>
        <v>1.3285657313470548E-3</v>
      </c>
      <c r="AO492" s="5">
        <f t="shared" si="646"/>
        <v>7.0881638898828052E-4</v>
      </c>
      <c r="AP492" s="5">
        <f t="shared" si="647"/>
        <v>2.5211181323535158E-4</v>
      </c>
      <c r="AQ492" s="5">
        <f t="shared" si="648"/>
        <v>6.7253347298662364E-5</v>
      </c>
      <c r="AR492" s="5">
        <f t="shared" si="649"/>
        <v>1.3980324226490449E-3</v>
      </c>
      <c r="AS492" s="5">
        <f t="shared" si="650"/>
        <v>1.4575886038538978E-3</v>
      </c>
      <c r="AT492" s="5">
        <f t="shared" si="651"/>
        <v>7.5984093918903873E-4</v>
      </c>
      <c r="AU492" s="5">
        <f t="shared" si="652"/>
        <v>2.6407005439949797E-4</v>
      </c>
      <c r="AV492" s="5">
        <f t="shared" si="653"/>
        <v>6.8829859679229308E-5</v>
      </c>
      <c r="AW492" s="5">
        <f t="shared" si="654"/>
        <v>4.4352746711550498E-7</v>
      </c>
      <c r="AX492" s="5">
        <f t="shared" si="655"/>
        <v>2.1635593659444853E-4</v>
      </c>
      <c r="AY492" s="5">
        <f t="shared" si="656"/>
        <v>2.3086043858374031E-4</v>
      </c>
      <c r="AZ492" s="5">
        <f t="shared" si="657"/>
        <v>1.2316866119319711E-4</v>
      </c>
      <c r="BA492" s="5">
        <f t="shared" si="658"/>
        <v>4.3808629413196338E-5</v>
      </c>
      <c r="BB492" s="5">
        <f t="shared" si="659"/>
        <v>1.1686389982264253E-5</v>
      </c>
      <c r="BC492" s="5">
        <f t="shared" si="660"/>
        <v>2.4939691133350496E-6</v>
      </c>
      <c r="BD492" s="5">
        <f t="shared" si="661"/>
        <v>2.48626086043906E-4</v>
      </c>
      <c r="BE492" s="5">
        <f t="shared" si="662"/>
        <v>2.5921755730937704E-4</v>
      </c>
      <c r="BF492" s="5">
        <f t="shared" si="663"/>
        <v>1.3513011262537858E-4</v>
      </c>
      <c r="BG492" s="5">
        <f t="shared" si="664"/>
        <v>4.6962218474406692E-5</v>
      </c>
      <c r="BH492" s="5">
        <f t="shared" si="665"/>
        <v>1.2240702245354133E-5</v>
      </c>
      <c r="BI492" s="5">
        <f t="shared" si="666"/>
        <v>2.5524312322012513E-6</v>
      </c>
      <c r="BJ492" s="8">
        <f t="shared" si="667"/>
        <v>0.34427762264706913</v>
      </c>
      <c r="BK492" s="8">
        <f t="shared" si="668"/>
        <v>0.29893923655739857</v>
      </c>
      <c r="BL492" s="8">
        <f t="shared" si="669"/>
        <v>0.33222477815290535</v>
      </c>
      <c r="BM492" s="8">
        <f t="shared" si="670"/>
        <v>0.35273980666389354</v>
      </c>
      <c r="BN492" s="8">
        <f t="shared" si="671"/>
        <v>0.64702900913668715</v>
      </c>
    </row>
    <row r="493" spans="1:66" x14ac:dyDescent="0.25">
      <c r="A493" t="s">
        <v>340</v>
      </c>
      <c r="B493" t="s">
        <v>353</v>
      </c>
      <c r="C493" t="s">
        <v>377</v>
      </c>
      <c r="D493" t="s">
        <v>498</v>
      </c>
      <c r="E493">
        <f>VLOOKUP(A493,home!$A$2:$E$405,3,FALSE)</f>
        <v>1.33666666666667</v>
      </c>
      <c r="F493">
        <f>VLOOKUP(B493,home!$B$2:$E$405,3,FALSE)</f>
        <v>1.5</v>
      </c>
      <c r="G493">
        <f>VLOOKUP(C493,away!$B$2:$E$405,4,FALSE)</f>
        <v>0.9</v>
      </c>
      <c r="H493">
        <f>VLOOKUP(A493,away!$A$2:$E$405,3,FALSE)</f>
        <v>1.1399999999999999</v>
      </c>
      <c r="I493">
        <f>VLOOKUP(C493,away!$B$2:$E$405,3,FALSE)</f>
        <v>0.7</v>
      </c>
      <c r="J493">
        <f>VLOOKUP(B493,home!$B$2:$E$405,4,FALSE)</f>
        <v>0.53</v>
      </c>
      <c r="K493" s="3">
        <f t="shared" si="616"/>
        <v>1.8045000000000047</v>
      </c>
      <c r="L493" s="3">
        <f t="shared" si="617"/>
        <v>0.42293999999999998</v>
      </c>
      <c r="M493" s="5">
        <f t="shared" si="618"/>
        <v>0.10780405556696576</v>
      </c>
      <c r="N493" s="5">
        <f t="shared" si="619"/>
        <v>0.1945324182705902</v>
      </c>
      <c r="O493" s="5">
        <f t="shared" si="620"/>
        <v>4.5594647261492503E-2</v>
      </c>
      <c r="P493" s="5">
        <f t="shared" si="621"/>
        <v>8.2275540983363413E-2</v>
      </c>
      <c r="Q493" s="5">
        <f t="shared" si="622"/>
        <v>0.1755168743846405</v>
      </c>
      <c r="R493" s="5">
        <f t="shared" si="623"/>
        <v>9.6419000563878164E-3</v>
      </c>
      <c r="S493" s="5">
        <f t="shared" si="624"/>
        <v>1.5698075106043159E-2</v>
      </c>
      <c r="T493" s="5">
        <f t="shared" si="625"/>
        <v>7.4233106852239855E-2</v>
      </c>
      <c r="U493" s="5">
        <f t="shared" si="626"/>
        <v>1.7398808651751859E-2</v>
      </c>
      <c r="V493" s="5">
        <f t="shared" si="627"/>
        <v>1.3311884490126572E-3</v>
      </c>
      <c r="W493" s="5">
        <f t="shared" si="628"/>
        <v>0.10557339994236153</v>
      </c>
      <c r="X493" s="5">
        <f t="shared" si="629"/>
        <v>4.4651213771622393E-2</v>
      </c>
      <c r="Y493" s="5">
        <f t="shared" si="630"/>
        <v>9.4423921762849857E-3</v>
      </c>
      <c r="Z493" s="5">
        <f t="shared" si="631"/>
        <v>1.3593150699495544E-3</v>
      </c>
      <c r="AA493" s="5">
        <f t="shared" si="632"/>
        <v>2.4528840437239774E-3</v>
      </c>
      <c r="AB493" s="5">
        <f t="shared" si="633"/>
        <v>2.2131146284499648E-3</v>
      </c>
      <c r="AC493" s="5">
        <f t="shared" si="634"/>
        <v>6.3497292157347541E-5</v>
      </c>
      <c r="AD493" s="5">
        <f t="shared" si="635"/>
        <v>4.7626800048997969E-2</v>
      </c>
      <c r="AE493" s="5">
        <f t="shared" si="636"/>
        <v>2.0143278812723202E-2</v>
      </c>
      <c r="AF493" s="5">
        <f t="shared" si="637"/>
        <v>4.2596991705265742E-3</v>
      </c>
      <c r="AG493" s="5">
        <f t="shared" si="638"/>
        <v>6.0053238906083647E-4</v>
      </c>
      <c r="AH493" s="5">
        <f t="shared" si="639"/>
        <v>1.4372717892111614E-4</v>
      </c>
      <c r="AI493" s="5">
        <f t="shared" si="640"/>
        <v>2.5935569436315471E-4</v>
      </c>
      <c r="AJ493" s="5">
        <f t="shared" si="641"/>
        <v>2.34003675239157E-4</v>
      </c>
      <c r="AK493" s="5">
        <f t="shared" si="642"/>
        <v>1.4075321065635331E-4</v>
      </c>
      <c r="AL493" s="5">
        <f t="shared" si="643"/>
        <v>1.9384332196961682E-6</v>
      </c>
      <c r="AM493" s="5">
        <f t="shared" si="644"/>
        <v>1.7188512137683413E-2</v>
      </c>
      <c r="AN493" s="5">
        <f t="shared" si="645"/>
        <v>7.2697093235118233E-3</v>
      </c>
      <c r="AO493" s="5">
        <f t="shared" si="646"/>
        <v>1.5373254306430451E-3</v>
      </c>
      <c r="AP493" s="5">
        <f t="shared" si="647"/>
        <v>2.1673213921205649E-4</v>
      </c>
      <c r="AQ493" s="5">
        <f t="shared" si="648"/>
        <v>2.291617273958679E-5</v>
      </c>
      <c r="AR493" s="5">
        <f t="shared" si="649"/>
        <v>1.2157594610579377E-5</v>
      </c>
      <c r="AS493" s="5">
        <f t="shared" si="650"/>
        <v>2.1938379474790542E-5</v>
      </c>
      <c r="AT493" s="5">
        <f t="shared" si="651"/>
        <v>1.9793902881129824E-5</v>
      </c>
      <c r="AU493" s="5">
        <f t="shared" si="652"/>
        <v>1.1906032582999618E-5</v>
      </c>
      <c r="AV493" s="5">
        <f t="shared" si="653"/>
        <v>5.3711089490057161E-6</v>
      </c>
      <c r="AW493" s="5">
        <f t="shared" si="654"/>
        <v>4.1094527415157248E-8</v>
      </c>
      <c r="AX493" s="5">
        <f t="shared" si="655"/>
        <v>5.1694450254083004E-3</v>
      </c>
      <c r="AY493" s="5">
        <f t="shared" si="656"/>
        <v>2.1863650790461867E-3</v>
      </c>
      <c r="AZ493" s="5">
        <f t="shared" si="657"/>
        <v>4.62350623265897E-4</v>
      </c>
      <c r="BA493" s="5">
        <f t="shared" si="658"/>
        <v>6.5182190868026164E-5</v>
      </c>
      <c r="BB493" s="5">
        <f t="shared" si="659"/>
        <v>6.8920389514307448E-6</v>
      </c>
      <c r="BC493" s="5">
        <f t="shared" si="660"/>
        <v>5.8298379082362417E-7</v>
      </c>
      <c r="BD493" s="5">
        <f t="shared" si="661"/>
        <v>8.5698884409973992E-7</v>
      </c>
      <c r="BE493" s="5">
        <f t="shared" si="662"/>
        <v>1.5464363691779845E-6</v>
      </c>
      <c r="BF493" s="5">
        <f t="shared" si="663"/>
        <v>1.3952722140908405E-6</v>
      </c>
      <c r="BG493" s="5">
        <f t="shared" si="664"/>
        <v>8.392562367756427E-7</v>
      </c>
      <c r="BH493" s="5">
        <f t="shared" si="665"/>
        <v>3.7860946981541274E-7</v>
      </c>
      <c r="BI493" s="5">
        <f t="shared" si="666"/>
        <v>1.3664015765638285E-7</v>
      </c>
      <c r="BJ493" s="8">
        <f t="shared" si="667"/>
        <v>0.71070572896416873</v>
      </c>
      <c r="BK493" s="8">
        <f t="shared" si="668"/>
        <v>0.2093606609098082</v>
      </c>
      <c r="BL493" s="8">
        <f t="shared" si="669"/>
        <v>7.8155514622775993E-2</v>
      </c>
      <c r="BM493" s="8">
        <f t="shared" si="670"/>
        <v>0.38202945905874358</v>
      </c>
      <c r="BN493" s="8">
        <f t="shared" si="671"/>
        <v>0.61536543652344011</v>
      </c>
    </row>
    <row r="494" spans="1:66" x14ac:dyDescent="0.25">
      <c r="A494" t="s">
        <v>340</v>
      </c>
      <c r="B494" t="s">
        <v>356</v>
      </c>
      <c r="C494" t="s">
        <v>428</v>
      </c>
      <c r="D494" t="s">
        <v>498</v>
      </c>
      <c r="E494">
        <f>VLOOKUP(A494,home!$A$2:$E$405,3,FALSE)</f>
        <v>1.33666666666667</v>
      </c>
      <c r="F494">
        <f>VLOOKUP(B494,home!$B$2:$E$405,3,FALSE)</f>
        <v>1.1000000000000001</v>
      </c>
      <c r="G494">
        <f>VLOOKUP(C494,away!$B$2:$E$405,4,FALSE)</f>
        <v>1.2</v>
      </c>
      <c r="H494">
        <f>VLOOKUP(A494,away!$A$2:$E$405,3,FALSE)</f>
        <v>1.1399999999999999</v>
      </c>
      <c r="I494">
        <f>VLOOKUP(C494,away!$B$2:$E$405,3,FALSE)</f>
        <v>0.65</v>
      </c>
      <c r="J494">
        <f>VLOOKUP(B494,home!$B$2:$E$405,4,FALSE)</f>
        <v>1.05</v>
      </c>
      <c r="K494" s="3">
        <f t="shared" si="616"/>
        <v>1.7644000000000044</v>
      </c>
      <c r="L494" s="3">
        <f t="shared" si="617"/>
        <v>0.77805000000000002</v>
      </c>
      <c r="M494" s="5">
        <f t="shared" si="618"/>
        <v>7.8673413615784962E-2</v>
      </c>
      <c r="N494" s="5">
        <f t="shared" si="619"/>
        <v>0.13881137098369134</v>
      </c>
      <c r="O494" s="5">
        <f t="shared" si="620"/>
        <v>6.1211849463761493E-2</v>
      </c>
      <c r="P494" s="5">
        <f t="shared" si="621"/>
        <v>0.10800218719386104</v>
      </c>
      <c r="Q494" s="5">
        <f t="shared" si="622"/>
        <v>0.12245939148181283</v>
      </c>
      <c r="R494" s="5">
        <f t="shared" si="623"/>
        <v>2.3812939737639812E-2</v>
      </c>
      <c r="S494" s="5">
        <f t="shared" si="624"/>
        <v>3.7066118980241675E-2</v>
      </c>
      <c r="T494" s="5">
        <f t="shared" si="625"/>
        <v>9.5279529542424468E-2</v>
      </c>
      <c r="U494" s="5">
        <f t="shared" si="626"/>
        <v>4.2015550873091785E-2</v>
      </c>
      <c r="V494" s="5">
        <f t="shared" si="627"/>
        <v>5.6537833454194508E-3</v>
      </c>
      <c r="W494" s="5">
        <f t="shared" si="628"/>
        <v>7.2022450110170375E-2</v>
      </c>
      <c r="X494" s="5">
        <f t="shared" si="629"/>
        <v>5.6037067308218058E-2</v>
      </c>
      <c r="Y494" s="5">
        <f t="shared" si="630"/>
        <v>2.1799820109579527E-2</v>
      </c>
      <c r="Z494" s="5">
        <f t="shared" si="631"/>
        <v>6.1758859209568853E-3</v>
      </c>
      <c r="AA494" s="5">
        <f t="shared" si="632"/>
        <v>1.0896733118936356E-2</v>
      </c>
      <c r="AB494" s="5">
        <f t="shared" si="633"/>
        <v>9.6130979575256795E-3</v>
      </c>
      <c r="AC494" s="5">
        <f t="shared" si="634"/>
        <v>4.8509157919567086E-4</v>
      </c>
      <c r="AD494" s="5">
        <f t="shared" si="635"/>
        <v>3.176910274359622E-2</v>
      </c>
      <c r="AE494" s="5">
        <f t="shared" si="636"/>
        <v>2.471795038965504E-2</v>
      </c>
      <c r="AF494" s="5">
        <f t="shared" si="637"/>
        <v>9.6159006503355512E-3</v>
      </c>
      <c r="AG494" s="5">
        <f t="shared" si="638"/>
        <v>2.4938838336645251E-3</v>
      </c>
      <c r="AH494" s="5">
        <f t="shared" si="639"/>
        <v>1.2012870102001258E-3</v>
      </c>
      <c r="AI494" s="5">
        <f t="shared" si="640"/>
        <v>2.1195508007971074E-3</v>
      </c>
      <c r="AJ494" s="5">
        <f t="shared" si="641"/>
        <v>1.8698677164632133E-3</v>
      </c>
      <c r="AK494" s="5">
        <f t="shared" si="642"/>
        <v>1.0997315329759007E-3</v>
      </c>
      <c r="AL494" s="5">
        <f t="shared" si="643"/>
        <v>2.6637182313362773E-5</v>
      </c>
      <c r="AM494" s="5">
        <f t="shared" si="644"/>
        <v>1.1210680976160261E-2</v>
      </c>
      <c r="AN494" s="5">
        <f t="shared" si="645"/>
        <v>8.7224703335014898E-3</v>
      </c>
      <c r="AO494" s="5">
        <f t="shared" si="646"/>
        <v>3.3932590214904171E-3</v>
      </c>
      <c r="AP494" s="5">
        <f t="shared" si="647"/>
        <v>8.8004172722353977E-4</v>
      </c>
      <c r="AQ494" s="5">
        <f t="shared" si="648"/>
        <v>1.7117911646656871E-4</v>
      </c>
      <c r="AR494" s="5">
        <f t="shared" si="649"/>
        <v>1.8693227165724168E-4</v>
      </c>
      <c r="AS494" s="5">
        <f t="shared" si="650"/>
        <v>3.2982330011203806E-4</v>
      </c>
      <c r="AT494" s="5">
        <f t="shared" si="651"/>
        <v>2.9097011535884074E-4</v>
      </c>
      <c r="AU494" s="5">
        <f t="shared" si="652"/>
        <v>1.7112922384638E-4</v>
      </c>
      <c r="AV494" s="5">
        <f t="shared" si="653"/>
        <v>7.5485100638638373E-5</v>
      </c>
      <c r="AW494" s="5">
        <f t="shared" si="654"/>
        <v>1.0157582036877842E-6</v>
      </c>
      <c r="AX494" s="5">
        <f t="shared" si="655"/>
        <v>3.2966875857228677E-3</v>
      </c>
      <c r="AY494" s="5">
        <f t="shared" si="656"/>
        <v>2.5649877760716773E-3</v>
      </c>
      <c r="AZ494" s="5">
        <f t="shared" si="657"/>
        <v>9.9784436958628422E-4</v>
      </c>
      <c r="BA494" s="5">
        <f t="shared" si="658"/>
        <v>2.5879093725220283E-4</v>
      </c>
      <c r="BB494" s="5">
        <f t="shared" si="659"/>
        <v>5.0338072182269085E-5</v>
      </c>
      <c r="BC494" s="5">
        <f t="shared" si="660"/>
        <v>7.8331074122828961E-6</v>
      </c>
      <c r="BD494" s="5">
        <f t="shared" si="661"/>
        <v>2.4240442327152802E-5</v>
      </c>
      <c r="BE494" s="5">
        <f t="shared" si="662"/>
        <v>4.2769836442028511E-5</v>
      </c>
      <c r="BF494" s="5">
        <f t="shared" si="663"/>
        <v>3.7731549709157658E-5</v>
      </c>
      <c r="BG494" s="5">
        <f t="shared" si="664"/>
        <v>2.2191182102279316E-5</v>
      </c>
      <c r="BH494" s="5">
        <f t="shared" si="665"/>
        <v>9.7885304253154276E-6</v>
      </c>
      <c r="BI494" s="5">
        <f t="shared" si="666"/>
        <v>3.4541766164853158E-6</v>
      </c>
      <c r="BJ494" s="8">
        <f t="shared" si="667"/>
        <v>0.60656058017621806</v>
      </c>
      <c r="BK494" s="8">
        <f t="shared" si="668"/>
        <v>0.23247221967288784</v>
      </c>
      <c r="BL494" s="8">
        <f t="shared" si="669"/>
        <v>0.15503512394062705</v>
      </c>
      <c r="BM494" s="8">
        <f t="shared" si="670"/>
        <v>0.46470868521627001</v>
      </c>
      <c r="BN494" s="8">
        <f t="shared" si="671"/>
        <v>0.53297115247655147</v>
      </c>
    </row>
    <row r="495" spans="1:66" x14ac:dyDescent="0.25">
      <c r="A495" t="s">
        <v>340</v>
      </c>
      <c r="B495" t="s">
        <v>361</v>
      </c>
      <c r="C495" t="s">
        <v>365</v>
      </c>
      <c r="D495" t="s">
        <v>498</v>
      </c>
      <c r="E495">
        <f>VLOOKUP(A495,home!$A$2:$E$405,3,FALSE)</f>
        <v>1.33666666666667</v>
      </c>
      <c r="F495">
        <f>VLOOKUP(B495,home!$B$2:$E$405,3,FALSE)</f>
        <v>0.7</v>
      </c>
      <c r="G495">
        <f>VLOOKUP(C495,away!$B$2:$E$405,4,FALSE)</f>
        <v>1.1000000000000001</v>
      </c>
      <c r="H495">
        <f>VLOOKUP(A495,away!$A$2:$E$405,3,FALSE)</f>
        <v>1.1399999999999999</v>
      </c>
      <c r="I495">
        <f>VLOOKUP(C495,away!$B$2:$E$405,3,FALSE)</f>
        <v>0.9</v>
      </c>
      <c r="J495">
        <f>VLOOKUP(B495,home!$B$2:$E$405,4,FALSE)</f>
        <v>1.35</v>
      </c>
      <c r="K495" s="3">
        <f t="shared" si="616"/>
        <v>1.0292333333333359</v>
      </c>
      <c r="L495" s="3">
        <f t="shared" si="617"/>
        <v>1.3851000000000002</v>
      </c>
      <c r="M495" s="5">
        <f t="shared" si="618"/>
        <v>8.942693701152335E-2</v>
      </c>
      <c r="N495" s="5">
        <f t="shared" si="619"/>
        <v>9.204118447016045E-2</v>
      </c>
      <c r="O495" s="5">
        <f t="shared" si="620"/>
        <v>0.12386525045466103</v>
      </c>
      <c r="P495" s="5">
        <f t="shared" si="621"/>
        <v>0.12748624460961927</v>
      </c>
      <c r="Q495" s="5">
        <f t="shared" si="622"/>
        <v>4.736592754808585E-2</v>
      </c>
      <c r="R495" s="5">
        <f t="shared" si="623"/>
        <v>8.5782879202375512E-2</v>
      </c>
      <c r="S495" s="5">
        <f t="shared" si="624"/>
        <v>4.543581360325856E-2</v>
      </c>
      <c r="T495" s="5">
        <f t="shared" si="625"/>
        <v>6.560654624685372E-2</v>
      </c>
      <c r="U495" s="5">
        <f t="shared" si="626"/>
        <v>8.8290598704391834E-2</v>
      </c>
      <c r="V495" s="5">
        <f t="shared" si="627"/>
        <v>7.1969878933007114E-3</v>
      </c>
      <c r="W495" s="5">
        <f t="shared" si="628"/>
        <v>1.6250197165580564E-2</v>
      </c>
      <c r="X495" s="5">
        <f t="shared" si="629"/>
        <v>2.2508148094045645E-2</v>
      </c>
      <c r="Y495" s="5">
        <f t="shared" si="630"/>
        <v>1.5588017962531316E-2</v>
      </c>
      <c r="Z495" s="5">
        <f t="shared" si="631"/>
        <v>3.9605955327736787E-2</v>
      </c>
      <c r="AA495" s="5">
        <f t="shared" si="632"/>
        <v>4.0763769421817725E-2</v>
      </c>
      <c r="AB495" s="5">
        <f t="shared" si="633"/>
        <v>2.0977715140624485E-2</v>
      </c>
      <c r="AC495" s="5">
        <f t="shared" si="634"/>
        <v>6.4124761347046167E-4</v>
      </c>
      <c r="AD495" s="5">
        <f t="shared" si="635"/>
        <v>4.1813111490136019E-3</v>
      </c>
      <c r="AE495" s="5">
        <f t="shared" si="636"/>
        <v>5.7915340724987415E-3</v>
      </c>
      <c r="AF495" s="5">
        <f t="shared" si="637"/>
        <v>4.0109269219090037E-3</v>
      </c>
      <c r="AG495" s="5">
        <f t="shared" si="638"/>
        <v>1.8518449598453879E-3</v>
      </c>
      <c r="AH495" s="5">
        <f t="shared" si="639"/>
        <v>1.3714552181112057E-2</v>
      </c>
      <c r="AI495" s="5">
        <f t="shared" si="640"/>
        <v>1.4115474256539933E-2</v>
      </c>
      <c r="AJ495" s="5">
        <f t="shared" si="641"/>
        <v>7.2640583103197433E-3</v>
      </c>
      <c r="AK495" s="5">
        <f t="shared" si="642"/>
        <v>2.4921369827527037E-3</v>
      </c>
      <c r="AL495" s="5">
        <f t="shared" si="643"/>
        <v>3.6566275369890256E-5</v>
      </c>
      <c r="AM495" s="5">
        <f t="shared" si="644"/>
        <v>8.6070896232062234E-4</v>
      </c>
      <c r="AN495" s="5">
        <f t="shared" si="645"/>
        <v>1.1921679837102943E-3</v>
      </c>
      <c r="AO495" s="5">
        <f t="shared" si="646"/>
        <v>8.2563593711856452E-4</v>
      </c>
      <c r="AP495" s="5">
        <f t="shared" si="647"/>
        <v>3.8119611216764137E-4</v>
      </c>
      <c r="AQ495" s="5">
        <f t="shared" si="648"/>
        <v>1.3199868374085002E-4</v>
      </c>
      <c r="AR495" s="5">
        <f t="shared" si="649"/>
        <v>3.7992052452116604E-3</v>
      </c>
      <c r="AS495" s="5">
        <f t="shared" si="650"/>
        <v>3.9102686785466908E-3</v>
      </c>
      <c r="AT495" s="5">
        <f t="shared" si="651"/>
        <v>2.0122894331247743E-3</v>
      </c>
      <c r="AU495" s="5">
        <f t="shared" si="652"/>
        <v>6.9037178696215371E-4</v>
      </c>
      <c r="AV495" s="5">
        <f t="shared" si="653"/>
        <v>1.7763841388358722E-4</v>
      </c>
      <c r="AW495" s="5">
        <f t="shared" si="654"/>
        <v>1.4480154544945026E-6</v>
      </c>
      <c r="AX495" s="5">
        <f t="shared" si="655"/>
        <v>1.4764505905318838E-4</v>
      </c>
      <c r="AY495" s="5">
        <f t="shared" si="656"/>
        <v>2.0450317129457125E-4</v>
      </c>
      <c r="AZ495" s="5">
        <f t="shared" si="657"/>
        <v>1.4162867128005537E-4</v>
      </c>
      <c r="BA495" s="5">
        <f t="shared" si="658"/>
        <v>6.5389957530001585E-5</v>
      </c>
      <c r="BB495" s="5">
        <f t="shared" si="659"/>
        <v>2.26429075437013E-5</v>
      </c>
      <c r="BC495" s="5">
        <f t="shared" si="660"/>
        <v>6.2725382477561311E-6</v>
      </c>
      <c r="BD495" s="5">
        <f t="shared" si="661"/>
        <v>8.7704653085711167E-4</v>
      </c>
      <c r="BE495" s="5">
        <f t="shared" si="662"/>
        <v>9.0268552444250339E-4</v>
      </c>
      <c r="BF495" s="5">
        <f t="shared" si="663"/>
        <v>4.6453701563685412E-4</v>
      </c>
      <c r="BG495" s="5">
        <f t="shared" si="664"/>
        <v>1.5937232702021317E-4</v>
      </c>
      <c r="BH495" s="5">
        <f t="shared" si="665"/>
        <v>4.1007827845026107E-5</v>
      </c>
      <c r="BI495" s="5">
        <f t="shared" si="666"/>
        <v>8.4413246691391645E-6</v>
      </c>
      <c r="BJ495" s="8">
        <f t="shared" si="667"/>
        <v>0.27917542857453148</v>
      </c>
      <c r="BK495" s="8">
        <f t="shared" si="668"/>
        <v>0.27042830017783681</v>
      </c>
      <c r="BL495" s="8">
        <f t="shared" si="669"/>
        <v>0.41030929876279476</v>
      </c>
      <c r="BM495" s="8">
        <f t="shared" si="670"/>
        <v>0.43334750439063424</v>
      </c>
      <c r="BN495" s="8">
        <f t="shared" si="671"/>
        <v>0.56596842329642538</v>
      </c>
    </row>
    <row r="496" spans="1:66" x14ac:dyDescent="0.25">
      <c r="A496" t="s">
        <v>340</v>
      </c>
      <c r="B496" t="s">
        <v>385</v>
      </c>
      <c r="C496" t="s">
        <v>413</v>
      </c>
      <c r="D496" t="s">
        <v>498</v>
      </c>
      <c r="E496">
        <f>VLOOKUP(A496,home!$A$2:$E$405,3,FALSE)</f>
        <v>1.33666666666667</v>
      </c>
      <c r="F496">
        <f>VLOOKUP(B496,home!$B$2:$E$405,3,FALSE)</f>
        <v>0.61</v>
      </c>
      <c r="G496">
        <f>VLOOKUP(C496,away!$B$2:$E$405,4,FALSE)</f>
        <v>0.7</v>
      </c>
      <c r="H496">
        <f>VLOOKUP(A496,away!$A$2:$E$405,3,FALSE)</f>
        <v>1.1399999999999999</v>
      </c>
      <c r="I496">
        <f>VLOOKUP(C496,away!$B$2:$E$405,3,FALSE)</f>
        <v>1.3</v>
      </c>
      <c r="J496">
        <f>VLOOKUP(B496,home!$B$2:$E$405,4,FALSE)</f>
        <v>0.6</v>
      </c>
      <c r="K496" s="3">
        <f t="shared" si="616"/>
        <v>0.57075666666666802</v>
      </c>
      <c r="L496" s="3">
        <f t="shared" si="617"/>
        <v>0.88919999999999999</v>
      </c>
      <c r="M496" s="5">
        <f t="shared" si="618"/>
        <v>0.23224633851971066</v>
      </c>
      <c r="N496" s="5">
        <f t="shared" si="619"/>
        <v>0.13255614601904861</v>
      </c>
      <c r="O496" s="5">
        <f t="shared" si="620"/>
        <v>0.20651344421172671</v>
      </c>
      <c r="P496" s="5">
        <f t="shared" si="621"/>
        <v>0.11786892504013802</v>
      </c>
      <c r="Q496" s="5">
        <f t="shared" si="622"/>
        <v>3.7828652024006149E-2</v>
      </c>
      <c r="R496" s="5">
        <f t="shared" si="623"/>
        <v>9.1815877296533691E-2</v>
      </c>
      <c r="S496" s="5">
        <f t="shared" si="624"/>
        <v>1.4955115739035189E-2</v>
      </c>
      <c r="T496" s="5">
        <f t="shared" si="625"/>
        <v>3.3637237379746263E-2</v>
      </c>
      <c r="U496" s="5">
        <f t="shared" si="626"/>
        <v>5.2404524072845363E-2</v>
      </c>
      <c r="V496" s="5">
        <f t="shared" si="627"/>
        <v>8.4333032247200395E-4</v>
      </c>
      <c r="W496" s="5">
        <f t="shared" si="628"/>
        <v>7.1969851112383531E-3</v>
      </c>
      <c r="X496" s="5">
        <f t="shared" si="629"/>
        <v>6.399559160913143E-3</v>
      </c>
      <c r="Y496" s="5">
        <f t="shared" si="630"/>
        <v>2.8452440029419833E-3</v>
      </c>
      <c r="Z496" s="5">
        <f t="shared" si="631"/>
        <v>2.7214226030692588E-2</v>
      </c>
      <c r="AA496" s="5">
        <f t="shared" si="632"/>
        <v>1.5532700935191367E-2</v>
      </c>
      <c r="AB496" s="5">
        <f t="shared" si="633"/>
        <v>4.4326963050500302E-3</v>
      </c>
      <c r="AC496" s="5">
        <f t="shared" si="634"/>
        <v>2.6750270638575586E-5</v>
      </c>
      <c r="AD496" s="5">
        <f t="shared" si="635"/>
        <v>1.02693180803501E-3</v>
      </c>
      <c r="AE496" s="5">
        <f t="shared" si="636"/>
        <v>9.1314776370473086E-4</v>
      </c>
      <c r="AF496" s="5">
        <f t="shared" si="637"/>
        <v>4.0598549574312335E-4</v>
      </c>
      <c r="AG496" s="5">
        <f t="shared" si="638"/>
        <v>1.2033410093826177E-4</v>
      </c>
      <c r="AH496" s="5">
        <f t="shared" si="639"/>
        <v>6.0497224466229613E-3</v>
      </c>
      <c r="AI496" s="5">
        <f t="shared" si="640"/>
        <v>3.4529194178930401E-3</v>
      </c>
      <c r="AJ496" s="5">
        <f t="shared" si="641"/>
        <v>9.853883886126217E-4</v>
      </c>
      <c r="AK496" s="5">
        <f t="shared" si="642"/>
        <v>1.8747233068552643E-4</v>
      </c>
      <c r="AL496" s="5">
        <f t="shared" si="643"/>
        <v>5.4304850010525824E-7</v>
      </c>
      <c r="AM496" s="5">
        <f t="shared" si="644"/>
        <v>1.1722563512960744E-4</v>
      </c>
      <c r="AN496" s="5">
        <f t="shared" si="645"/>
        <v>1.0423703475724694E-4</v>
      </c>
      <c r="AO496" s="5">
        <f t="shared" si="646"/>
        <v>4.6343785653071985E-5</v>
      </c>
      <c r="AP496" s="5">
        <f t="shared" si="647"/>
        <v>1.3736298067570538E-5</v>
      </c>
      <c r="AQ496" s="5">
        <f t="shared" si="648"/>
        <v>3.0535790604209298E-6</v>
      </c>
      <c r="AR496" s="5">
        <f t="shared" si="649"/>
        <v>1.0758826399074276E-3</v>
      </c>
      <c r="AS496" s="5">
        <f t="shared" si="650"/>
        <v>6.1406718927809844E-4</v>
      </c>
      <c r="AT496" s="5">
        <f t="shared" si="651"/>
        <v>1.7524147103086866E-4</v>
      </c>
      <c r="AU496" s="5">
        <f t="shared" si="652"/>
        <v>3.3340079289114028E-5</v>
      </c>
      <c r="AV496" s="5">
        <f t="shared" si="653"/>
        <v>4.757268130364283E-6</v>
      </c>
      <c r="AW496" s="5">
        <f t="shared" si="654"/>
        <v>7.6557292284327443E-9</v>
      </c>
      <c r="AX496" s="5">
        <f t="shared" si="655"/>
        <v>1.1151218792409627E-5</v>
      </c>
      <c r="AY496" s="5">
        <f t="shared" si="656"/>
        <v>9.9156637502106399E-6</v>
      </c>
      <c r="AZ496" s="5">
        <f t="shared" si="657"/>
        <v>4.408504103343651E-6</v>
      </c>
      <c r="BA496" s="5">
        <f t="shared" si="658"/>
        <v>1.3066806162310582E-6</v>
      </c>
      <c r="BB496" s="5">
        <f t="shared" si="659"/>
        <v>2.904751009881642E-7</v>
      </c>
      <c r="BC496" s="5">
        <f t="shared" si="660"/>
        <v>5.1658091959735125E-8</v>
      </c>
      <c r="BD496" s="5">
        <f t="shared" si="661"/>
        <v>1.5944580723428075E-4</v>
      </c>
      <c r="BE496" s="5">
        <f t="shared" si="662"/>
        <v>9.1004757451014167E-5</v>
      </c>
      <c r="BF496" s="5">
        <f t="shared" si="663"/>
        <v>2.5970786006774729E-5</v>
      </c>
      <c r="BG496" s="5">
        <f t="shared" si="664"/>
        <v>4.9409997506466977E-6</v>
      </c>
      <c r="BH496" s="5">
        <f t="shared" si="665"/>
        <v>7.0502713691998662E-7</v>
      </c>
      <c r="BI496" s="5">
        <f t="shared" si="666"/>
        <v>8.0479787715599267E-8</v>
      </c>
      <c r="BJ496" s="8">
        <f t="shared" si="667"/>
        <v>0.2232419433994387</v>
      </c>
      <c r="BK496" s="8">
        <f t="shared" si="668"/>
        <v>0.36595091860424478</v>
      </c>
      <c r="BL496" s="8">
        <f t="shared" si="669"/>
        <v>0.3835601819101645</v>
      </c>
      <c r="BM496" s="8">
        <f t="shared" si="670"/>
        <v>0.18112797882535589</v>
      </c>
      <c r="BN496" s="8">
        <f t="shared" si="671"/>
        <v>0.81882938311116382</v>
      </c>
    </row>
    <row r="497" spans="1:66" x14ac:dyDescent="0.25">
      <c r="A497" t="s">
        <v>340</v>
      </c>
      <c r="B497" t="s">
        <v>394</v>
      </c>
      <c r="C497" t="s">
        <v>431</v>
      </c>
      <c r="D497" t="s">
        <v>498</v>
      </c>
      <c r="E497">
        <f>VLOOKUP(A497,home!$A$2:$E$405,3,FALSE)</f>
        <v>1.33666666666667</v>
      </c>
      <c r="F497">
        <f>VLOOKUP(B497,home!$B$2:$E$405,3,FALSE)</f>
        <v>1.05</v>
      </c>
      <c r="G497">
        <f>VLOOKUP(C497,away!$B$2:$E$405,4,FALSE)</f>
        <v>0.8</v>
      </c>
      <c r="H497">
        <f>VLOOKUP(A497,away!$A$2:$E$405,3,FALSE)</f>
        <v>1.1399999999999999</v>
      </c>
      <c r="I497">
        <f>VLOOKUP(C497,away!$B$2:$E$405,3,FALSE)</f>
        <v>1.1000000000000001</v>
      </c>
      <c r="J497">
        <f>VLOOKUP(B497,home!$B$2:$E$405,4,FALSE)</f>
        <v>1.1100000000000001</v>
      </c>
      <c r="K497" s="3">
        <f t="shared" si="616"/>
        <v>1.1228000000000029</v>
      </c>
      <c r="L497" s="3">
        <f t="shared" si="617"/>
        <v>1.3919400000000002</v>
      </c>
      <c r="M497" s="5">
        <f t="shared" si="618"/>
        <v>8.0883939297280494E-2</v>
      </c>
      <c r="N497" s="5">
        <f t="shared" si="619"/>
        <v>9.0816487042986768E-2</v>
      </c>
      <c r="O497" s="5">
        <f t="shared" si="620"/>
        <v>0.11258559046545662</v>
      </c>
      <c r="P497" s="5">
        <f t="shared" si="621"/>
        <v>0.126411100974615</v>
      </c>
      <c r="Q497" s="5">
        <f t="shared" si="622"/>
        <v>5.0984375825932904E-2</v>
      </c>
      <c r="R497" s="5">
        <f t="shared" si="623"/>
        <v>7.8356193396243862E-2</v>
      </c>
      <c r="S497" s="5">
        <f t="shared" si="624"/>
        <v>4.9391036676893145E-2</v>
      </c>
      <c r="T497" s="5">
        <f t="shared" si="625"/>
        <v>7.096719208714905E-2</v>
      </c>
      <c r="U497" s="5">
        <f t="shared" si="626"/>
        <v>8.7978333945302828E-2</v>
      </c>
      <c r="V497" s="5">
        <f t="shared" si="627"/>
        <v>8.5768645499929644E-3</v>
      </c>
      <c r="W497" s="5">
        <f t="shared" si="628"/>
        <v>1.9081752392452536E-2</v>
      </c>
      <c r="X497" s="5">
        <f t="shared" si="629"/>
        <v>2.6560654425150387E-2</v>
      </c>
      <c r="Y497" s="5">
        <f t="shared" si="630"/>
        <v>1.848541866027192E-2</v>
      </c>
      <c r="Z497" s="5">
        <f t="shared" si="631"/>
        <v>3.6355706611989225E-2</v>
      </c>
      <c r="AA497" s="5">
        <f t="shared" si="632"/>
        <v>4.0820187383941602E-2</v>
      </c>
      <c r="AB497" s="5">
        <f t="shared" si="633"/>
        <v>2.2916453197344876E-2</v>
      </c>
      <c r="AC497" s="5">
        <f t="shared" si="634"/>
        <v>8.3778289306750788E-4</v>
      </c>
      <c r="AD497" s="5">
        <f t="shared" si="635"/>
        <v>5.3562478965614412E-3</v>
      </c>
      <c r="AE497" s="5">
        <f t="shared" si="636"/>
        <v>7.455575697139733E-3</v>
      </c>
      <c r="AF497" s="5">
        <f t="shared" si="637"/>
        <v>5.1888570179383416E-3</v>
      </c>
      <c r="AG497" s="5">
        <f t="shared" si="638"/>
        <v>2.4075258791830313E-3</v>
      </c>
      <c r="AH497" s="5">
        <f t="shared" si="639"/>
        <v>1.2651240565373081E-2</v>
      </c>
      <c r="AI497" s="5">
        <f t="shared" si="640"/>
        <v>1.420481290680093E-2</v>
      </c>
      <c r="AJ497" s="5">
        <f t="shared" si="641"/>
        <v>7.974581965878063E-3</v>
      </c>
      <c r="AK497" s="5">
        <f t="shared" si="642"/>
        <v>2.9846202104293041E-3</v>
      </c>
      <c r="AL497" s="5">
        <f t="shared" si="643"/>
        <v>5.2373837778162024E-5</v>
      </c>
      <c r="AM497" s="5">
        <f t="shared" si="644"/>
        <v>1.2027990276518396E-3</v>
      </c>
      <c r="AN497" s="5">
        <f t="shared" si="645"/>
        <v>1.6742240785497019E-3</v>
      </c>
      <c r="AO497" s="5">
        <f t="shared" si="646"/>
        <v>1.1652097319482363E-3</v>
      </c>
      <c r="AP497" s="5">
        <f t="shared" si="647"/>
        <v>5.4063401142934262E-4</v>
      </c>
      <c r="AQ497" s="5">
        <f t="shared" si="648"/>
        <v>1.8813252646723995E-4</v>
      </c>
      <c r="AR497" s="5">
        <f t="shared" si="649"/>
        <v>3.521953558513083E-3</v>
      </c>
      <c r="AS497" s="5">
        <f t="shared" si="650"/>
        <v>3.9544494554984997E-3</v>
      </c>
      <c r="AT497" s="5">
        <f t="shared" si="651"/>
        <v>2.2200279243168634E-3</v>
      </c>
      <c r="AU497" s="5">
        <f t="shared" si="652"/>
        <v>8.308824511409935E-4</v>
      </c>
      <c r="AV497" s="5">
        <f t="shared" si="653"/>
        <v>2.3322870403527749E-4</v>
      </c>
      <c r="AW497" s="5">
        <f t="shared" si="654"/>
        <v>2.273708666641291E-6</v>
      </c>
      <c r="AX497" s="5">
        <f t="shared" si="655"/>
        <v>2.250837913745817E-4</v>
      </c>
      <c r="AY497" s="5">
        <f t="shared" si="656"/>
        <v>3.133031325659353E-4</v>
      </c>
      <c r="AZ497" s="5">
        <f t="shared" si="657"/>
        <v>2.1804958117191403E-4</v>
      </c>
      <c r="BA497" s="5">
        <f t="shared" si="658"/>
        <v>1.0117064467214467E-4</v>
      </c>
      <c r="BB497" s="5">
        <f t="shared" si="659"/>
        <v>3.5205866786236292E-5</v>
      </c>
      <c r="BC497" s="5">
        <f t="shared" si="660"/>
        <v>9.8008908428867538E-6</v>
      </c>
      <c r="BD497" s="5">
        <f t="shared" si="661"/>
        <v>8.1705800603944765E-4</v>
      </c>
      <c r="BE497" s="5">
        <f t="shared" si="662"/>
        <v>9.1739272918109414E-4</v>
      </c>
      <c r="BF497" s="5">
        <f t="shared" si="663"/>
        <v>5.1502427816226763E-4</v>
      </c>
      <c r="BG497" s="5">
        <f t="shared" si="664"/>
        <v>1.927564198401985E-4</v>
      </c>
      <c r="BH497" s="5">
        <f t="shared" si="665"/>
        <v>5.4106727049143864E-5</v>
      </c>
      <c r="BI497" s="5">
        <f t="shared" si="666"/>
        <v>1.2150206626155771E-5</v>
      </c>
      <c r="BJ497" s="8">
        <f t="shared" si="667"/>
        <v>0.30297770020822623</v>
      </c>
      <c r="BK497" s="8">
        <f t="shared" si="668"/>
        <v>0.26646640136219324</v>
      </c>
      <c r="BL497" s="8">
        <f t="shared" si="669"/>
        <v>0.39374104449717418</v>
      </c>
      <c r="BM497" s="8">
        <f t="shared" si="670"/>
        <v>0.45919213625316785</v>
      </c>
      <c r="BN497" s="8">
        <f t="shared" si="671"/>
        <v>0.54003768700251564</v>
      </c>
    </row>
    <row r="498" spans="1:66" x14ac:dyDescent="0.25">
      <c r="A498" t="s">
        <v>342</v>
      </c>
      <c r="B498" t="s">
        <v>343</v>
      </c>
      <c r="C498" t="s">
        <v>402</v>
      </c>
      <c r="D498" t="s">
        <v>498</v>
      </c>
      <c r="E498">
        <f>VLOOKUP(A498,home!$A$2:$E$405,3,FALSE)</f>
        <v>1.18230563002681</v>
      </c>
      <c r="F498">
        <f>VLOOKUP(B498,home!$B$2:$E$405,3,FALSE)</f>
        <v>0.65</v>
      </c>
      <c r="G498">
        <f>VLOOKUP(C498,away!$B$2:$E$405,4,FALSE)</f>
        <v>0.85</v>
      </c>
      <c r="H498">
        <f>VLOOKUP(A498,away!$A$2:$E$405,3,FALSE)</f>
        <v>0.86058981233244003</v>
      </c>
      <c r="I498">
        <f>VLOOKUP(C498,away!$B$2:$E$405,3,FALSE)</f>
        <v>0.8</v>
      </c>
      <c r="J498">
        <f>VLOOKUP(B498,home!$B$2:$E$405,4,FALSE)</f>
        <v>1.3</v>
      </c>
      <c r="K498" s="3">
        <f t="shared" si="616"/>
        <v>0.65322386058981252</v>
      </c>
      <c r="L498" s="3">
        <f t="shared" si="617"/>
        <v>0.89501340482573777</v>
      </c>
      <c r="M498" s="5">
        <f t="shared" si="618"/>
        <v>0.2126224406165044</v>
      </c>
      <c r="N498" s="5">
        <f t="shared" si="619"/>
        <v>0.13889005150754116</v>
      </c>
      <c r="O498" s="5">
        <f t="shared" si="620"/>
        <v>0.19029993451853583</v>
      </c>
      <c r="P498" s="5">
        <f t="shared" si="621"/>
        <v>0.12430845789618651</v>
      </c>
      <c r="Q498" s="5">
        <f t="shared" si="622"/>
        <v>4.5363147821636973E-2</v>
      </c>
      <c r="R498" s="5">
        <f t="shared" si="623"/>
        <v>8.5160496165774827E-2</v>
      </c>
      <c r="S498" s="5">
        <f t="shared" si="624"/>
        <v>1.8169051982145874E-2</v>
      </c>
      <c r="T498" s="5">
        <f t="shared" si="625"/>
        <v>4.060062538545655E-2</v>
      </c>
      <c r="U498" s="5">
        <f t="shared" si="626"/>
        <v>5.5628868075151369E-2</v>
      </c>
      <c r="V498" s="5">
        <f t="shared" si="627"/>
        <v>1.1802699171500797E-3</v>
      </c>
      <c r="W498" s="5">
        <f t="shared" si="628"/>
        <v>9.8774301828520161E-3</v>
      </c>
      <c r="X498" s="5">
        <f t="shared" si="629"/>
        <v>8.8404324188828924E-3</v>
      </c>
      <c r="Y498" s="5">
        <f t="shared" si="630"/>
        <v>3.9561527596781044E-3</v>
      </c>
      <c r="Z498" s="5">
        <f t="shared" si="631"/>
        <v>2.5406595209993107E-2</v>
      </c>
      <c r="AA498" s="5">
        <f t="shared" si="632"/>
        <v>1.6596194207514337E-2</v>
      </c>
      <c r="AB498" s="5">
        <f t="shared" si="633"/>
        <v>5.4205150256653994E-3</v>
      </c>
      <c r="AC498" s="5">
        <f t="shared" si="634"/>
        <v>4.3127366071043239E-5</v>
      </c>
      <c r="AD498" s="5">
        <f t="shared" si="635"/>
        <v>1.6130432691872326E-3</v>
      </c>
      <c r="AE498" s="5">
        <f t="shared" si="636"/>
        <v>1.443695348486504E-3</v>
      </c>
      <c r="AF498" s="5">
        <f t="shared" si="637"/>
        <v>6.4606334468999291E-4</v>
      </c>
      <c r="AG498" s="5">
        <f t="shared" si="638"/>
        <v>1.9274511795469828E-4</v>
      </c>
      <c r="AH498" s="5">
        <f t="shared" si="639"/>
        <v>5.6848108209813031E-3</v>
      </c>
      <c r="AI498" s="5">
        <f t="shared" si="640"/>
        <v>3.7134540712041486E-3</v>
      </c>
      <c r="AJ498" s="5">
        <f t="shared" si="641"/>
        <v>1.212858402257465E-3</v>
      </c>
      <c r="AK498" s="5">
        <f t="shared" si="642"/>
        <v>2.6408934929047107E-4</v>
      </c>
      <c r="AL498" s="5">
        <f t="shared" si="643"/>
        <v>1.0085664248554503E-6</v>
      </c>
      <c r="AM498" s="5">
        <f t="shared" si="644"/>
        <v>2.107356703193793E-4</v>
      </c>
      <c r="AN498" s="5">
        <f t="shared" si="645"/>
        <v>1.8861124981078183E-4</v>
      </c>
      <c r="AO498" s="5">
        <f t="shared" si="646"/>
        <v>8.4404798440792812E-5</v>
      </c>
      <c r="AP498" s="5">
        <f t="shared" si="647"/>
        <v>2.5181142012041366E-5</v>
      </c>
      <c r="AQ498" s="5">
        <f t="shared" si="648"/>
        <v>5.6343649123993925E-6</v>
      </c>
      <c r="AR498" s="5">
        <f t="shared" si="649"/>
        <v>1.0175963777353349E-3</v>
      </c>
      <c r="AS498" s="5">
        <f t="shared" si="650"/>
        <v>6.6471823438648463E-4</v>
      </c>
      <c r="AT498" s="5">
        <f t="shared" si="651"/>
        <v>2.1710490563519165E-4</v>
      </c>
      <c r="AU498" s="5">
        <f t="shared" si="652"/>
        <v>4.7272701537335613E-5</v>
      </c>
      <c r="AV498" s="5">
        <f t="shared" si="653"/>
        <v>7.7199141496820826E-6</v>
      </c>
      <c r="AW498" s="5">
        <f t="shared" si="654"/>
        <v>1.637923392858143E-8</v>
      </c>
      <c r="AX498" s="5">
        <f t="shared" si="655"/>
        <v>2.2942928021667818E-5</v>
      </c>
      <c r="AY498" s="5">
        <f t="shared" si="656"/>
        <v>2.0534228125344739E-5</v>
      </c>
      <c r="AZ498" s="5">
        <f t="shared" si="657"/>
        <v>9.1892047149666103E-6</v>
      </c>
      <c r="BA498" s="5">
        <f t="shared" si="658"/>
        <v>2.7414871331943298E-6</v>
      </c>
      <c r="BB498" s="5">
        <f t="shared" si="659"/>
        <v>6.13416933341552E-7</v>
      </c>
      <c r="BC498" s="5">
        <f t="shared" si="660"/>
        <v>1.0980327561755703E-7</v>
      </c>
      <c r="BD498" s="5">
        <f t="shared" si="661"/>
        <v>1.5179373312920654E-4</v>
      </c>
      <c r="BE498" s="5">
        <f t="shared" si="662"/>
        <v>9.9155288368000033E-5</v>
      </c>
      <c r="BF498" s="5">
        <f t="shared" si="663"/>
        <v>3.2385300132820549E-5</v>
      </c>
      <c r="BG498" s="5">
        <f t="shared" si="664"/>
        <v>7.0516169263736035E-6</v>
      </c>
      <c r="BH498" s="5">
        <f t="shared" si="665"/>
        <v>1.1515711080115581E-6</v>
      </c>
      <c r="BI498" s="5">
        <f t="shared" si="666"/>
        <v>1.5044674498379962E-7</v>
      </c>
      <c r="BJ498" s="8">
        <f t="shared" si="667"/>
        <v>0.25199408545006574</v>
      </c>
      <c r="BK498" s="8">
        <f t="shared" si="668"/>
        <v>0.35634489057260815</v>
      </c>
      <c r="BL498" s="8">
        <f t="shared" si="669"/>
        <v>0.3662273207262286</v>
      </c>
      <c r="BM498" s="8">
        <f t="shared" si="670"/>
        <v>0.20330784558382439</v>
      </c>
      <c r="BN498" s="8">
        <f t="shared" si="671"/>
        <v>0.79664452852617973</v>
      </c>
    </row>
    <row r="499" spans="1:66" x14ac:dyDescent="0.25">
      <c r="A499" t="s">
        <v>342</v>
      </c>
      <c r="B499" t="s">
        <v>396</v>
      </c>
      <c r="C499" t="s">
        <v>430</v>
      </c>
      <c r="D499" t="s">
        <v>498</v>
      </c>
      <c r="E499">
        <f>VLOOKUP(A499,home!$A$2:$E$405,3,FALSE)</f>
        <v>1.18230563002681</v>
      </c>
      <c r="F499">
        <f>VLOOKUP(B499,home!$B$2:$E$405,3,FALSE)</f>
        <v>0.69</v>
      </c>
      <c r="G499">
        <f>VLOOKUP(C499,away!$B$2:$E$405,4,FALSE)</f>
        <v>0.85</v>
      </c>
      <c r="H499">
        <f>VLOOKUP(A499,away!$A$2:$E$405,3,FALSE)</f>
        <v>0.86058981233244003</v>
      </c>
      <c r="I499">
        <f>VLOOKUP(C499,away!$B$2:$E$405,3,FALSE)</f>
        <v>0.85</v>
      </c>
      <c r="J499">
        <f>VLOOKUP(B499,home!$B$2:$E$405,4,FALSE)</f>
        <v>1.31</v>
      </c>
      <c r="K499" s="3">
        <f t="shared" si="616"/>
        <v>0.69342225201072394</v>
      </c>
      <c r="L499" s="3">
        <f t="shared" si="617"/>
        <v>0.95826675603217193</v>
      </c>
      <c r="M499" s="5">
        <f t="shared" si="618"/>
        <v>0.1917258085613078</v>
      </c>
      <c r="N499" s="5">
        <f t="shared" si="619"/>
        <v>0.13294694194115897</v>
      </c>
      <c r="O499" s="5">
        <f t="shared" si="620"/>
        <v>0.18372446861768962</v>
      </c>
      <c r="P499" s="5">
        <f t="shared" si="621"/>
        <v>0.12739863477835192</v>
      </c>
      <c r="Q499" s="5">
        <f t="shared" si="622"/>
        <v>4.609418393938871E-2</v>
      </c>
      <c r="R499" s="5">
        <f t="shared" si="623"/>
        <v>8.8028525273003991E-2</v>
      </c>
      <c r="S499" s="5">
        <f t="shared" si="624"/>
        <v>2.1163572428223622E-2</v>
      </c>
      <c r="T499" s="5">
        <f t="shared" si="625"/>
        <v>4.4170524115548261E-2</v>
      </c>
      <c r="U499" s="5">
        <f t="shared" si="626"/>
        <v>6.1040938235989356E-2</v>
      </c>
      <c r="V499" s="5">
        <f t="shared" si="627"/>
        <v>1.5625382789101936E-3</v>
      </c>
      <c r="W499" s="5">
        <f t="shared" si="628"/>
        <v>1.0654244277282487E-2</v>
      </c>
      <c r="X499" s="5">
        <f t="shared" si="629"/>
        <v>1.020960810156582E-2</v>
      </c>
      <c r="Y499" s="5">
        <f t="shared" si="630"/>
        <v>4.8917640179236294E-3</v>
      </c>
      <c r="Z499" s="5">
        <f t="shared" si="631"/>
        <v>2.8118269783885874E-2</v>
      </c>
      <c r="AA499" s="5">
        <f t="shared" si="632"/>
        <v>1.9497833956187233E-2</v>
      </c>
      <c r="AB499" s="5">
        <f t="shared" si="633"/>
        <v>6.7601159656152567E-3</v>
      </c>
      <c r="AC499" s="5">
        <f t="shared" si="634"/>
        <v>6.4892555746615734E-5</v>
      </c>
      <c r="AD499" s="5">
        <f t="shared" si="635"/>
        <v>1.8469725150563969E-3</v>
      </c>
      <c r="AE499" s="5">
        <f t="shared" si="636"/>
        <v>1.7698923604836754E-3</v>
      </c>
      <c r="AF499" s="5">
        <f t="shared" si="637"/>
        <v>8.480145054034074E-4</v>
      </c>
      <c r="AG499" s="5">
        <f t="shared" si="638"/>
        <v>2.7087470305371669E-4</v>
      </c>
      <c r="AH499" s="5">
        <f t="shared" si="639"/>
        <v>6.7362007927604375E-3</v>
      </c>
      <c r="AI499" s="5">
        <f t="shared" si="640"/>
        <v>4.671031523712366E-3</v>
      </c>
      <c r="AJ499" s="5">
        <f t="shared" si="641"/>
        <v>1.6194985991928562E-3</v>
      </c>
      <c r="AK499" s="5">
        <f t="shared" si="642"/>
        <v>3.7433212192684103E-4</v>
      </c>
      <c r="AL499" s="5">
        <f t="shared" si="643"/>
        <v>1.7248012818792423E-6</v>
      </c>
      <c r="AM499" s="5">
        <f t="shared" si="644"/>
        <v>2.5614636815846363E-4</v>
      </c>
      <c r="AN499" s="5">
        <f t="shared" si="645"/>
        <v>2.4545654928463336E-4</v>
      </c>
      <c r="AO499" s="5">
        <f t="shared" si="646"/>
        <v>1.1760642561491825E-4</v>
      </c>
      <c r="AP499" s="5">
        <f t="shared" si="647"/>
        <v>3.7566109320848888E-5</v>
      </c>
      <c r="AQ499" s="5">
        <f t="shared" si="648"/>
        <v>8.999588428909949E-6</v>
      </c>
      <c r="AR499" s="5">
        <f t="shared" si="649"/>
        <v>1.2910154563319785E-3</v>
      </c>
      <c r="AS499" s="5">
        <f t="shared" si="650"/>
        <v>8.9521884511037288E-4</v>
      </c>
      <c r="AT499" s="5">
        <f t="shared" si="651"/>
        <v>3.1038233380943712E-4</v>
      </c>
      <c r="AU499" s="5">
        <f t="shared" si="652"/>
        <v>7.1742005631494706E-5</v>
      </c>
      <c r="AV499" s="5">
        <f t="shared" si="653"/>
        <v>1.2436875777189271E-5</v>
      </c>
      <c r="AW499" s="5">
        <f t="shared" si="654"/>
        <v>3.1836166077230368E-8</v>
      </c>
      <c r="AX499" s="5">
        <f t="shared" si="655"/>
        <v>2.9602931908801628E-5</v>
      </c>
      <c r="AY499" s="5">
        <f t="shared" si="656"/>
        <v>2.8367505529288604E-5</v>
      </c>
      <c r="AZ499" s="5">
        <f t="shared" si="657"/>
        <v>1.3591818750138043E-5</v>
      </c>
      <c r="BA499" s="5">
        <f t="shared" si="658"/>
        <v>4.3415293540906785E-6</v>
      </c>
      <c r="BB499" s="5">
        <f t="shared" si="659"/>
        <v>1.0400858125907311E-6</v>
      </c>
      <c r="BC499" s="5">
        <f t="shared" si="660"/>
        <v>1.9933593152528118E-7</v>
      </c>
      <c r="BD499" s="5">
        <f t="shared" si="661"/>
        <v>2.0618953222110637E-4</v>
      </c>
      <c r="BE499" s="5">
        <f t="shared" si="662"/>
        <v>1.4297640977379731E-4</v>
      </c>
      <c r="BF499" s="5">
        <f t="shared" si="663"/>
        <v>4.9571512024877301E-5</v>
      </c>
      <c r="BG499" s="5">
        <f t="shared" si="664"/>
        <v>1.1457996501289033E-5</v>
      </c>
      <c r="BH499" s="5">
        <f t="shared" si="665"/>
        <v>1.9863074343637088E-6</v>
      </c>
      <c r="BI499" s="5">
        <f t="shared" si="666"/>
        <v>2.7546995486442535E-7</v>
      </c>
      <c r="BJ499" s="8">
        <f t="shared" si="667"/>
        <v>0.25444593872495935</v>
      </c>
      <c r="BK499" s="8">
        <f t="shared" si="668"/>
        <v>0.34194553890935131</v>
      </c>
      <c r="BL499" s="8">
        <f t="shared" si="669"/>
        <v>0.37544619783064859</v>
      </c>
      <c r="BM499" s="8">
        <f t="shared" si="670"/>
        <v>0.23000904646858089</v>
      </c>
      <c r="BN499" s="8">
        <f t="shared" si="671"/>
        <v>0.76991856311090101</v>
      </c>
    </row>
    <row r="500" spans="1:66" x14ac:dyDescent="0.25">
      <c r="A500" t="s">
        <v>342</v>
      </c>
      <c r="B500" t="s">
        <v>363</v>
      </c>
      <c r="C500" t="s">
        <v>426</v>
      </c>
      <c r="D500" t="s">
        <v>498</v>
      </c>
      <c r="E500">
        <f>VLOOKUP(A500,home!$A$2:$E$405,3,FALSE)</f>
        <v>1.18230563002681</v>
      </c>
      <c r="F500">
        <f>VLOOKUP(B500,home!$B$2:$E$405,3,FALSE)</f>
        <v>1.0900000000000001</v>
      </c>
      <c r="G500">
        <f>VLOOKUP(C500,away!$B$2:$E$405,4,FALSE)</f>
        <v>1.06</v>
      </c>
      <c r="H500">
        <f>VLOOKUP(A500,away!$A$2:$E$405,3,FALSE)</f>
        <v>0.86058981233244003</v>
      </c>
      <c r="I500">
        <f>VLOOKUP(C500,away!$B$2:$E$405,3,FALSE)</f>
        <v>0.48</v>
      </c>
      <c r="J500">
        <f>VLOOKUP(B500,home!$B$2:$E$405,4,FALSE)</f>
        <v>1.37</v>
      </c>
      <c r="K500" s="3">
        <f t="shared" si="616"/>
        <v>1.3660359249329765</v>
      </c>
      <c r="L500" s="3">
        <f t="shared" si="617"/>
        <v>0.56592386058981259</v>
      </c>
      <c r="M500" s="5">
        <f t="shared" si="618"/>
        <v>0.14486401770322208</v>
      </c>
      <c r="N500" s="5">
        <f t="shared" si="619"/>
        <v>0.19788945241272807</v>
      </c>
      <c r="O500" s="5">
        <f t="shared" si="620"/>
        <v>8.1982004159158406E-2</v>
      </c>
      <c r="P500" s="5">
        <f t="shared" si="621"/>
        <v>0.11199036287941508</v>
      </c>
      <c r="Q500" s="5">
        <f t="shared" si="622"/>
        <v>0.13516205058055064</v>
      </c>
      <c r="R500" s="5">
        <f t="shared" si="623"/>
        <v>2.3197786146320495E-2</v>
      </c>
      <c r="S500" s="5">
        <f t="shared" si="624"/>
        <v>2.1644162533785836E-2</v>
      </c>
      <c r="T500" s="5">
        <f t="shared" si="625"/>
        <v>7.6491429469780742E-2</v>
      </c>
      <c r="U500" s="5">
        <f t="shared" si="626"/>
        <v>3.1689009254786307E-2</v>
      </c>
      <c r="V500" s="5">
        <f t="shared" si="627"/>
        <v>1.8591670042710552E-3</v>
      </c>
      <c r="W500" s="5">
        <f t="shared" si="628"/>
        <v>6.1545405593546751E-2</v>
      </c>
      <c r="X500" s="5">
        <f t="shared" si="629"/>
        <v>3.4830013535065825E-2</v>
      </c>
      <c r="Y500" s="5">
        <f t="shared" si="630"/>
        <v>9.8555678620799378E-3</v>
      </c>
      <c r="Z500" s="5">
        <f t="shared" si="631"/>
        <v>4.3760602310208563E-3</v>
      </c>
      <c r="AA500" s="5">
        <f t="shared" si="632"/>
        <v>5.9778554852449907E-3</v>
      </c>
      <c r="AB500" s="5">
        <f t="shared" si="633"/>
        <v>4.082982673451154E-3</v>
      </c>
      <c r="AC500" s="5">
        <f t="shared" si="634"/>
        <v>8.9829409833287787E-5</v>
      </c>
      <c r="AD500" s="5">
        <f t="shared" si="635"/>
        <v>2.1018308763838946E-2</v>
      </c>
      <c r="AE500" s="5">
        <f t="shared" si="636"/>
        <v>1.1894762438700428E-2</v>
      </c>
      <c r="AF500" s="5">
        <f t="shared" si="637"/>
        <v>3.3657649400540197E-3</v>
      </c>
      <c r="AG500" s="5">
        <f t="shared" si="638"/>
        <v>6.3492222957107017E-4</v>
      </c>
      <c r="AH500" s="5">
        <f t="shared" si="639"/>
        <v>6.1912922502821736E-4</v>
      </c>
      <c r="AI500" s="5">
        <f t="shared" si="640"/>
        <v>8.4575276356445783E-4</v>
      </c>
      <c r="AJ500" s="5">
        <f t="shared" si="641"/>
        <v>5.7766432932019761E-4</v>
      </c>
      <c r="AK500" s="5">
        <f t="shared" si="642"/>
        <v>2.6303674213456796E-4</v>
      </c>
      <c r="AL500" s="5">
        <f t="shared" si="643"/>
        <v>2.7777852261651959E-6</v>
      </c>
      <c r="AM500" s="5">
        <f t="shared" si="644"/>
        <v>5.74235297054752E-3</v>
      </c>
      <c r="AN500" s="5">
        <f t="shared" si="645"/>
        <v>3.2497345619616311E-3</v>
      </c>
      <c r="AO500" s="5">
        <f t="shared" si="646"/>
        <v>9.1955116459873471E-4</v>
      </c>
      <c r="AP500" s="5">
        <f t="shared" si="647"/>
        <v>1.7346531502652476E-4</v>
      </c>
      <c r="AQ500" s="5">
        <f t="shared" si="648"/>
        <v>2.4542040189559722E-5</v>
      </c>
      <c r="AR500" s="5">
        <f t="shared" si="649"/>
        <v>7.0076000246389536E-5</v>
      </c>
      <c r="AS500" s="5">
        <f t="shared" si="650"/>
        <v>9.572633381218022E-5</v>
      </c>
      <c r="AT500" s="5">
        <f t="shared" si="651"/>
        <v>6.5382805474782242E-5</v>
      </c>
      <c r="AU500" s="5">
        <f t="shared" si="652"/>
        <v>2.9771753717152354E-5</v>
      </c>
      <c r="AV500" s="5">
        <f t="shared" si="653"/>
        <v>1.0167321281471743E-5</v>
      </c>
      <c r="AW500" s="5">
        <f t="shared" si="654"/>
        <v>5.9650802258767671E-8</v>
      </c>
      <c r="AX500" s="5">
        <f t="shared" si="655"/>
        <v>1.3073767419022526E-3</v>
      </c>
      <c r="AY500" s="5">
        <f t="shared" si="656"/>
        <v>7.3987569302265388E-4</v>
      </c>
      <c r="AZ500" s="5">
        <f t="shared" si="657"/>
        <v>2.0935665427597165E-4</v>
      </c>
      <c r="BA500" s="5">
        <f t="shared" si="658"/>
        <v>3.9493308676008198E-5</v>
      </c>
      <c r="BB500" s="5">
        <f t="shared" si="659"/>
        <v>5.5875514283479231E-6</v>
      </c>
      <c r="BC500" s="5">
        <f t="shared" si="660"/>
        <v>6.3242573511495586E-7</v>
      </c>
      <c r="BD500" s="5">
        <f t="shared" si="661"/>
        <v>6.6096134323549041E-6</v>
      </c>
      <c r="BE500" s="5">
        <f t="shared" si="662"/>
        <v>9.0289693985163568E-6</v>
      </c>
      <c r="BF500" s="5">
        <f t="shared" si="663"/>
        <v>6.1669482817469165E-6</v>
      </c>
      <c r="BG500" s="5">
        <f t="shared" si="664"/>
        <v>2.8080909666899934E-6</v>
      </c>
      <c r="BH500" s="5">
        <f t="shared" si="665"/>
        <v>9.5898828524457485E-7</v>
      </c>
      <c r="BI500" s="5">
        <f t="shared" si="666"/>
        <v>2.620024898467922E-7</v>
      </c>
      <c r="BJ500" s="8">
        <f t="shared" si="667"/>
        <v>0.5650996462532808</v>
      </c>
      <c r="BK500" s="8">
        <f t="shared" si="668"/>
        <v>0.28119019300877612</v>
      </c>
      <c r="BL500" s="8">
        <f t="shared" si="669"/>
        <v>0.1495321796063952</v>
      </c>
      <c r="BM500" s="8">
        <f t="shared" si="670"/>
        <v>0.30437258917585769</v>
      </c>
      <c r="BN500" s="8">
        <f t="shared" si="671"/>
        <v>0.69508567388139475</v>
      </c>
    </row>
    <row r="501" spans="1:66" x14ac:dyDescent="0.25">
      <c r="A501" t="s">
        <v>40</v>
      </c>
      <c r="B501" t="s">
        <v>236</v>
      </c>
      <c r="C501" t="s">
        <v>334</v>
      </c>
      <c r="D501" t="s">
        <v>498</v>
      </c>
      <c r="E501">
        <f>VLOOKUP(A501,home!$A$2:$E$405,3,FALSE)</f>
        <v>1.47352941176471</v>
      </c>
      <c r="F501">
        <f>VLOOKUP(B501,home!$B$2:$E$405,3,FALSE)</f>
        <v>1.23</v>
      </c>
      <c r="G501">
        <f>VLOOKUP(C501,away!$B$2:$E$405,4,FALSE)</f>
        <v>1.06</v>
      </c>
      <c r="H501">
        <f>VLOOKUP(A501,away!$A$2:$E$405,3,FALSE)</f>
        <v>1.1558823529411799</v>
      </c>
      <c r="I501">
        <f>VLOOKUP(C501,away!$B$2:$E$405,3,FALSE)</f>
        <v>0.64</v>
      </c>
      <c r="J501">
        <f>VLOOKUP(B501,home!$B$2:$E$405,4,FALSE)</f>
        <v>0.7</v>
      </c>
      <c r="K501" s="3">
        <f t="shared" si="616"/>
        <v>1.9211876470588289</v>
      </c>
      <c r="L501" s="3">
        <f t="shared" si="617"/>
        <v>0.51783529411764861</v>
      </c>
      <c r="M501" s="5">
        <f t="shared" si="618"/>
        <v>8.7246054358310579E-2</v>
      </c>
      <c r="N501" s="5">
        <f t="shared" si="619"/>
        <v>0.16761604188780937</v>
      </c>
      <c r="O501" s="5">
        <f t="shared" si="620"/>
        <v>4.5179086219240112E-2</v>
      </c>
      <c r="P501" s="5">
        <f t="shared" si="621"/>
        <v>8.6797502349809874E-2</v>
      </c>
      <c r="Q501" s="5">
        <f t="shared" si="622"/>
        <v>0.16101093456187734</v>
      </c>
      <c r="R501" s="5">
        <f t="shared" si="623"/>
        <v>1.1697662700153403E-2</v>
      </c>
      <c r="S501" s="5">
        <f t="shared" si="624"/>
        <v>2.1587814112557696E-2</v>
      </c>
      <c r="T501" s="5">
        <f t="shared" si="625"/>
        <v>8.3377144655007215E-2</v>
      </c>
      <c r="U501" s="5">
        <f t="shared" si="626"/>
        <v>2.2473405078995545E-2</v>
      </c>
      <c r="V501" s="5">
        <f t="shared" si="627"/>
        <v>2.3863140223149312E-3</v>
      </c>
      <c r="W501" s="5">
        <f t="shared" si="628"/>
        <v>0.10311073950722539</v>
      </c>
      <c r="X501" s="5">
        <f t="shared" si="629"/>
        <v>5.3394380119412305E-2</v>
      </c>
      <c r="Y501" s="5">
        <f t="shared" si="630"/>
        <v>1.3824747266682699E-2</v>
      </c>
      <c r="Z501" s="5">
        <f t="shared" si="631"/>
        <v>2.0191542016076616E-3</v>
      </c>
      <c r="AA501" s="5">
        <f t="shared" si="632"/>
        <v>3.8791741096355719E-3</v>
      </c>
      <c r="AB501" s="5">
        <f t="shared" si="633"/>
        <v>3.7263106901111467E-3</v>
      </c>
      <c r="AC501" s="5">
        <f t="shared" si="634"/>
        <v>1.4837783960737857E-4</v>
      </c>
      <c r="AD501" s="5">
        <f t="shared" si="635"/>
        <v>4.9523769755095572E-2</v>
      </c>
      <c r="AE501" s="5">
        <f t="shared" si="636"/>
        <v>2.564515587694462E-2</v>
      </c>
      <c r="AF501" s="5">
        <f t="shared" si="637"/>
        <v>6.6399834181152815E-3</v>
      </c>
      <c r="AG501" s="5">
        <f t="shared" si="638"/>
        <v>1.1461392554186788E-3</v>
      </c>
      <c r="AH501" s="5">
        <f t="shared" si="639"/>
        <v>2.6139732746459734E-4</v>
      </c>
      <c r="AI501" s="5">
        <f t="shared" si="640"/>
        <v>5.02193316499176E-4</v>
      </c>
      <c r="AJ501" s="5">
        <f t="shared" si="641"/>
        <v>4.8240379804686092E-4</v>
      </c>
      <c r="AK501" s="5">
        <f t="shared" si="642"/>
        <v>3.0892940590063038E-4</v>
      </c>
      <c r="AL501" s="5">
        <f t="shared" si="643"/>
        <v>5.9045998018840531E-6</v>
      </c>
      <c r="AM501" s="5">
        <f t="shared" si="644"/>
        <v>1.9028890937855029E-2</v>
      </c>
      <c r="AN501" s="5">
        <f t="shared" si="645"/>
        <v>9.8538313355368175E-3</v>
      </c>
      <c r="AO501" s="5">
        <f t="shared" si="646"/>
        <v>2.5513308239117046E-3</v>
      </c>
      <c r="AP501" s="5">
        <f t="shared" si="647"/>
        <v>4.4038971586391346E-4</v>
      </c>
      <c r="AQ501" s="5">
        <f t="shared" si="648"/>
        <v>5.7012334510194327E-5</v>
      </c>
      <c r="AR501" s="5">
        <f t="shared" si="649"/>
        <v>2.707215238983943E-5</v>
      </c>
      <c r="AS501" s="5">
        <f t="shared" si="650"/>
        <v>5.2010684750653672E-5</v>
      </c>
      <c r="AT501" s="5">
        <f t="shared" si="651"/>
        <v>4.9961142529013431E-5</v>
      </c>
      <c r="AU501" s="5">
        <f t="shared" si="652"/>
        <v>3.1994909953228692E-5</v>
      </c>
      <c r="AV501" s="5">
        <f t="shared" si="653"/>
        <v>1.5367056442725643E-5</v>
      </c>
      <c r="AW501" s="5">
        <f t="shared" si="654"/>
        <v>1.6317341382884087E-7</v>
      </c>
      <c r="AX501" s="5">
        <f t="shared" si="655"/>
        <v>6.0930117011727958E-3</v>
      </c>
      <c r="AY501" s="5">
        <f t="shared" si="656"/>
        <v>3.1551765063390887E-3</v>
      </c>
      <c r="AZ501" s="5">
        <f t="shared" si="657"/>
        <v>8.1693087707659841E-4</v>
      </c>
      <c r="BA501" s="5">
        <f t="shared" si="658"/>
        <v>1.4101188033491634E-4</v>
      </c>
      <c r="BB501" s="5">
        <f t="shared" si="659"/>
        <v>1.8255232131828517E-5</v>
      </c>
      <c r="BC501" s="5">
        <f t="shared" si="660"/>
        <v>1.890640700034275E-6</v>
      </c>
      <c r="BD501" s="5">
        <f t="shared" si="661"/>
        <v>2.3364859991983824E-6</v>
      </c>
      <c r="BE501" s="5">
        <f t="shared" si="662"/>
        <v>4.4888280391858372E-6</v>
      </c>
      <c r="BF501" s="5">
        <f t="shared" si="663"/>
        <v>4.3119404893275688E-6</v>
      </c>
      <c r="BG501" s="5">
        <f t="shared" si="664"/>
        <v>2.7613489343163088E-6</v>
      </c>
      <c r="BH501" s="5">
        <f t="shared" si="665"/>
        <v>1.3262673654568891E-6</v>
      </c>
      <c r="BI501" s="5">
        <f t="shared" si="666"/>
        <v>5.09601695842606E-7</v>
      </c>
      <c r="BJ501" s="8">
        <f t="shared" si="667"/>
        <v>0.70744676828902142</v>
      </c>
      <c r="BK501" s="8">
        <f t="shared" si="668"/>
        <v>0.20132714378874142</v>
      </c>
      <c r="BL501" s="8">
        <f t="shared" si="669"/>
        <v>8.8702703064635846E-2</v>
      </c>
      <c r="BM501" s="8">
        <f t="shared" si="670"/>
        <v>0.43679347393388035</v>
      </c>
      <c r="BN501" s="8">
        <f t="shared" si="671"/>
        <v>0.55954728207720061</v>
      </c>
    </row>
    <row r="502" spans="1:66" x14ac:dyDescent="0.25">
      <c r="A502" t="s">
        <v>40</v>
      </c>
      <c r="B502" t="s">
        <v>234</v>
      </c>
      <c r="C502" t="s">
        <v>332</v>
      </c>
      <c r="D502" t="s">
        <v>498</v>
      </c>
      <c r="E502">
        <f>VLOOKUP(A502,home!$A$2:$E$405,3,FALSE)</f>
        <v>1.47352941176471</v>
      </c>
      <c r="F502">
        <f>VLOOKUP(B502,home!$B$2:$E$405,3,FALSE)</f>
        <v>0.98</v>
      </c>
      <c r="G502">
        <f>VLOOKUP(C502,away!$B$2:$E$405,4,FALSE)</f>
        <v>0.55000000000000004</v>
      </c>
      <c r="H502">
        <f>VLOOKUP(A502,away!$A$2:$E$405,3,FALSE)</f>
        <v>1.1558823529411799</v>
      </c>
      <c r="I502">
        <f>VLOOKUP(C502,away!$B$2:$E$405,3,FALSE)</f>
        <v>1.36</v>
      </c>
      <c r="J502">
        <f>VLOOKUP(B502,home!$B$2:$E$405,4,FALSE)</f>
        <v>1.35</v>
      </c>
      <c r="K502" s="3">
        <f t="shared" si="616"/>
        <v>0.79423235294117878</v>
      </c>
      <c r="L502" s="3">
        <f t="shared" si="617"/>
        <v>2.1222000000000065</v>
      </c>
      <c r="M502" s="5">
        <f t="shared" si="618"/>
        <v>5.412644730660307E-2</v>
      </c>
      <c r="N502" s="5">
        <f t="shared" si="619"/>
        <v>4.2988975600670089E-2</v>
      </c>
      <c r="O502" s="5">
        <f t="shared" si="620"/>
        <v>0.11486714647407338</v>
      </c>
      <c r="P502" s="5">
        <f t="shared" si="621"/>
        <v>9.1231204019742329E-2</v>
      </c>
      <c r="Q502" s="5">
        <f t="shared" si="622"/>
        <v>1.7071617620925562E-2</v>
      </c>
      <c r="R502" s="5">
        <f t="shared" si="623"/>
        <v>0.12188552912363967</v>
      </c>
      <c r="S502" s="5">
        <f t="shared" si="624"/>
        <v>3.8443002455642805E-2</v>
      </c>
      <c r="T502" s="5">
        <f t="shared" si="625"/>
        <v>3.622938691512833E-2</v>
      </c>
      <c r="U502" s="5">
        <f t="shared" si="626"/>
        <v>9.6805430585348906E-2</v>
      </c>
      <c r="V502" s="5">
        <f t="shared" si="627"/>
        <v>7.1996050702357412E-3</v>
      </c>
      <c r="W502" s="5">
        <f t="shared" si="628"/>
        <v>4.519610343859933E-3</v>
      </c>
      <c r="X502" s="5">
        <f t="shared" si="629"/>
        <v>9.5915170717395786E-3</v>
      </c>
      <c r="Y502" s="5">
        <f t="shared" si="630"/>
        <v>1.0177558764822901E-2</v>
      </c>
      <c r="Z502" s="5">
        <f t="shared" si="631"/>
        <v>8.6221823302062961E-2</v>
      </c>
      <c r="AA502" s="5">
        <f t="shared" si="632"/>
        <v>6.848016159607602E-2</v>
      </c>
      <c r="AB502" s="5">
        <f t="shared" si="633"/>
        <v>2.71945799371218E-2</v>
      </c>
      <c r="AC502" s="5">
        <f t="shared" si="634"/>
        <v>7.5844235086176554E-4</v>
      </c>
      <c r="AD502" s="5">
        <f t="shared" si="635"/>
        <v>8.9740518944529115E-4</v>
      </c>
      <c r="AE502" s="5">
        <f t="shared" si="636"/>
        <v>1.9044732930408024E-3</v>
      </c>
      <c r="AF502" s="5">
        <f t="shared" si="637"/>
        <v>2.0208366112456021E-3</v>
      </c>
      <c r="AG502" s="5">
        <f t="shared" si="638"/>
        <v>1.4295398187951433E-3</v>
      </c>
      <c r="AH502" s="5">
        <f t="shared" si="639"/>
        <v>4.5744988352909639E-2</v>
      </c>
      <c r="AI502" s="5">
        <f t="shared" si="640"/>
        <v>3.6332149734798244E-2</v>
      </c>
      <c r="AJ502" s="5">
        <f t="shared" si="641"/>
        <v>1.4428084385640014E-2</v>
      </c>
      <c r="AK502" s="5">
        <f t="shared" si="642"/>
        <v>3.8197504700135838E-3</v>
      </c>
      <c r="AL502" s="5">
        <f t="shared" si="643"/>
        <v>5.1134786997366129E-5</v>
      </c>
      <c r="AM502" s="5">
        <f t="shared" si="644"/>
        <v>1.4254964703095161E-4</v>
      </c>
      <c r="AN502" s="5">
        <f t="shared" si="645"/>
        <v>3.0251886092908642E-4</v>
      </c>
      <c r="AO502" s="5">
        <f t="shared" si="646"/>
        <v>3.2100276333185468E-4</v>
      </c>
      <c r="AP502" s="5">
        <f t="shared" si="647"/>
        <v>2.2707735478095468E-4</v>
      </c>
      <c r="AQ502" s="5">
        <f t="shared" si="648"/>
        <v>1.2047589057903587E-4</v>
      </c>
      <c r="AR502" s="5">
        <f t="shared" si="649"/>
        <v>1.9416002856509025E-2</v>
      </c>
      <c r="AS502" s="5">
        <f t="shared" si="650"/>
        <v>1.5420817633437811E-2</v>
      </c>
      <c r="AT502" s="5">
        <f t="shared" si="651"/>
        <v>6.1238561366410652E-3</v>
      </c>
      <c r="AU502" s="5">
        <f t="shared" si="652"/>
        <v>1.6212548894925702E-3</v>
      </c>
      <c r="AV502" s="5">
        <f t="shared" si="653"/>
        <v>3.2191327139976871E-4</v>
      </c>
      <c r="AW502" s="5">
        <f t="shared" si="654"/>
        <v>2.3941305843400838E-6</v>
      </c>
      <c r="AX502" s="5">
        <f t="shared" si="655"/>
        <v>1.8869590262054527E-5</v>
      </c>
      <c r="AY502" s="5">
        <f t="shared" si="656"/>
        <v>4.0045044454132236E-5</v>
      </c>
      <c r="AZ502" s="5">
        <f t="shared" si="657"/>
        <v>4.2491796670279859E-5</v>
      </c>
      <c r="BA502" s="5">
        <f t="shared" si="658"/>
        <v>3.0058696964556061E-5</v>
      </c>
      <c r="BB502" s="5">
        <f t="shared" si="659"/>
        <v>1.5947641674545267E-5</v>
      </c>
      <c r="BC502" s="5">
        <f t="shared" si="660"/>
        <v>6.7688170323440125E-6</v>
      </c>
      <c r="BD502" s="5">
        <f t="shared" si="661"/>
        <v>6.8674402103472603E-3</v>
      </c>
      <c r="BE502" s="5">
        <f t="shared" si="662"/>
        <v>5.4543431969469687E-3</v>
      </c>
      <c r="BF502" s="5">
        <f t="shared" si="663"/>
        <v>2.1660079155299506E-3</v>
      </c>
      <c r="BG502" s="5">
        <f t="shared" si="664"/>
        <v>5.7343785441352365E-4</v>
      </c>
      <c r="BH502" s="5">
        <f t="shared" si="665"/>
        <v>1.1386072409409849E-4</v>
      </c>
      <c r="BI502" s="5">
        <f t="shared" si="666"/>
        <v>1.808637416096845E-5</v>
      </c>
      <c r="BJ502" s="8">
        <f t="shared" si="667"/>
        <v>0.12809872733338307</v>
      </c>
      <c r="BK502" s="8">
        <f t="shared" si="668"/>
        <v>0.19184988103453718</v>
      </c>
      <c r="BL502" s="8">
        <f t="shared" si="669"/>
        <v>0.5876548417225943</v>
      </c>
      <c r="BM502" s="8">
        <f t="shared" si="670"/>
        <v>0.5516167023330536</v>
      </c>
      <c r="BN502" s="8">
        <f t="shared" si="671"/>
        <v>0.44217092014565407</v>
      </c>
    </row>
    <row r="503" spans="1:66" x14ac:dyDescent="0.25">
      <c r="A503" t="s">
        <v>69</v>
      </c>
      <c r="B503" t="s">
        <v>72</v>
      </c>
      <c r="C503" t="s">
        <v>260</v>
      </c>
      <c r="D503" t="s">
        <v>499</v>
      </c>
      <c r="E503">
        <f>VLOOKUP(A503,home!$A$2:$E$405,3,FALSE)</f>
        <v>1.3354838709677399</v>
      </c>
      <c r="F503">
        <f>VLOOKUP(B503,home!$B$2:$E$405,3,FALSE)</f>
        <v>1.05</v>
      </c>
      <c r="G503">
        <f>VLOOKUP(C503,away!$B$2:$E$405,4,FALSE)</f>
        <v>0.9</v>
      </c>
      <c r="H503">
        <f>VLOOKUP(A503,away!$A$2:$E$405,3,FALSE)</f>
        <v>1.3322580645161299</v>
      </c>
      <c r="I503">
        <f>VLOOKUP(C503,away!$B$2:$E$405,3,FALSE)</f>
        <v>1.45</v>
      </c>
      <c r="J503">
        <f>VLOOKUP(B503,home!$B$2:$E$405,4,FALSE)</f>
        <v>0.9</v>
      </c>
      <c r="K503" s="3">
        <f t="shared" si="616"/>
        <v>1.2620322580645142</v>
      </c>
      <c r="L503" s="3">
        <f t="shared" si="617"/>
        <v>1.7385967741935495</v>
      </c>
      <c r="M503" s="5">
        <f t="shared" si="618"/>
        <v>4.9755760543674137E-2</v>
      </c>
      <c r="N503" s="5">
        <f t="shared" si="619"/>
        <v>6.2793374830650311E-2</v>
      </c>
      <c r="O503" s="5">
        <f t="shared" si="620"/>
        <v>8.6505204778778544E-2</v>
      </c>
      <c r="P503" s="5">
        <f t="shared" si="621"/>
        <v>0.10917235892129507</v>
      </c>
      <c r="Q503" s="5">
        <f t="shared" si="622"/>
        <v>3.9623632314508543E-2</v>
      </c>
      <c r="R503" s="5">
        <f t="shared" si="623"/>
        <v>7.5198834989668395E-2</v>
      </c>
      <c r="S503" s="5">
        <f t="shared" si="624"/>
        <v>5.9885548036082599E-2</v>
      </c>
      <c r="T503" s="5">
        <f t="shared" si="625"/>
        <v>6.8889519323835843E-2</v>
      </c>
      <c r="U503" s="5">
        <f t="shared" si="626"/>
        <v>9.4903355525831998E-2</v>
      </c>
      <c r="V503" s="5">
        <f t="shared" si="627"/>
        <v>1.4599865138909528E-2</v>
      </c>
      <c r="W503" s="5">
        <f t="shared" si="628"/>
        <v>1.6668767387532413E-2</v>
      </c>
      <c r="X503" s="5">
        <f t="shared" si="629"/>
        <v>2.8980265209746493E-2</v>
      </c>
      <c r="Y503" s="5">
        <f t="shared" si="630"/>
        <v>2.5192497804469402E-2</v>
      </c>
      <c r="Z503" s="5">
        <f t="shared" si="631"/>
        <v>4.3580150645383502E-2</v>
      </c>
      <c r="AA503" s="5">
        <f t="shared" si="632"/>
        <v>5.4999555925785031E-2</v>
      </c>
      <c r="AB503" s="5">
        <f t="shared" si="633"/>
        <v>3.4705606878782019E-2</v>
      </c>
      <c r="AC503" s="5">
        <f t="shared" si="634"/>
        <v>2.0021572624596617E-3</v>
      </c>
      <c r="AD503" s="5">
        <f t="shared" si="635"/>
        <v>5.2591305363099226E-3</v>
      </c>
      <c r="AE503" s="5">
        <f t="shared" si="636"/>
        <v>9.1435073854912244E-3</v>
      </c>
      <c r="AF503" s="5">
        <f t="shared" si="637"/>
        <v>7.9484362226149696E-3</v>
      </c>
      <c r="AG503" s="5">
        <f t="shared" si="638"/>
        <v>4.6063751921738491E-3</v>
      </c>
      <c r="AH503" s="5">
        <f t="shared" si="639"/>
        <v>1.8942077332733176E-2</v>
      </c>
      <c r="AI503" s="5">
        <f t="shared" si="640"/>
        <v>2.3905512628661897E-2</v>
      </c>
      <c r="AJ503" s="5">
        <f t="shared" si="641"/>
        <v>1.5084764041469974E-2</v>
      </c>
      <c r="AK503" s="5">
        <f t="shared" si="642"/>
        <v>6.3458196085422426E-3</v>
      </c>
      <c r="AL503" s="5">
        <f t="shared" si="643"/>
        <v>1.7572255263368765E-4</v>
      </c>
      <c r="AM503" s="5">
        <f t="shared" si="644"/>
        <v>1.3274384772390484E-3</v>
      </c>
      <c r="AN503" s="5">
        <f t="shared" si="645"/>
        <v>2.3078802544682069E-3</v>
      </c>
      <c r="AO503" s="5">
        <f t="shared" si="646"/>
        <v>2.0062365828217065E-3</v>
      </c>
      <c r="AP503" s="5">
        <f t="shared" si="647"/>
        <v>1.162678817054303E-3</v>
      </c>
      <c r="AQ503" s="5">
        <f t="shared" si="648"/>
        <v>5.0535741018844593E-4</v>
      </c>
      <c r="AR503" s="5">
        <f t="shared" si="649"/>
        <v>6.5865269094429295E-3</v>
      </c>
      <c r="AS503" s="5">
        <f t="shared" si="650"/>
        <v>8.3124094283269449E-3</v>
      </c>
      <c r="AT503" s="5">
        <f t="shared" si="651"/>
        <v>5.2452644203941088E-3</v>
      </c>
      <c r="AU503" s="5">
        <f t="shared" si="652"/>
        <v>2.2065643002051427E-3</v>
      </c>
      <c r="AV503" s="5">
        <f t="shared" si="653"/>
        <v>6.9618883158811102E-4</v>
      </c>
      <c r="AW503" s="5">
        <f t="shared" si="654"/>
        <v>1.0710119780364098E-5</v>
      </c>
      <c r="AX503" s="5">
        <f t="shared" si="655"/>
        <v>2.7921169647861905E-4</v>
      </c>
      <c r="AY503" s="5">
        <f t="shared" si="656"/>
        <v>4.8543655481483552E-4</v>
      </c>
      <c r="AZ503" s="5">
        <f t="shared" si="657"/>
        <v>4.2198921413835164E-4</v>
      </c>
      <c r="BA503" s="5">
        <f t="shared" si="658"/>
        <v>2.4455636214846974E-4</v>
      </c>
      <c r="BB503" s="5">
        <f t="shared" si="659"/>
        <v>1.0629622558495976E-4</v>
      </c>
      <c r="BC503" s="5">
        <f t="shared" si="660"/>
        <v>3.6961254982192167E-5</v>
      </c>
      <c r="BD503" s="5">
        <f t="shared" si="661"/>
        <v>1.9085524063160819E-3</v>
      </c>
      <c r="BE503" s="5">
        <f t="shared" si="662"/>
        <v>2.4086547029775465E-3</v>
      </c>
      <c r="BF503" s="5">
        <f t="shared" si="663"/>
        <v>1.5198999668482331E-3</v>
      </c>
      <c r="BG503" s="5">
        <f t="shared" si="664"/>
        <v>6.393875957312182E-4</v>
      </c>
      <c r="BH503" s="5">
        <f t="shared" si="665"/>
        <v>2.0173194280477779E-4</v>
      </c>
      <c r="BI503" s="5">
        <f t="shared" si="666"/>
        <v>5.0918443860330952E-5</v>
      </c>
      <c r="BJ503" s="8">
        <f t="shared" si="667"/>
        <v>0.27798954905725204</v>
      </c>
      <c r="BK503" s="8">
        <f t="shared" si="668"/>
        <v>0.23607684900986953</v>
      </c>
      <c r="BL503" s="8">
        <f t="shared" si="669"/>
        <v>0.44036683065874882</v>
      </c>
      <c r="BM503" s="8">
        <f t="shared" si="670"/>
        <v>0.57448948655764431</v>
      </c>
      <c r="BN503" s="8">
        <f t="shared" si="671"/>
        <v>0.42304916637857498</v>
      </c>
    </row>
    <row r="504" spans="1:66" x14ac:dyDescent="0.25">
      <c r="A504" t="s">
        <v>175</v>
      </c>
      <c r="B504" t="s">
        <v>281</v>
      </c>
      <c r="C504" t="s">
        <v>178</v>
      </c>
      <c r="D504" t="s">
        <v>499</v>
      </c>
      <c r="E504">
        <f>VLOOKUP(A504,home!$A$2:$E$405,3,FALSE)</f>
        <v>1.21182266009852</v>
      </c>
      <c r="F504">
        <f>VLOOKUP(B504,home!$B$2:$E$405,3,FALSE)</f>
        <v>0.59</v>
      </c>
      <c r="G504">
        <f>VLOOKUP(C504,away!$B$2:$E$405,4,FALSE)</f>
        <v>1.32</v>
      </c>
      <c r="H504">
        <f>VLOOKUP(A504,away!$A$2:$E$405,3,FALSE)</f>
        <v>1.07389162561576</v>
      </c>
      <c r="I504">
        <f>VLOOKUP(C504,away!$B$2:$E$405,3,FALSE)</f>
        <v>0.77</v>
      </c>
      <c r="J504">
        <f>VLOOKUP(B504,home!$B$2:$E$405,4,FALSE)</f>
        <v>1.26</v>
      </c>
      <c r="K504" s="3">
        <f t="shared" si="616"/>
        <v>0.9437674876847274</v>
      </c>
      <c r="L504" s="3">
        <f t="shared" si="617"/>
        <v>1.0418896551724104</v>
      </c>
      <c r="M504" s="5">
        <f t="shared" si="618"/>
        <v>0.13729036508417944</v>
      </c>
      <c r="N504" s="5">
        <f t="shared" si="619"/>
        <v>0.12957018293881503</v>
      </c>
      <c r="O504" s="5">
        <f t="shared" si="620"/>
        <v>0.14304141113605007</v>
      </c>
      <c r="P504" s="5">
        <f t="shared" si="621"/>
        <v>0.13499783322274814</v>
      </c>
      <c r="Q504" s="5">
        <f t="shared" si="622"/>
        <v>6.1142063015507994E-2</v>
      </c>
      <c r="R504" s="5">
        <f t="shared" si="623"/>
        <v>7.4516683261957081E-2</v>
      </c>
      <c r="S504" s="5">
        <f t="shared" si="624"/>
        <v>3.3185895753978512E-2</v>
      </c>
      <c r="T504" s="5">
        <f t="shared" si="625"/>
        <v>6.3703282951757423E-2</v>
      </c>
      <c r="U504" s="5">
        <f t="shared" si="626"/>
        <v>7.0326422952735806E-2</v>
      </c>
      <c r="V504" s="5">
        <f t="shared" si="627"/>
        <v>3.6257493116838542E-3</v>
      </c>
      <c r="W504" s="5">
        <f t="shared" si="628"/>
        <v>1.9234630401335762E-2</v>
      </c>
      <c r="X504" s="5">
        <f t="shared" si="629"/>
        <v>2.0040362436216479E-2</v>
      </c>
      <c r="Y504" s="5">
        <f t="shared" si="630"/>
        <v>1.0439923154099856E-2</v>
      </c>
      <c r="Z504" s="5">
        <f t="shared" si="631"/>
        <v>2.5879387142797399E-2</v>
      </c>
      <c r="AA504" s="5">
        <f t="shared" si="632"/>
        <v>2.4424124186578335E-2</v>
      </c>
      <c r="AB504" s="5">
        <f t="shared" si="633"/>
        <v>1.152534716123341E-2</v>
      </c>
      <c r="AC504" s="5">
        <f t="shared" si="634"/>
        <v>2.2282531470165152E-4</v>
      </c>
      <c r="AD504" s="5">
        <f t="shared" si="635"/>
        <v>4.538254702603231E-3</v>
      </c>
      <c r="AE504" s="5">
        <f t="shared" si="636"/>
        <v>4.7283606271798515E-3</v>
      </c>
      <c r="AF504" s="5">
        <f t="shared" si="637"/>
        <v>2.4632150116916086E-3</v>
      </c>
      <c r="AG504" s="5">
        <f t="shared" si="638"/>
        <v>8.5546607971562498E-4</v>
      </c>
      <c r="AH504" s="5">
        <f t="shared" si="639"/>
        <v>6.7408664365706224E-3</v>
      </c>
      <c r="AI504" s="5">
        <f t="shared" si="640"/>
        <v>6.3618105816605564E-3</v>
      </c>
      <c r="AJ504" s="5">
        <f t="shared" si="641"/>
        <v>3.0020349948899488E-3</v>
      </c>
      <c r="AK504" s="5">
        <f t="shared" si="642"/>
        <v>9.4440767502297369E-4</v>
      </c>
      <c r="AL504" s="5">
        <f t="shared" si="643"/>
        <v>8.7641793809655456E-6</v>
      </c>
      <c r="AM504" s="5">
        <f t="shared" si="644"/>
        <v>8.5661144782985053E-4</v>
      </c>
      <c r="AN504" s="5">
        <f t="shared" si="645"/>
        <v>8.9249460599618224E-4</v>
      </c>
      <c r="AO504" s="5">
        <f t="shared" si="646"/>
        <v>4.6494044864229926E-4</v>
      </c>
      <c r="AP504" s="5">
        <f t="shared" si="647"/>
        <v>1.6147221457054367E-4</v>
      </c>
      <c r="AQ504" s="5">
        <f t="shared" si="648"/>
        <v>4.2059057489707295E-5</v>
      </c>
      <c r="AR504" s="5">
        <f t="shared" si="649"/>
        <v>1.4046478014323684E-3</v>
      </c>
      <c r="AS504" s="5">
        <f t="shared" si="650"/>
        <v>1.3256609266397022E-3</v>
      </c>
      <c r="AT504" s="5">
        <f t="shared" si="651"/>
        <v>6.2555784112827966E-4</v>
      </c>
      <c r="AU504" s="5">
        <f t="shared" si="652"/>
        <v>1.9679371737437283E-4</v>
      </c>
      <c r="AV504" s="5">
        <f t="shared" si="653"/>
        <v>4.6431878059637521E-5</v>
      </c>
      <c r="AW504" s="5">
        <f t="shared" si="654"/>
        <v>2.3938420702566132E-7</v>
      </c>
      <c r="AX504" s="5">
        <f t="shared" si="655"/>
        <v>1.347403390067258E-4</v>
      </c>
      <c r="AY504" s="5">
        <f t="shared" si="656"/>
        <v>1.4038456534553123E-4</v>
      </c>
      <c r="AZ504" s="5">
        <f t="shared" si="657"/>
        <v>7.3132613189692114E-5</v>
      </c>
      <c r="BA504" s="5">
        <f t="shared" si="658"/>
        <v>2.5398704379355197E-5</v>
      </c>
      <c r="BB504" s="5">
        <f t="shared" si="659"/>
        <v>6.6156618369080931E-6</v>
      </c>
      <c r="BC504" s="5">
        <f t="shared" si="660"/>
        <v>1.3785579259986901E-6</v>
      </c>
      <c r="BD504" s="5">
        <f t="shared" si="661"/>
        <v>2.4391466891217567E-4</v>
      </c>
      <c r="BE504" s="5">
        <f t="shared" si="662"/>
        <v>2.3019873428869613E-4</v>
      </c>
      <c r="BF504" s="5">
        <f t="shared" si="663"/>
        <v>1.0862704056392342E-4</v>
      </c>
      <c r="BG504" s="5">
        <f t="shared" si="664"/>
        <v>3.4172889722546998E-5</v>
      </c>
      <c r="BH504" s="5">
        <f t="shared" si="665"/>
        <v>8.0628155700938543E-6</v>
      </c>
      <c r="BI504" s="5">
        <f t="shared" si="666"/>
        <v>1.5218846388505561E-6</v>
      </c>
      <c r="BJ504" s="8">
        <f t="shared" si="667"/>
        <v>0.31951496953513564</v>
      </c>
      <c r="BK504" s="8">
        <f t="shared" si="668"/>
        <v>0.30947181743201807</v>
      </c>
      <c r="BL504" s="8">
        <f t="shared" si="669"/>
        <v>0.34510869858502946</v>
      </c>
      <c r="BM504" s="8">
        <f t="shared" si="670"/>
        <v>0.31927618885458431</v>
      </c>
      <c r="BN504" s="8">
        <f t="shared" si="671"/>
        <v>0.68055853865925764</v>
      </c>
    </row>
    <row r="505" spans="1:66" x14ac:dyDescent="0.25">
      <c r="A505" t="s">
        <v>342</v>
      </c>
      <c r="B505" t="s">
        <v>393</v>
      </c>
      <c r="C505" t="s">
        <v>409</v>
      </c>
      <c r="D505" t="s">
        <v>499</v>
      </c>
      <c r="E505">
        <f>VLOOKUP(A505,home!$A$2:$E$405,3,FALSE)</f>
        <v>1.18230563002681</v>
      </c>
      <c r="F505">
        <f>VLOOKUP(B505,home!$B$2:$E$405,3,FALSE)</f>
        <v>1.1399999999999999</v>
      </c>
      <c r="G505">
        <f>VLOOKUP(C505,away!$B$2:$E$405,4,FALSE)</f>
        <v>1.04</v>
      </c>
      <c r="H505">
        <f>VLOOKUP(A505,away!$A$2:$E$405,3,FALSE)</f>
        <v>0.86058981233244003</v>
      </c>
      <c r="I505">
        <f>VLOOKUP(C505,away!$B$2:$E$405,3,FALSE)</f>
        <v>0.75</v>
      </c>
      <c r="J505">
        <f>VLOOKUP(B505,home!$B$2:$E$405,4,FALSE)</f>
        <v>0.75</v>
      </c>
      <c r="K505" s="3">
        <f t="shared" si="616"/>
        <v>1.4017415549597858</v>
      </c>
      <c r="L505" s="3">
        <f t="shared" si="617"/>
        <v>0.48408176943699754</v>
      </c>
      <c r="M505" s="5">
        <f t="shared" si="618"/>
        <v>0.15170410630619752</v>
      </c>
      <c r="N505" s="5">
        <f t="shared" si="619"/>
        <v>0.21264994986743394</v>
      </c>
      <c r="O505" s="5">
        <f t="shared" si="620"/>
        <v>7.343719221156246E-2</v>
      </c>
      <c r="P505" s="5">
        <f t="shared" si="621"/>
        <v>0.10293996400251623</v>
      </c>
      <c r="Q505" s="5">
        <f t="shared" si="622"/>
        <v>0.14904013569464872</v>
      </c>
      <c r="R505" s="5">
        <f t="shared" si="623"/>
        <v>1.7774802974129027E-2</v>
      </c>
      <c r="S505" s="5">
        <f t="shared" si="624"/>
        <v>1.7462671985047057E-2</v>
      </c>
      <c r="T505" s="5">
        <f t="shared" si="625"/>
        <v>7.2147612604195763E-2</v>
      </c>
      <c r="U505" s="5">
        <f t="shared" si="626"/>
        <v>2.4915679960059441E-2</v>
      </c>
      <c r="V505" s="5">
        <f t="shared" si="627"/>
        <v>1.3166030675679102E-3</v>
      </c>
      <c r="W505" s="5">
        <f t="shared" si="628"/>
        <v>6.963858385334476E-2</v>
      </c>
      <c r="X505" s="5">
        <f t="shared" si="629"/>
        <v>3.371076889281386E-2</v>
      </c>
      <c r="Y505" s="5">
        <f t="shared" si="630"/>
        <v>8.1593843273575131E-3</v>
      </c>
      <c r="Z505" s="5">
        <f t="shared" si="631"/>
        <v>2.8681526917034616E-3</v>
      </c>
      <c r="AA505" s="5">
        <f t="shared" si="632"/>
        <v>4.0204088139305051E-3</v>
      </c>
      <c r="AB505" s="5">
        <f t="shared" si="633"/>
        <v>2.8177870512064883E-3</v>
      </c>
      <c r="AC505" s="5">
        <f t="shared" si="634"/>
        <v>5.5836933027495439E-5</v>
      </c>
      <c r="AD505" s="5">
        <f t="shared" si="635"/>
        <v>2.4403824203946236E-2</v>
      </c>
      <c r="AE505" s="5">
        <f t="shared" si="636"/>
        <v>1.181344640167572E-2</v>
      </c>
      <c r="AF505" s="5">
        <f t="shared" si="637"/>
        <v>2.8593370186361573E-3</v>
      </c>
      <c r="AG505" s="5">
        <f t="shared" si="638"/>
        <v>4.6138430779936674E-4</v>
      </c>
      <c r="AH505" s="5">
        <f t="shared" si="639"/>
        <v>3.4710510750382475E-4</v>
      </c>
      <c r="AI505" s="5">
        <f t="shared" si="640"/>
        <v>4.865516531268949E-4</v>
      </c>
      <c r="AJ505" s="5">
        <f t="shared" si="641"/>
        <v>3.4100983541117413E-4</v>
      </c>
      <c r="AK505" s="5">
        <f t="shared" si="642"/>
        <v>1.5933588564861321E-4</v>
      </c>
      <c r="AL505" s="5">
        <f t="shared" si="643"/>
        <v>1.5155428592710358E-6</v>
      </c>
      <c r="AM505" s="5">
        <f t="shared" si="644"/>
        <v>6.8415708973209701E-3</v>
      </c>
      <c r="AN505" s="5">
        <f t="shared" si="645"/>
        <v>3.3118797457038019E-3</v>
      </c>
      <c r="AO505" s="5">
        <f t="shared" si="646"/>
        <v>8.016103037314249E-4</v>
      </c>
      <c r="AP505" s="5">
        <f t="shared" si="647"/>
        <v>1.2934831140974575E-4</v>
      </c>
      <c r="AQ505" s="5">
        <f t="shared" si="648"/>
        <v>1.5653789865229372E-5</v>
      </c>
      <c r="AR505" s="5">
        <f t="shared" si="649"/>
        <v>3.3605450924214168E-5</v>
      </c>
      <c r="AS505" s="5">
        <f t="shared" si="650"/>
        <v>4.7106157033632733E-5</v>
      </c>
      <c r="AT505" s="5">
        <f t="shared" si="651"/>
        <v>3.3015328904252109E-5</v>
      </c>
      <c r="AU505" s="5">
        <f t="shared" si="652"/>
        <v>1.5426319491918365E-5</v>
      </c>
      <c r="AV505" s="5">
        <f t="shared" si="653"/>
        <v>5.4059282679770266E-6</v>
      </c>
      <c r="AW505" s="5">
        <f t="shared" si="654"/>
        <v>2.8566195071056133E-8</v>
      </c>
      <c r="AX505" s="5">
        <f t="shared" si="655"/>
        <v>1.598352371329718E-3</v>
      </c>
      <c r="AY505" s="5">
        <f t="shared" si="656"/>
        <v>7.7373324409711077E-4</v>
      </c>
      <c r="AZ505" s="5">
        <f t="shared" si="657"/>
        <v>1.8727507893737886E-4</v>
      </c>
      <c r="BA505" s="5">
        <f t="shared" si="658"/>
        <v>3.021881719448658E-5</v>
      </c>
      <c r="BB505" s="5">
        <f t="shared" si="659"/>
        <v>3.6570946244500575E-6</v>
      </c>
      <c r="BC505" s="5">
        <f t="shared" si="660"/>
        <v>3.5406656736046338E-7</v>
      </c>
      <c r="BD505" s="5">
        <f t="shared" si="661"/>
        <v>2.7112976910202936E-6</v>
      </c>
      <c r="BE505" s="5">
        <f t="shared" si="662"/>
        <v>3.8005386413696627E-6</v>
      </c>
      <c r="BF505" s="5">
        <f t="shared" si="663"/>
        <v>2.6636864724191323E-6</v>
      </c>
      <c r="BG505" s="5">
        <f t="shared" si="664"/>
        <v>1.2446000059247133E-6</v>
      </c>
      <c r="BH505" s="5">
        <f t="shared" si="665"/>
        <v>4.3615188690196664E-7</v>
      </c>
      <c r="BI505" s="5">
        <f t="shared" si="666"/>
        <v>1.2227444482892145E-7</v>
      </c>
      <c r="BJ505" s="8">
        <f t="shared" si="667"/>
        <v>0.59857808089263387</v>
      </c>
      <c r="BK505" s="8">
        <f t="shared" si="668"/>
        <v>0.27425443108131259</v>
      </c>
      <c r="BL505" s="8">
        <f t="shared" si="669"/>
        <v>0.12444541122634289</v>
      </c>
      <c r="BM505" s="8">
        <f t="shared" si="670"/>
        <v>0.29182622015760273</v>
      </c>
      <c r="BN505" s="8">
        <f t="shared" si="671"/>
        <v>0.70754615105648788</v>
      </c>
    </row>
    <row r="506" spans="1:66" x14ac:dyDescent="0.25">
      <c r="A506" t="s">
        <v>342</v>
      </c>
      <c r="B506" t="s">
        <v>348</v>
      </c>
      <c r="C506" t="s">
        <v>380</v>
      </c>
      <c r="D506" t="s">
        <v>499</v>
      </c>
      <c r="E506">
        <f>VLOOKUP(A506,home!$A$2:$E$405,3,FALSE)</f>
        <v>1.18230563002681</v>
      </c>
      <c r="F506">
        <f>VLOOKUP(B506,home!$B$2:$E$405,3,FALSE)</f>
        <v>1.39</v>
      </c>
      <c r="G506">
        <f>VLOOKUP(C506,away!$B$2:$E$405,4,FALSE)</f>
        <v>0.65</v>
      </c>
      <c r="H506">
        <f>VLOOKUP(A506,away!$A$2:$E$405,3,FALSE)</f>
        <v>0.86058981233244003</v>
      </c>
      <c r="I506">
        <f>VLOOKUP(C506,away!$B$2:$E$405,3,FALSE)</f>
        <v>1.24</v>
      </c>
      <c r="J506">
        <f>VLOOKUP(B506,home!$B$2:$E$405,4,FALSE)</f>
        <v>0.89</v>
      </c>
      <c r="K506" s="3">
        <f t="shared" si="616"/>
        <v>1.0682131367292227</v>
      </c>
      <c r="L506" s="3">
        <f t="shared" si="617"/>
        <v>0.94974691689008073</v>
      </c>
      <c r="M506" s="5">
        <f t="shared" si="618"/>
        <v>0.13292635131875419</v>
      </c>
      <c r="N506" s="5">
        <f t="shared" si="619"/>
        <v>0.14199367469617705</v>
      </c>
      <c r="O506" s="5">
        <f t="shared" si="620"/>
        <v>0.12624639233843449</v>
      </c>
      <c r="P506" s="5">
        <f t="shared" si="621"/>
        <v>0.13485805476058721</v>
      </c>
      <c r="Q506" s="5">
        <f t="shared" si="622"/>
        <v>7.5839754321456052E-2</v>
      </c>
      <c r="R506" s="5">
        <f t="shared" si="623"/>
        <v>5.9951060945961837E-2</v>
      </c>
      <c r="S506" s="5">
        <f t="shared" si="624"/>
        <v>3.4204457493530162E-2</v>
      </c>
      <c r="T506" s="5">
        <f t="shared" si="625"/>
        <v>7.2028572844504049E-2</v>
      </c>
      <c r="U506" s="5">
        <f t="shared" si="626"/>
        <v>6.4040510863330694E-2</v>
      </c>
      <c r="V506" s="5">
        <f t="shared" si="627"/>
        <v>3.855724580613327E-3</v>
      </c>
      <c r="W506" s="5">
        <f t="shared" si="628"/>
        <v>2.7004340617498734E-2</v>
      </c>
      <c r="X506" s="5">
        <f t="shared" si="629"/>
        <v>2.5647289244119E-2</v>
      </c>
      <c r="Y506" s="5">
        <f t="shared" si="630"/>
        <v>1.2179216943095076E-2</v>
      </c>
      <c r="Z506" s="5">
        <f t="shared" si="631"/>
        <v>1.8979445099238858E-2</v>
      </c>
      <c r="AA506" s="5">
        <f t="shared" si="632"/>
        <v>2.0274092582838014E-2</v>
      </c>
      <c r="AB506" s="5">
        <f t="shared" si="633"/>
        <v>1.0828526016126029E-2</v>
      </c>
      <c r="AC506" s="5">
        <f t="shared" si="634"/>
        <v>2.4448478023518706E-4</v>
      </c>
      <c r="AD506" s="5">
        <f t="shared" si="635"/>
        <v>7.2115978490806688E-3</v>
      </c>
      <c r="AE506" s="5">
        <f t="shared" si="636"/>
        <v>6.8491928230155017E-3</v>
      </c>
      <c r="AF506" s="5">
        <f t="shared" si="637"/>
        <v>3.2524998834223208E-3</v>
      </c>
      <c r="AG506" s="5">
        <f t="shared" si="638"/>
        <v>1.029683912155232E-3</v>
      </c>
      <c r="AH506" s="5">
        <f t="shared" si="639"/>
        <v>4.5064173668216637E-3</v>
      </c>
      <c r="AI506" s="5">
        <f t="shared" si="640"/>
        <v>4.8138142308236133E-3</v>
      </c>
      <c r="AJ506" s="5">
        <f t="shared" si="641"/>
        <v>2.571089799569931E-3</v>
      </c>
      <c r="AK506" s="5">
        <f t="shared" si="642"/>
        <v>9.1549063320370164E-4</v>
      </c>
      <c r="AL506" s="5">
        <f t="shared" si="643"/>
        <v>9.9215066249803154E-6</v>
      </c>
      <c r="AM506" s="5">
        <f t="shared" si="644"/>
        <v>1.5407047118392357E-3</v>
      </c>
      <c r="AN506" s="5">
        <f t="shared" si="645"/>
        <v>1.4632795499073341E-3</v>
      </c>
      <c r="AO506" s="5">
        <f t="shared" si="646"/>
        <v>6.948726205363979E-4</v>
      </c>
      <c r="AP506" s="5">
        <f t="shared" si="647"/>
        <v>2.1998437632859163E-4</v>
      </c>
      <c r="AQ506" s="5">
        <f t="shared" si="648"/>
        <v>5.2232370795516779E-5</v>
      </c>
      <c r="AR506" s="5">
        <f t="shared" si="649"/>
        <v>8.559912000717586E-4</v>
      </c>
      <c r="AS506" s="5">
        <f t="shared" si="650"/>
        <v>9.1438104484126495E-4</v>
      </c>
      <c r="AT506" s="5">
        <f t="shared" si="651"/>
        <v>4.8837692203781567E-4</v>
      </c>
      <c r="AU506" s="5">
        <f t="shared" si="652"/>
        <v>1.7389688126539274E-4</v>
      </c>
      <c r="AV506" s="5">
        <f t="shared" si="653"/>
        <v>4.6439733250983593E-5</v>
      </c>
      <c r="AW506" s="5">
        <f t="shared" si="654"/>
        <v>2.7960242446390549E-7</v>
      </c>
      <c r="AX506" s="5">
        <f t="shared" si="655"/>
        <v>2.7430016883454709E-4</v>
      </c>
      <c r="AY506" s="5">
        <f t="shared" si="656"/>
        <v>2.6051573965303967E-4</v>
      </c>
      <c r="AZ506" s="5">
        <f t="shared" si="657"/>
        <v>1.237120102684067E-4</v>
      </c>
      <c r="BA506" s="5">
        <f t="shared" si="658"/>
        <v>3.9165033444897759E-5</v>
      </c>
      <c r="BB506" s="5">
        <f t="shared" si="659"/>
        <v>9.2992174410471339E-6</v>
      </c>
      <c r="BC506" s="5">
        <f t="shared" si="660"/>
        <v>1.7663806188249971E-6</v>
      </c>
      <c r="BD506" s="5">
        <f t="shared" si="661"/>
        <v>1.3549583385886544E-4</v>
      </c>
      <c r="BE506" s="5">
        <f t="shared" si="662"/>
        <v>1.4473842970012026E-4</v>
      </c>
      <c r="BF506" s="5">
        <f t="shared" si="663"/>
        <v>7.7305745997613759E-5</v>
      </c>
      <c r="BG506" s="5">
        <f t="shared" si="664"/>
        <v>2.7526337806434521E-5</v>
      </c>
      <c r="BH506" s="5">
        <f t="shared" si="665"/>
        <v>7.3509989127199016E-6</v>
      </c>
      <c r="BI506" s="5">
        <f t="shared" si="666"/>
        <v>1.5704867213299268E-6</v>
      </c>
      <c r="BJ506" s="8">
        <f t="shared" si="667"/>
        <v>0.37771565531419149</v>
      </c>
      <c r="BK506" s="8">
        <f t="shared" si="668"/>
        <v>0.30635951017999813</v>
      </c>
      <c r="BL506" s="8">
        <f t="shared" si="669"/>
        <v>0.29702046839157431</v>
      </c>
      <c r="BM506" s="8">
        <f t="shared" si="670"/>
        <v>0.32799955446640339</v>
      </c>
      <c r="BN506" s="8">
        <f t="shared" si="671"/>
        <v>0.67181528838137083</v>
      </c>
    </row>
    <row r="507" spans="1:66" x14ac:dyDescent="0.25">
      <c r="D50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1:66" x14ac:dyDescent="0.25">
      <c r="D508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1:66" x14ac:dyDescent="0.25">
      <c r="D509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1:66" x14ac:dyDescent="0.25">
      <c r="D510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1:66" x14ac:dyDescent="0.25">
      <c r="D511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1:66" x14ac:dyDescent="0.25">
      <c r="D512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4:66" x14ac:dyDescent="0.25">
      <c r="D529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4:66" x14ac:dyDescent="0.25">
      <c r="D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4:66" x14ac:dyDescent="0.25">
      <c r="D531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4:66" x14ac:dyDescent="0.25">
      <c r="D532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4:66" x14ac:dyDescent="0.25">
      <c r="D533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4:66" x14ac:dyDescent="0.25">
      <c r="D534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4:66" x14ac:dyDescent="0.25">
      <c r="D535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4:66" x14ac:dyDescent="0.25">
      <c r="D536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4:66" s="10" customFormat="1" x14ac:dyDescent="0.25">
      <c r="K537" s="12"/>
      <c r="L537" s="12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4"/>
      <c r="BK537" s="14"/>
      <c r="BL537" s="14"/>
      <c r="BM537" s="14"/>
      <c r="BN537" s="14"/>
    </row>
    <row r="538" spans="4:66" x14ac:dyDescent="0.25">
      <c r="D538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4:66" x14ac:dyDescent="0.25">
      <c r="D539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4:66" x14ac:dyDescent="0.25">
      <c r="D54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4:66" x14ac:dyDescent="0.25">
      <c r="D541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4:66" x14ac:dyDescent="0.25">
      <c r="D542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4:66" x14ac:dyDescent="0.25">
      <c r="D543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4:66" x14ac:dyDescent="0.25">
      <c r="D544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x14ac:dyDescent="0.25">
      <c r="D545"/>
      <c r="K545" s="3"/>
      <c r="L545" s="3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8"/>
      <c r="BK545" s="8"/>
      <c r="BL545" s="8"/>
      <c r="BM545" s="8"/>
      <c r="BN545" s="8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x14ac:dyDescent="0.25">
      <c r="D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4:66" x14ac:dyDescent="0.25">
      <c r="D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4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4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4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4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4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4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4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4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4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4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4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4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4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4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4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4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4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4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4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4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4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4:66" s="10" customFormat="1" x14ac:dyDescent="0.25"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4"/>
      <c r="BK727" s="14"/>
      <c r="BL727" s="14"/>
      <c r="BM727" s="14"/>
      <c r="BN727" s="14"/>
    </row>
    <row r="728" spans="4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4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4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4:66" x14ac:dyDescent="0.25">
      <c r="D731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4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4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4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4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4:66" x14ac:dyDescent="0.25">
      <c r="D736"/>
      <c r="K736" s="3"/>
      <c r="L736" s="3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8"/>
      <c r="BK736" s="8"/>
      <c r="BL736" s="8"/>
      <c r="BM736" s="8"/>
      <c r="BN736" s="8"/>
    </row>
    <row r="737" spans="4:66" x14ac:dyDescent="0.25">
      <c r="D737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4:66" x14ac:dyDescent="0.25">
      <c r="D738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4:66" x14ac:dyDescent="0.25">
      <c r="D739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4:66" x14ac:dyDescent="0.25">
      <c r="D740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4:66" x14ac:dyDescent="0.25">
      <c r="D74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4:66" x14ac:dyDescent="0.25">
      <c r="D742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4:66" x14ac:dyDescent="0.25">
      <c r="D743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4:66" x14ac:dyDescent="0.25">
      <c r="D744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4:66" x14ac:dyDescent="0.25">
      <c r="D745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4:66" x14ac:dyDescent="0.25">
      <c r="D746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4:66" x14ac:dyDescent="0.25">
      <c r="D747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4:66" s="10" customFormat="1" x14ac:dyDescent="0.25"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4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4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4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4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4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4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4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4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4:66" x14ac:dyDescent="0.25">
      <c r="D773" s="11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4:66" x14ac:dyDescent="0.25">
      <c r="D774" s="11"/>
      <c r="K774" s="3"/>
      <c r="L774" s="3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8"/>
      <c r="BK774" s="8"/>
      <c r="BL774" s="8"/>
      <c r="BM774" s="8"/>
      <c r="BN774" s="8"/>
    </row>
    <row r="775" spans="4:66" x14ac:dyDescent="0.25">
      <c r="D775" s="11"/>
      <c r="K775" s="3"/>
      <c r="L775" s="3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8"/>
      <c r="BK775" s="8"/>
      <c r="BL775" s="8"/>
      <c r="BM775" s="8"/>
      <c r="BN775" s="8"/>
    </row>
    <row r="776" spans="4:66" x14ac:dyDescent="0.25">
      <c r="D776" s="11"/>
      <c r="K776" s="3"/>
      <c r="L776" s="3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8"/>
      <c r="BK776" s="8"/>
      <c r="BL776" s="8"/>
      <c r="BM776" s="8"/>
      <c r="BN776" s="8"/>
    </row>
    <row r="777" spans="4:66" x14ac:dyDescent="0.25">
      <c r="D777" s="11"/>
      <c r="K777" s="3"/>
      <c r="L777" s="3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8"/>
      <c r="BK777" s="8"/>
      <c r="BL777" s="8"/>
      <c r="BM777" s="8"/>
      <c r="BN777" s="8"/>
    </row>
    <row r="778" spans="4:66" x14ac:dyDescent="0.25">
      <c r="D778" s="11"/>
      <c r="K778" s="3"/>
      <c r="L778" s="3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8"/>
      <c r="BK778" s="8"/>
      <c r="BL778" s="8"/>
      <c r="BM778" s="8"/>
      <c r="BN778" s="8"/>
    </row>
    <row r="779" spans="4:66" x14ac:dyDescent="0.25">
      <c r="D779" s="11"/>
      <c r="K779" s="3"/>
      <c r="L779" s="3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8"/>
      <c r="BK779" s="8"/>
      <c r="BL779" s="8"/>
      <c r="BM779" s="8"/>
      <c r="BN779" s="8"/>
    </row>
    <row r="780" spans="4:66" x14ac:dyDescent="0.25">
      <c r="D780" s="11"/>
      <c r="K780" s="3"/>
      <c r="L780" s="3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8"/>
      <c r="BK780" s="8"/>
      <c r="BL780" s="8"/>
      <c r="BM780" s="8"/>
      <c r="BN780" s="8"/>
    </row>
    <row r="781" spans="4:66" x14ac:dyDescent="0.25">
      <c r="D781" s="11"/>
      <c r="K781" s="3"/>
      <c r="L781" s="3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8"/>
      <c r="BK781" s="8"/>
      <c r="BL781" s="8"/>
      <c r="BM781" s="8"/>
      <c r="BN781" s="8"/>
    </row>
    <row r="782" spans="4:66" x14ac:dyDescent="0.25">
      <c r="D782" s="11"/>
      <c r="K782" s="3"/>
      <c r="L782" s="3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8"/>
      <c r="BK782" s="8"/>
      <c r="BL782" s="8"/>
      <c r="BM782" s="8"/>
      <c r="BN782" s="8"/>
    </row>
    <row r="783" spans="4:66" x14ac:dyDescent="0.25">
      <c r="D783" s="11"/>
      <c r="K783" s="3"/>
      <c r="L783" s="3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8"/>
      <c r="BK783" s="8"/>
      <c r="BL783" s="8"/>
      <c r="BM783" s="8"/>
      <c r="BN783" s="8"/>
    </row>
    <row r="784" spans="4:66" x14ac:dyDescent="0.25">
      <c r="D784" s="11"/>
      <c r="K784" s="3"/>
      <c r="L784" s="3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8"/>
      <c r="BK784" s="8"/>
      <c r="BL784" s="8"/>
      <c r="BM784" s="8"/>
      <c r="BN784" s="8"/>
    </row>
    <row r="785" spans="4:66" x14ac:dyDescent="0.25">
      <c r="D785" s="11"/>
      <c r="K785" s="3"/>
      <c r="L785" s="3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8"/>
      <c r="BK785" s="8"/>
      <c r="BL785" s="8"/>
      <c r="BM785" s="8"/>
      <c r="BN785" s="8"/>
    </row>
    <row r="786" spans="4:66" x14ac:dyDescent="0.25">
      <c r="D786" s="11"/>
      <c r="K786" s="3"/>
      <c r="L786" s="3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8"/>
      <c r="BK786" s="8"/>
      <c r="BL786" s="8"/>
      <c r="BM786" s="8"/>
      <c r="BN786" s="8"/>
    </row>
    <row r="787" spans="4:66" x14ac:dyDescent="0.25">
      <c r="D787" s="11"/>
      <c r="K787" s="3"/>
      <c r="L787" s="3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8"/>
      <c r="BK787" s="8"/>
      <c r="BL787" s="8"/>
      <c r="BM787" s="8"/>
      <c r="BN787" s="8"/>
    </row>
    <row r="788" spans="4:66" x14ac:dyDescent="0.25">
      <c r="D788" s="11"/>
      <c r="K788" s="3"/>
      <c r="L788" s="3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8"/>
      <c r="BK788" s="8"/>
      <c r="BL788" s="8"/>
      <c r="BM788" s="8"/>
      <c r="BN788" s="8"/>
    </row>
    <row r="789" spans="4:66" x14ac:dyDescent="0.25">
      <c r="D789" s="11"/>
      <c r="K789" s="3"/>
      <c r="L789" s="3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8"/>
      <c r="BK789" s="8"/>
      <c r="BL789" s="8"/>
      <c r="BM789" s="8"/>
      <c r="BN789" s="8"/>
    </row>
    <row r="790" spans="4:66" x14ac:dyDescent="0.25">
      <c r="D790" s="11"/>
      <c r="K790" s="3"/>
      <c r="L790" s="3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8"/>
      <c r="BK790" s="8"/>
      <c r="BL790" s="8"/>
      <c r="BM790" s="8"/>
      <c r="BN790" s="8"/>
    </row>
    <row r="791" spans="4:66" x14ac:dyDescent="0.25">
      <c r="D791" s="11"/>
      <c r="K791" s="3"/>
      <c r="L791" s="3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8"/>
      <c r="BK791" s="8"/>
      <c r="BL791" s="8"/>
      <c r="BM791" s="8"/>
      <c r="BN791" s="8"/>
    </row>
    <row r="792" spans="4:66" x14ac:dyDescent="0.25">
      <c r="D792" s="11"/>
      <c r="K792" s="3"/>
      <c r="L792" s="3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8"/>
      <c r="BK792" s="8"/>
      <c r="BL792" s="8"/>
      <c r="BM792" s="8"/>
      <c r="BN792" s="8"/>
    </row>
    <row r="793" spans="4:66" x14ac:dyDescent="0.25">
      <c r="D793" s="11"/>
      <c r="K793" s="3"/>
      <c r="L793" s="3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8"/>
      <c r="BK793" s="8"/>
      <c r="BL793" s="8"/>
      <c r="BM793" s="8"/>
      <c r="BN793" s="8"/>
    </row>
    <row r="794" spans="4:66" x14ac:dyDescent="0.25">
      <c r="D794" s="11"/>
      <c r="K794" s="3"/>
      <c r="L794" s="3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8"/>
      <c r="BK794" s="8"/>
      <c r="BL794" s="8"/>
      <c r="BM794" s="8"/>
      <c r="BN794" s="8"/>
    </row>
    <row r="795" spans="4:66" x14ac:dyDescent="0.25">
      <c r="D795" s="11"/>
      <c r="K795" s="3"/>
      <c r="L795" s="3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8"/>
      <c r="BK795" s="8"/>
      <c r="BL795" s="8"/>
      <c r="BM795" s="8"/>
      <c r="BN795" s="8"/>
    </row>
    <row r="796" spans="4:66" x14ac:dyDescent="0.25">
      <c r="D796" s="11"/>
      <c r="K796" s="3"/>
      <c r="L796" s="3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8"/>
      <c r="BK796" s="8"/>
      <c r="BL796" s="8"/>
      <c r="BM796" s="8"/>
      <c r="BN796" s="8"/>
    </row>
    <row r="797" spans="4:66" x14ac:dyDescent="0.25">
      <c r="D797" s="11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4:66" x14ac:dyDescent="0.25">
      <c r="D798" s="11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4:66" x14ac:dyDescent="0.25">
      <c r="D799" s="11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4:66" x14ac:dyDescent="0.25">
      <c r="D800" s="11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 s="1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A802" s="10"/>
      <c r="B802" s="10"/>
      <c r="C802" s="10"/>
      <c r="D802" s="20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D803" s="20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 s="11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 s="11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 s="11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x14ac:dyDescent="0.25">
      <c r="D808" s="11"/>
      <c r="K808" s="3"/>
      <c r="L808" s="3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8"/>
      <c r="BK808" s="8"/>
      <c r="BL808" s="8"/>
      <c r="BM808" s="8"/>
      <c r="BN808" s="8"/>
    </row>
    <row r="809" spans="1:66" x14ac:dyDescent="0.25">
      <c r="D809" s="11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 s="11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 s="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 s="11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 s="11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 s="11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 s="11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 s="11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4:66" x14ac:dyDescent="0.25">
      <c r="D817" s="11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4:66" x14ac:dyDescent="0.25">
      <c r="D818" s="11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4:66" x14ac:dyDescent="0.25">
      <c r="D819" s="11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4:66" x14ac:dyDescent="0.25">
      <c r="D820" s="11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4:66" x14ac:dyDescent="0.25">
      <c r="D821" s="1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4:66" x14ac:dyDescent="0.25">
      <c r="D822" s="11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4:66" x14ac:dyDescent="0.25">
      <c r="D823" s="11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4:66" x14ac:dyDescent="0.25">
      <c r="D824" s="11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4:66" x14ac:dyDescent="0.25">
      <c r="D825" s="11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4:66" x14ac:dyDescent="0.25">
      <c r="D826" s="11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4:66" s="10" customFormat="1" x14ac:dyDescent="0.25">
      <c r="D827" s="20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4:66" x14ac:dyDescent="0.25">
      <c r="D828" s="11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4:66" x14ac:dyDescent="0.25">
      <c r="D829" s="11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4:66" x14ac:dyDescent="0.25">
      <c r="D830" s="11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4:66" x14ac:dyDescent="0.25">
      <c r="D831" s="1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4:66" x14ac:dyDescent="0.25">
      <c r="D832" s="11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 s="11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 s="11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 s="11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 s="11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 s="11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 s="11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 s="11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 s="11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 s="1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 s="11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 s="11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 s="11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 s="11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 s="11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 s="11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 s="11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 s="11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 s="11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 s="1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 s="11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 s="11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 s="11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 s="11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 s="11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 s="11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2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2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2021-04-16T17:26:01Z</dcterms:modified>
</cp:coreProperties>
</file>